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25"/>
  <workbookPr/>
  <mc:AlternateContent xmlns:mc="http://schemas.openxmlformats.org/markup-compatibility/2006">
    <mc:Choice Requires="x15">
      <x15ac:absPath xmlns:x15ac="http://schemas.microsoft.com/office/spreadsheetml/2010/11/ac" url="C:\Users\Acacio\Documents\2021 Documentos\2020 CIRCUITO PAULISTA INDOOR DE REGATAS\2021 07 21 2000 METROS CIRCUITO INDOOR DE REGATAS\"/>
    </mc:Choice>
  </mc:AlternateContent>
  <xr:revisionPtr revIDLastSave="0" documentId="8_{12F3AC46-A86A-4822-8919-8C80840A57F0}" xr6:coauthVersionLast="34" xr6:coauthVersionMax="34" xr10:uidLastSave="{00000000-0000-0000-0000-000000000000}"/>
  <bookViews>
    <workbookView xWindow="-150" yWindow="-495" windowWidth="20730" windowHeight="8775" tabRatio="919" xr2:uid="{00000000-000D-0000-FFFF-FFFF00000000}"/>
  </bookViews>
  <sheets>
    <sheet name="RANKING GERAL 2021" sheetId="33" r:id="rId1"/>
    <sheet name="Volta ao Mundo" sheetId="49" r:id="rId2"/>
    <sheet name="100M" sheetId="1" r:id="rId3"/>
    <sheet name="200M." sheetId="4" r:id="rId4"/>
    <sheet name="300M" sheetId="9" r:id="rId5"/>
    <sheet name="REGATA 4K" sheetId="10" r:id="rId6"/>
    <sheet name="400M" sheetId="16" r:id="rId7"/>
    <sheet name="500M" sheetId="31" r:id="rId8"/>
    <sheet name="1000" sheetId="35" r:id="rId9"/>
    <sheet name="2000M" sheetId="38" r:id="rId10"/>
    <sheet name="FEMININO GERAL." sheetId="39" r:id="rId11"/>
    <sheet name="MASCULINO GERAL." sheetId="40" r:id="rId12"/>
    <sheet name="MIRIM, INFANTIL E JUNIORES." sheetId="41" r:id="rId13"/>
    <sheet name="UNIV, SUB23 e SENIOR" sheetId="42" r:id="rId14"/>
    <sheet name="PARA-REMO" sheetId="44" r:id="rId15"/>
    <sheet name=" MASTER A &amp; B" sheetId="45" r:id="rId16"/>
    <sheet name="MASTER C" sheetId="46" r:id="rId17"/>
    <sheet name="MASTER D &amp; E" sheetId="47" r:id="rId18"/>
    <sheet name="MASTER F, G,H &amp; I" sheetId="48" r:id="rId19"/>
    <sheet name="Master G-H-I" sheetId="29" r:id="rId20"/>
  </sheets>
  <definedNames>
    <definedName name="_xlnm._FilterDatabase" localSheetId="15" hidden="1">' MASTER A &amp; B'!$E$1:$E$219</definedName>
    <definedName name="_xlnm._FilterDatabase" localSheetId="2" hidden="1">'100M'!$H$1:$H$67</definedName>
    <definedName name="_xlnm._FilterDatabase" localSheetId="3" hidden="1">'200M.'!$H$1:$H$77</definedName>
    <definedName name="_xlnm._FilterDatabase" localSheetId="4" hidden="1">'300M'!$H$1:$H$109</definedName>
    <definedName name="_xlnm._FilterDatabase" localSheetId="6" hidden="1">'400M'!$K$1:$K$214</definedName>
    <definedName name="_xlnm._FilterDatabase" localSheetId="10" hidden="1">'FEMININO GERAL.'!$I$1:$I$219</definedName>
    <definedName name="_xlnm._FilterDatabase" localSheetId="11" hidden="1">'MASCULINO GERAL.'!$I$1:$I$219</definedName>
    <definedName name="_xlnm._FilterDatabase" localSheetId="16" hidden="1">'MASTER C'!$E$1:$E$219</definedName>
    <definedName name="_xlnm._FilterDatabase" localSheetId="17" hidden="1">'MASTER D &amp; E'!$E$1:$E$219</definedName>
    <definedName name="_xlnm._FilterDatabase" localSheetId="18" hidden="1">'MASTER F, G,H &amp; I'!$E$1:$E$219</definedName>
    <definedName name="_xlnm._FilterDatabase" localSheetId="19" hidden="1">'Master G-H-I'!$H$1:$H$214</definedName>
    <definedName name="_xlnm._FilterDatabase" localSheetId="12" hidden="1">'MIRIM, INFANTIL E JUNIORES.'!$E$1:$E$219</definedName>
    <definedName name="_xlnm._FilterDatabase" localSheetId="14" hidden="1">'PARA-REMO'!$E$1:$E$219</definedName>
    <definedName name="_xlnm._FilterDatabase" localSheetId="0" hidden="1">'RANKING GERAL 2021'!$F$1:$F$219</definedName>
    <definedName name="_xlnm._FilterDatabase" localSheetId="5" hidden="1">'REGATA 4K'!$H$1:$H$212</definedName>
    <definedName name="_xlnm._FilterDatabase" localSheetId="13" hidden="1">'UNIV, SUB23 e SENIOR'!$E$1:$E$219</definedName>
  </definedNames>
  <calcPr calcId="179021"/>
</workbook>
</file>

<file path=xl/calcChain.xml><?xml version="1.0" encoding="utf-8"?>
<calcChain xmlns="http://schemas.openxmlformats.org/spreadsheetml/2006/main">
  <c r="BI11" i="49" l="1"/>
  <c r="BI10" i="49"/>
  <c r="BI9" i="49"/>
  <c r="BI8" i="49"/>
  <c r="BI7" i="49"/>
  <c r="BI6" i="49"/>
  <c r="BI5" i="49"/>
  <c r="BI4" i="49"/>
  <c r="BI3" i="49"/>
  <c r="BI2" i="49" s="1"/>
  <c r="C4" i="49"/>
  <c r="C5" i="49"/>
  <c r="C6" i="49"/>
  <c r="C7" i="49"/>
  <c r="C8" i="49"/>
  <c r="C9" i="49"/>
  <c r="C10" i="49"/>
  <c r="C11" i="49"/>
  <c r="C12" i="49"/>
  <c r="C13" i="49"/>
  <c r="C14" i="49"/>
  <c r="C15" i="49"/>
  <c r="C16" i="49"/>
  <c r="C17" i="49"/>
  <c r="C18" i="49"/>
  <c r="C19" i="49"/>
  <c r="C20" i="49"/>
  <c r="C21" i="49"/>
  <c r="C22" i="49"/>
  <c r="C3" i="49"/>
  <c r="P151" i="49"/>
  <c r="N151" i="49"/>
  <c r="P150" i="49"/>
  <c r="N150" i="49"/>
  <c r="P149" i="49"/>
  <c r="N149" i="49"/>
  <c r="P148" i="49"/>
  <c r="N148" i="49"/>
  <c r="P147" i="49"/>
  <c r="N147" i="49"/>
  <c r="P146" i="49"/>
  <c r="N146" i="49"/>
  <c r="P145" i="49"/>
  <c r="N145" i="49"/>
  <c r="P144" i="49"/>
  <c r="N144" i="49"/>
  <c r="P143" i="49"/>
  <c r="N143" i="49"/>
  <c r="P142" i="49"/>
  <c r="N142" i="49"/>
  <c r="P141" i="49"/>
  <c r="N141" i="49"/>
  <c r="P140" i="49"/>
  <c r="N140" i="49"/>
  <c r="P139" i="49"/>
  <c r="N139" i="49"/>
  <c r="P138" i="49"/>
  <c r="N138" i="49"/>
  <c r="P137" i="49"/>
  <c r="N137" i="49"/>
  <c r="P136" i="49"/>
  <c r="N136" i="49"/>
  <c r="P135" i="49"/>
  <c r="N135" i="49"/>
  <c r="P134" i="49"/>
  <c r="N134" i="49"/>
  <c r="P133" i="49"/>
  <c r="N133" i="49"/>
  <c r="P132" i="49"/>
  <c r="N132" i="49"/>
  <c r="P131" i="49"/>
  <c r="N131" i="49"/>
  <c r="P130" i="49"/>
  <c r="N130" i="49"/>
  <c r="P129" i="49"/>
  <c r="N129" i="49"/>
  <c r="P128" i="49"/>
  <c r="N128" i="49"/>
  <c r="P127" i="49"/>
  <c r="N127" i="49"/>
  <c r="P126" i="49"/>
  <c r="N126" i="49"/>
  <c r="P125" i="49"/>
  <c r="N125" i="49"/>
  <c r="P124" i="49"/>
  <c r="N124" i="49"/>
  <c r="P123" i="49"/>
  <c r="N123" i="49"/>
  <c r="P122" i="49"/>
  <c r="N122" i="49"/>
  <c r="P121" i="49"/>
  <c r="N121" i="49"/>
  <c r="P120" i="49"/>
  <c r="N120" i="49"/>
  <c r="P119" i="49"/>
  <c r="N119" i="49"/>
  <c r="P118" i="49"/>
  <c r="N118" i="49"/>
  <c r="P117" i="49"/>
  <c r="N117" i="49"/>
  <c r="P116" i="49"/>
  <c r="N116" i="49"/>
  <c r="P115" i="49"/>
  <c r="N115" i="49"/>
  <c r="P114" i="49"/>
  <c r="N114" i="49"/>
  <c r="P113" i="49"/>
  <c r="N113" i="49"/>
  <c r="P112" i="49"/>
  <c r="N112" i="49"/>
  <c r="P111" i="49"/>
  <c r="N111" i="49"/>
  <c r="P110" i="49"/>
  <c r="N110" i="49"/>
  <c r="P109" i="49"/>
  <c r="N109" i="49"/>
  <c r="P108" i="49"/>
  <c r="N108" i="49"/>
  <c r="P107" i="49"/>
  <c r="N107" i="49"/>
  <c r="P106" i="49"/>
  <c r="N106" i="49"/>
  <c r="P105" i="49"/>
  <c r="N105" i="49"/>
  <c r="P104" i="49"/>
  <c r="N104" i="49"/>
  <c r="P103" i="49"/>
  <c r="N103" i="49"/>
  <c r="P102" i="49"/>
  <c r="N102" i="49"/>
  <c r="P101" i="49"/>
  <c r="N101" i="49"/>
  <c r="P100" i="49"/>
  <c r="N100" i="49"/>
  <c r="P99" i="49"/>
  <c r="N99" i="49"/>
  <c r="P98" i="49"/>
  <c r="N98" i="49"/>
  <c r="P97" i="49"/>
  <c r="N97" i="49"/>
  <c r="P96" i="49"/>
  <c r="N96" i="49"/>
  <c r="P95" i="49"/>
  <c r="N95" i="49"/>
  <c r="P94" i="49"/>
  <c r="N94" i="49"/>
  <c r="P93" i="49"/>
  <c r="N93" i="49"/>
  <c r="P92" i="49"/>
  <c r="N92" i="49"/>
  <c r="U91" i="49"/>
  <c r="P91" i="49"/>
  <c r="N91" i="49"/>
  <c r="P90" i="49"/>
  <c r="N90" i="49"/>
  <c r="P89" i="49"/>
  <c r="N89" i="49"/>
  <c r="P88" i="49"/>
  <c r="N88" i="49"/>
  <c r="P87" i="49"/>
  <c r="N87" i="49"/>
  <c r="P86" i="49"/>
  <c r="N86" i="49"/>
  <c r="P85" i="49"/>
  <c r="N85" i="49"/>
  <c r="P84" i="49"/>
  <c r="N84" i="49"/>
  <c r="P83" i="49"/>
  <c r="N83" i="49"/>
  <c r="P82" i="49"/>
  <c r="N82" i="49"/>
  <c r="P81" i="49"/>
  <c r="N81" i="49"/>
  <c r="P80" i="49"/>
  <c r="N80" i="49"/>
  <c r="P79" i="49"/>
  <c r="N79" i="49"/>
  <c r="P78" i="49"/>
  <c r="N78" i="49"/>
  <c r="P77" i="49"/>
  <c r="N77" i="49"/>
  <c r="P76" i="49"/>
  <c r="N76" i="49"/>
  <c r="P75" i="49"/>
  <c r="N75" i="49"/>
  <c r="P74" i="49"/>
  <c r="N74" i="49"/>
  <c r="P73" i="49"/>
  <c r="N73" i="49"/>
  <c r="P72" i="49"/>
  <c r="N72" i="49"/>
  <c r="P71" i="49"/>
  <c r="N71" i="49"/>
  <c r="P70" i="49"/>
  <c r="N70" i="49"/>
  <c r="P69" i="49"/>
  <c r="N69" i="49"/>
  <c r="P68" i="49"/>
  <c r="N68" i="49"/>
  <c r="P67" i="49"/>
  <c r="N67" i="49"/>
  <c r="P66" i="49"/>
  <c r="N66" i="49"/>
  <c r="P65" i="49"/>
  <c r="N65" i="49"/>
  <c r="P64" i="49"/>
  <c r="N64" i="49"/>
  <c r="P63" i="49"/>
  <c r="N63" i="49"/>
  <c r="P62" i="49"/>
  <c r="N62" i="49"/>
  <c r="P61" i="49"/>
  <c r="N61" i="49"/>
  <c r="P60" i="49"/>
  <c r="N60" i="49"/>
  <c r="P59" i="49"/>
  <c r="N59" i="49"/>
  <c r="P58" i="49"/>
  <c r="N58" i="49"/>
  <c r="P57" i="49"/>
  <c r="N57" i="49"/>
  <c r="P56" i="49"/>
  <c r="N56" i="49"/>
  <c r="P55" i="49"/>
  <c r="N55" i="49"/>
  <c r="P54" i="49"/>
  <c r="N54" i="49"/>
  <c r="P53" i="49"/>
  <c r="N53" i="49"/>
  <c r="P52" i="49"/>
  <c r="N52" i="49"/>
  <c r="P51" i="49"/>
  <c r="N51" i="49"/>
  <c r="P50" i="49"/>
  <c r="N50" i="49"/>
  <c r="P49" i="49"/>
  <c r="N49" i="49"/>
  <c r="P48" i="49"/>
  <c r="N48" i="49"/>
  <c r="P47" i="49"/>
  <c r="N47" i="49"/>
  <c r="P46" i="49"/>
  <c r="N46" i="49"/>
  <c r="P45" i="49"/>
  <c r="N45" i="49"/>
  <c r="P44" i="49"/>
  <c r="N44" i="49"/>
  <c r="P43" i="49"/>
  <c r="N43" i="49"/>
  <c r="P42" i="49"/>
  <c r="N42" i="49"/>
  <c r="P41" i="49"/>
  <c r="N41" i="49"/>
  <c r="P40" i="49"/>
  <c r="N40" i="49"/>
  <c r="P39" i="49"/>
  <c r="N39" i="49"/>
  <c r="P38" i="49"/>
  <c r="N38" i="49"/>
  <c r="P37" i="49"/>
  <c r="N37" i="49"/>
  <c r="P36" i="49"/>
  <c r="N36" i="49"/>
  <c r="P35" i="49"/>
  <c r="N35" i="49"/>
  <c r="P34" i="49"/>
  <c r="N34" i="49"/>
  <c r="P33" i="49"/>
  <c r="N33" i="49"/>
  <c r="P32" i="49"/>
  <c r="N32" i="49"/>
  <c r="P31" i="49"/>
  <c r="N31" i="49"/>
  <c r="P30" i="49"/>
  <c r="N30" i="49"/>
  <c r="P29" i="49"/>
  <c r="N29" i="49"/>
  <c r="P28" i="49"/>
  <c r="N28" i="49"/>
  <c r="P27" i="49"/>
  <c r="N27" i="49"/>
  <c r="P26" i="49"/>
  <c r="N26" i="49"/>
  <c r="P25" i="49"/>
  <c r="N25" i="49"/>
  <c r="P24" i="49"/>
  <c r="N24" i="49"/>
  <c r="P23" i="49"/>
  <c r="N23" i="49"/>
  <c r="P22" i="49"/>
  <c r="N22" i="49"/>
  <c r="P21" i="49"/>
  <c r="N21" i="49"/>
  <c r="P20" i="49"/>
  <c r="N20" i="49"/>
  <c r="P19" i="49"/>
  <c r="N19" i="49"/>
  <c r="P18" i="49"/>
  <c r="N18" i="49"/>
  <c r="P17" i="49"/>
  <c r="N17" i="49"/>
  <c r="P16" i="49"/>
  <c r="N16" i="49"/>
  <c r="P15" i="49"/>
  <c r="N15" i="49"/>
  <c r="P14" i="49"/>
  <c r="N14" i="49"/>
  <c r="P13" i="49"/>
  <c r="N13" i="49"/>
  <c r="P12" i="49"/>
  <c r="N12" i="49"/>
  <c r="P11" i="49"/>
  <c r="N11" i="49"/>
  <c r="P10" i="49"/>
  <c r="N10" i="49"/>
  <c r="P9" i="49"/>
  <c r="N9" i="49"/>
  <c r="P8" i="49"/>
  <c r="N8" i="49"/>
  <c r="P7" i="49"/>
  <c r="N7" i="49"/>
  <c r="P6" i="49"/>
  <c r="N6" i="49"/>
  <c r="P5" i="49"/>
  <c r="N5" i="49"/>
  <c r="P4" i="49"/>
  <c r="N4" i="49"/>
  <c r="P3" i="49"/>
  <c r="N3" i="49"/>
  <c r="C151" i="48"/>
  <c r="A151" i="48"/>
  <c r="C150" i="48"/>
  <c r="A150" i="48"/>
  <c r="C149" i="48"/>
  <c r="A149" i="48"/>
  <c r="C148" i="48"/>
  <c r="A148" i="48"/>
  <c r="C147" i="48"/>
  <c r="A147" i="48"/>
  <c r="C146" i="48"/>
  <c r="A146" i="48"/>
  <c r="C145" i="48"/>
  <c r="A145" i="48"/>
  <c r="C144" i="48"/>
  <c r="A144" i="48"/>
  <c r="C143" i="48"/>
  <c r="A143" i="48"/>
  <c r="C142" i="48"/>
  <c r="A142" i="48"/>
  <c r="C141" i="48"/>
  <c r="A141" i="48"/>
  <c r="C140" i="48"/>
  <c r="A140" i="48"/>
  <c r="C139" i="48"/>
  <c r="A139" i="48"/>
  <c r="C138" i="48"/>
  <c r="A138" i="48"/>
  <c r="C137" i="48"/>
  <c r="A137" i="48"/>
  <c r="C136" i="48"/>
  <c r="A136" i="48"/>
  <c r="C135" i="48"/>
  <c r="A135" i="48"/>
  <c r="C134" i="48"/>
  <c r="A134" i="48"/>
  <c r="C133" i="48"/>
  <c r="A133" i="48"/>
  <c r="C132" i="48"/>
  <c r="A132" i="48"/>
  <c r="C131" i="48"/>
  <c r="A131" i="48"/>
  <c r="C130" i="48"/>
  <c r="A130" i="48"/>
  <c r="C129" i="48"/>
  <c r="A129" i="48"/>
  <c r="C128" i="48"/>
  <c r="A128" i="48"/>
  <c r="C127" i="48"/>
  <c r="A127" i="48"/>
  <c r="C126" i="48"/>
  <c r="A126" i="48"/>
  <c r="C125" i="48"/>
  <c r="A125" i="48"/>
  <c r="C124" i="48"/>
  <c r="A124" i="48"/>
  <c r="C123" i="48"/>
  <c r="A123" i="48"/>
  <c r="C122" i="48"/>
  <c r="A122" i="48"/>
  <c r="C121" i="48"/>
  <c r="A121" i="48"/>
  <c r="C120" i="48"/>
  <c r="A120" i="48"/>
  <c r="C119" i="48"/>
  <c r="A119" i="48"/>
  <c r="C118" i="48"/>
  <c r="A118" i="48"/>
  <c r="C117" i="48"/>
  <c r="A117" i="48"/>
  <c r="C116" i="48"/>
  <c r="A116" i="48"/>
  <c r="C115" i="48"/>
  <c r="A115" i="48"/>
  <c r="C114" i="48"/>
  <c r="A114" i="48"/>
  <c r="C113" i="48"/>
  <c r="A113" i="48"/>
  <c r="C112" i="48"/>
  <c r="A112" i="48"/>
  <c r="C111" i="48"/>
  <c r="A111" i="48"/>
  <c r="C110" i="48"/>
  <c r="A110" i="48"/>
  <c r="C109" i="48"/>
  <c r="A109" i="48"/>
  <c r="C108" i="48"/>
  <c r="A108" i="48"/>
  <c r="C107" i="48"/>
  <c r="A107" i="48"/>
  <c r="C106" i="48"/>
  <c r="A106" i="48"/>
  <c r="C105" i="48"/>
  <c r="A105" i="48"/>
  <c r="C104" i="48"/>
  <c r="A104" i="48"/>
  <c r="C103" i="48"/>
  <c r="A103" i="48"/>
  <c r="C102" i="48"/>
  <c r="A102" i="48"/>
  <c r="C101" i="48"/>
  <c r="A101" i="48"/>
  <c r="C100" i="48"/>
  <c r="A100" i="48"/>
  <c r="C99" i="48"/>
  <c r="A99" i="48"/>
  <c r="C98" i="48"/>
  <c r="A98" i="48"/>
  <c r="C97" i="48"/>
  <c r="A97" i="48"/>
  <c r="C96" i="48"/>
  <c r="A96" i="48"/>
  <c r="C95" i="48"/>
  <c r="A95" i="48"/>
  <c r="C94" i="48"/>
  <c r="A94" i="48"/>
  <c r="C93" i="48"/>
  <c r="A93" i="48"/>
  <c r="C92" i="48"/>
  <c r="A92" i="48"/>
  <c r="H91" i="48"/>
  <c r="C91" i="48"/>
  <c r="A91" i="48"/>
  <c r="C90" i="48"/>
  <c r="A90" i="48"/>
  <c r="C89" i="48"/>
  <c r="A89" i="48"/>
  <c r="C88" i="48"/>
  <c r="A88" i="48"/>
  <c r="C87" i="48"/>
  <c r="A87" i="48"/>
  <c r="C86" i="48"/>
  <c r="A86" i="48"/>
  <c r="C85" i="48"/>
  <c r="A85" i="48"/>
  <c r="C84" i="48"/>
  <c r="A84" i="48"/>
  <c r="C83" i="48"/>
  <c r="A83" i="48"/>
  <c r="C82" i="48"/>
  <c r="A82" i="48"/>
  <c r="C81" i="48"/>
  <c r="A81" i="48"/>
  <c r="C80" i="48"/>
  <c r="A80" i="48"/>
  <c r="C79" i="48"/>
  <c r="A79" i="48"/>
  <c r="C78" i="48"/>
  <c r="A78" i="48"/>
  <c r="C77" i="48"/>
  <c r="A77" i="48"/>
  <c r="C76" i="48"/>
  <c r="A76" i="48"/>
  <c r="C75" i="48"/>
  <c r="A75" i="48"/>
  <c r="C74" i="48"/>
  <c r="A74" i="48"/>
  <c r="C73" i="48"/>
  <c r="A73" i="48"/>
  <c r="C72" i="48"/>
  <c r="A72" i="48"/>
  <c r="C71" i="48"/>
  <c r="A71" i="48"/>
  <c r="C70" i="48"/>
  <c r="A70" i="48"/>
  <c r="C69" i="48"/>
  <c r="A69" i="48"/>
  <c r="C68" i="48"/>
  <c r="A68" i="48"/>
  <c r="C67" i="48"/>
  <c r="A67" i="48"/>
  <c r="C66" i="48"/>
  <c r="A66" i="48"/>
  <c r="C65" i="48"/>
  <c r="A65" i="48"/>
  <c r="C64" i="48"/>
  <c r="A64" i="48"/>
  <c r="C63" i="48"/>
  <c r="A63" i="48"/>
  <c r="C62" i="48"/>
  <c r="A62" i="48"/>
  <c r="C61" i="48"/>
  <c r="A61" i="48"/>
  <c r="C60" i="48"/>
  <c r="A60" i="48"/>
  <c r="C59" i="48"/>
  <c r="A59" i="48"/>
  <c r="C58" i="48"/>
  <c r="A58" i="48"/>
  <c r="C57" i="48"/>
  <c r="A57" i="48"/>
  <c r="C56" i="48"/>
  <c r="A56" i="48"/>
  <c r="C55" i="48"/>
  <c r="A55" i="48"/>
  <c r="C54" i="48"/>
  <c r="A54" i="48"/>
  <c r="C53" i="48"/>
  <c r="A53" i="48"/>
  <c r="C52" i="48"/>
  <c r="A52" i="48"/>
  <c r="C51" i="48"/>
  <c r="A51" i="48"/>
  <c r="C50" i="48"/>
  <c r="A50" i="48"/>
  <c r="C49" i="48"/>
  <c r="A49" i="48"/>
  <c r="C48" i="48"/>
  <c r="A48" i="48"/>
  <c r="C47" i="48"/>
  <c r="A47" i="48"/>
  <c r="C46" i="48"/>
  <c r="A46" i="48"/>
  <c r="C45" i="48"/>
  <c r="A45" i="48"/>
  <c r="C44" i="48"/>
  <c r="A44" i="48"/>
  <c r="C43" i="48"/>
  <c r="A43" i="48"/>
  <c r="C42" i="48"/>
  <c r="A42" i="48"/>
  <c r="C41" i="48"/>
  <c r="A41" i="48"/>
  <c r="C40" i="48"/>
  <c r="A40" i="48"/>
  <c r="C39" i="48"/>
  <c r="A39" i="48"/>
  <c r="C38" i="48"/>
  <c r="A38" i="48"/>
  <c r="C37" i="48"/>
  <c r="A37" i="48"/>
  <c r="C36" i="48"/>
  <c r="A36" i="48"/>
  <c r="C35" i="48"/>
  <c r="A35" i="48"/>
  <c r="C34" i="48"/>
  <c r="A34" i="48"/>
  <c r="C33" i="48"/>
  <c r="A33" i="48"/>
  <c r="C32" i="48"/>
  <c r="A32" i="48"/>
  <c r="C31" i="48"/>
  <c r="A31" i="48"/>
  <c r="C30" i="48"/>
  <c r="A30" i="48"/>
  <c r="C29" i="48"/>
  <c r="A29" i="48"/>
  <c r="C28" i="48"/>
  <c r="A28" i="48"/>
  <c r="C27" i="48"/>
  <c r="A27" i="48"/>
  <c r="C26" i="48"/>
  <c r="A26" i="48"/>
  <c r="C25" i="48"/>
  <c r="A25" i="48"/>
  <c r="C24" i="48"/>
  <c r="A24" i="48"/>
  <c r="C23" i="48"/>
  <c r="A23" i="48"/>
  <c r="C22" i="48"/>
  <c r="A22" i="48"/>
  <c r="C21" i="48"/>
  <c r="A21" i="48"/>
  <c r="C20" i="48"/>
  <c r="A20" i="48"/>
  <c r="C19" i="48"/>
  <c r="A19" i="48"/>
  <c r="C18" i="48"/>
  <c r="A18" i="48"/>
  <c r="C17" i="48"/>
  <c r="A17" i="48"/>
  <c r="C16" i="48"/>
  <c r="A16" i="48"/>
  <c r="C15" i="48"/>
  <c r="A15" i="48"/>
  <c r="C14" i="48"/>
  <c r="A14" i="48"/>
  <c r="C13" i="48"/>
  <c r="A13" i="48"/>
  <c r="C12" i="48"/>
  <c r="A12" i="48"/>
  <c r="C11" i="48"/>
  <c r="A11" i="48"/>
  <c r="C10" i="48"/>
  <c r="A10" i="48"/>
  <c r="C9" i="48"/>
  <c r="A9" i="48"/>
  <c r="C8" i="48"/>
  <c r="A8" i="48"/>
  <c r="C7" i="48"/>
  <c r="A7" i="48"/>
  <c r="C6" i="48"/>
  <c r="A6" i="48"/>
  <c r="C5" i="48"/>
  <c r="A5" i="48"/>
  <c r="C4" i="48"/>
  <c r="A4" i="48"/>
  <c r="C3" i="48"/>
  <c r="A3" i="48"/>
  <c r="C151" i="47"/>
  <c r="A151" i="47"/>
  <c r="C150" i="47"/>
  <c r="A150" i="47"/>
  <c r="C149" i="47"/>
  <c r="A149" i="47"/>
  <c r="C148" i="47"/>
  <c r="A148" i="47"/>
  <c r="C147" i="47"/>
  <c r="A147" i="47"/>
  <c r="C146" i="47"/>
  <c r="A146" i="47"/>
  <c r="C145" i="47"/>
  <c r="A145" i="47"/>
  <c r="C144" i="47"/>
  <c r="A144" i="47"/>
  <c r="C143" i="47"/>
  <c r="A143" i="47"/>
  <c r="C142" i="47"/>
  <c r="A142" i="47"/>
  <c r="C141" i="47"/>
  <c r="A141" i="47"/>
  <c r="C140" i="47"/>
  <c r="A140" i="47"/>
  <c r="C139" i="47"/>
  <c r="A139" i="47"/>
  <c r="C138" i="47"/>
  <c r="A138" i="47"/>
  <c r="C137" i="47"/>
  <c r="A137" i="47"/>
  <c r="C136" i="47"/>
  <c r="A136" i="47"/>
  <c r="C135" i="47"/>
  <c r="A135" i="47"/>
  <c r="C134" i="47"/>
  <c r="A134" i="47"/>
  <c r="C133" i="47"/>
  <c r="A133" i="47"/>
  <c r="C132" i="47"/>
  <c r="A132" i="47"/>
  <c r="C131" i="47"/>
  <c r="A131" i="47"/>
  <c r="C130" i="47"/>
  <c r="A130" i="47"/>
  <c r="C129" i="47"/>
  <c r="A129" i="47"/>
  <c r="C128" i="47"/>
  <c r="A128" i="47"/>
  <c r="C127" i="47"/>
  <c r="A127" i="47"/>
  <c r="C126" i="47"/>
  <c r="A126" i="47"/>
  <c r="C125" i="47"/>
  <c r="A125" i="47"/>
  <c r="C124" i="47"/>
  <c r="A124" i="47"/>
  <c r="C123" i="47"/>
  <c r="A123" i="47"/>
  <c r="C122" i="47"/>
  <c r="A122" i="47"/>
  <c r="C121" i="47"/>
  <c r="A121" i="47"/>
  <c r="C120" i="47"/>
  <c r="A120" i="47"/>
  <c r="C119" i="47"/>
  <c r="A119" i="47"/>
  <c r="C118" i="47"/>
  <c r="A118" i="47"/>
  <c r="C117" i="47"/>
  <c r="A117" i="47"/>
  <c r="C116" i="47"/>
  <c r="A116" i="47"/>
  <c r="C115" i="47"/>
  <c r="A115" i="47"/>
  <c r="C114" i="47"/>
  <c r="A114" i="47"/>
  <c r="C113" i="47"/>
  <c r="A113" i="47"/>
  <c r="C112" i="47"/>
  <c r="A112" i="47"/>
  <c r="C111" i="47"/>
  <c r="A111" i="47"/>
  <c r="C110" i="47"/>
  <c r="A110" i="47"/>
  <c r="C109" i="47"/>
  <c r="A109" i="47"/>
  <c r="C108" i="47"/>
  <c r="A108" i="47"/>
  <c r="C107" i="47"/>
  <c r="A107" i="47"/>
  <c r="C106" i="47"/>
  <c r="A106" i="47"/>
  <c r="C105" i="47"/>
  <c r="A105" i="47"/>
  <c r="C104" i="47"/>
  <c r="A104" i="47"/>
  <c r="C103" i="47"/>
  <c r="A103" i="47"/>
  <c r="C102" i="47"/>
  <c r="A102" i="47"/>
  <c r="C101" i="47"/>
  <c r="A101" i="47"/>
  <c r="C100" i="47"/>
  <c r="A100" i="47"/>
  <c r="C99" i="47"/>
  <c r="A99" i="47"/>
  <c r="C98" i="47"/>
  <c r="A98" i="47"/>
  <c r="C97" i="47"/>
  <c r="A97" i="47"/>
  <c r="C96" i="47"/>
  <c r="A96" i="47"/>
  <c r="C95" i="47"/>
  <c r="A95" i="47"/>
  <c r="C94" i="47"/>
  <c r="A94" i="47"/>
  <c r="C93" i="47"/>
  <c r="A93" i="47"/>
  <c r="C92" i="47"/>
  <c r="A92" i="47"/>
  <c r="H91" i="47"/>
  <c r="C91" i="47"/>
  <c r="A91" i="47"/>
  <c r="C90" i="47"/>
  <c r="A90" i="47"/>
  <c r="C89" i="47"/>
  <c r="A89" i="47"/>
  <c r="C88" i="47"/>
  <c r="A88" i="47"/>
  <c r="C87" i="47"/>
  <c r="A87" i="47"/>
  <c r="C86" i="47"/>
  <c r="A86" i="47"/>
  <c r="C85" i="47"/>
  <c r="A85" i="47"/>
  <c r="C84" i="47"/>
  <c r="A84" i="47"/>
  <c r="C83" i="47"/>
  <c r="A83" i="47"/>
  <c r="C82" i="47"/>
  <c r="A82" i="47"/>
  <c r="C81" i="47"/>
  <c r="A81" i="47"/>
  <c r="C80" i="47"/>
  <c r="A80" i="47"/>
  <c r="C79" i="47"/>
  <c r="A79" i="47"/>
  <c r="C78" i="47"/>
  <c r="A78" i="47"/>
  <c r="C77" i="47"/>
  <c r="A77" i="47"/>
  <c r="C76" i="47"/>
  <c r="A76" i="47"/>
  <c r="C75" i="47"/>
  <c r="A75" i="47"/>
  <c r="C74" i="47"/>
  <c r="A74" i="47"/>
  <c r="C73" i="47"/>
  <c r="A73" i="47"/>
  <c r="C72" i="47"/>
  <c r="A72" i="47"/>
  <c r="C71" i="47"/>
  <c r="A71" i="47"/>
  <c r="C70" i="47"/>
  <c r="A70" i="47"/>
  <c r="C69" i="47"/>
  <c r="A69" i="47"/>
  <c r="C68" i="47"/>
  <c r="A68" i="47"/>
  <c r="C67" i="47"/>
  <c r="A67" i="47"/>
  <c r="C66" i="47"/>
  <c r="A66" i="47"/>
  <c r="C65" i="47"/>
  <c r="A65" i="47"/>
  <c r="C64" i="47"/>
  <c r="A64" i="47"/>
  <c r="C63" i="47"/>
  <c r="A63" i="47"/>
  <c r="C62" i="47"/>
  <c r="A62" i="47"/>
  <c r="C61" i="47"/>
  <c r="A61" i="47"/>
  <c r="C60" i="47"/>
  <c r="A60" i="47"/>
  <c r="C59" i="47"/>
  <c r="A59" i="47"/>
  <c r="C58" i="47"/>
  <c r="A58" i="47"/>
  <c r="C57" i="47"/>
  <c r="A57" i="47"/>
  <c r="C56" i="47"/>
  <c r="A56" i="47"/>
  <c r="C55" i="47"/>
  <c r="A55" i="47"/>
  <c r="C54" i="47"/>
  <c r="A54" i="47"/>
  <c r="C53" i="47"/>
  <c r="A53" i="47"/>
  <c r="C52" i="47"/>
  <c r="A52" i="47"/>
  <c r="C51" i="47"/>
  <c r="A51" i="47"/>
  <c r="C50" i="47"/>
  <c r="A50" i="47"/>
  <c r="C49" i="47"/>
  <c r="A49" i="47"/>
  <c r="C48" i="47"/>
  <c r="A48" i="47"/>
  <c r="C47" i="47"/>
  <c r="A47" i="47"/>
  <c r="C46" i="47"/>
  <c r="A46" i="47"/>
  <c r="C45" i="47"/>
  <c r="A45" i="47"/>
  <c r="C44" i="47"/>
  <c r="A44" i="47"/>
  <c r="C43" i="47"/>
  <c r="A43" i="47"/>
  <c r="C42" i="47"/>
  <c r="A42" i="47"/>
  <c r="C41" i="47"/>
  <c r="A41" i="47"/>
  <c r="C40" i="47"/>
  <c r="A40" i="47"/>
  <c r="C39" i="47"/>
  <c r="A39" i="47"/>
  <c r="C38" i="47"/>
  <c r="A38" i="47"/>
  <c r="C37" i="47"/>
  <c r="A37" i="47"/>
  <c r="C36" i="47"/>
  <c r="A36" i="47"/>
  <c r="C35" i="47"/>
  <c r="A35" i="47"/>
  <c r="C34" i="47"/>
  <c r="A34" i="47"/>
  <c r="C33" i="47"/>
  <c r="A33" i="47"/>
  <c r="C32" i="47"/>
  <c r="A32" i="47"/>
  <c r="C31" i="47"/>
  <c r="A31" i="47"/>
  <c r="C30" i="47"/>
  <c r="A30" i="47"/>
  <c r="C29" i="47"/>
  <c r="A29" i="47"/>
  <c r="C28" i="47"/>
  <c r="A28" i="47"/>
  <c r="C27" i="47"/>
  <c r="A27" i="47"/>
  <c r="C26" i="47"/>
  <c r="A26" i="47"/>
  <c r="C25" i="47"/>
  <c r="A25" i="47"/>
  <c r="C24" i="47"/>
  <c r="A24" i="47"/>
  <c r="C23" i="47"/>
  <c r="A23" i="47"/>
  <c r="C22" i="47"/>
  <c r="A22" i="47"/>
  <c r="C21" i="47"/>
  <c r="A21" i="47"/>
  <c r="C20" i="47"/>
  <c r="A20" i="47"/>
  <c r="C19" i="47"/>
  <c r="A19" i="47"/>
  <c r="C18" i="47"/>
  <c r="A18" i="47"/>
  <c r="C17" i="47"/>
  <c r="A17" i="47"/>
  <c r="C16" i="47"/>
  <c r="A16" i="47"/>
  <c r="C15" i="47"/>
  <c r="A15" i="47"/>
  <c r="C14" i="47"/>
  <c r="A14" i="47"/>
  <c r="C13" i="47"/>
  <c r="A13" i="47"/>
  <c r="C12" i="47"/>
  <c r="A12" i="47"/>
  <c r="C11" i="47"/>
  <c r="A11" i="47"/>
  <c r="C10" i="47"/>
  <c r="A10" i="47"/>
  <c r="C9" i="47"/>
  <c r="A9" i="47"/>
  <c r="C8" i="47"/>
  <c r="A8" i="47"/>
  <c r="C7" i="47"/>
  <c r="A7" i="47"/>
  <c r="C6" i="47"/>
  <c r="A6" i="47"/>
  <c r="C5" i="47"/>
  <c r="A5" i="47"/>
  <c r="C4" i="47"/>
  <c r="A4" i="47"/>
  <c r="C3" i="47"/>
  <c r="A3" i="47"/>
  <c r="C151" i="46"/>
  <c r="A151" i="46"/>
  <c r="C150" i="46"/>
  <c r="A150" i="46"/>
  <c r="C149" i="46"/>
  <c r="A149" i="46"/>
  <c r="C148" i="46"/>
  <c r="A148" i="46"/>
  <c r="C147" i="46"/>
  <c r="A147" i="46"/>
  <c r="C146" i="46"/>
  <c r="A146" i="46"/>
  <c r="C145" i="46"/>
  <c r="A145" i="46"/>
  <c r="C144" i="46"/>
  <c r="A144" i="46"/>
  <c r="C143" i="46"/>
  <c r="A143" i="46"/>
  <c r="C142" i="46"/>
  <c r="A142" i="46"/>
  <c r="C141" i="46"/>
  <c r="A141" i="46"/>
  <c r="C140" i="46"/>
  <c r="A140" i="46"/>
  <c r="C139" i="46"/>
  <c r="A139" i="46"/>
  <c r="C138" i="46"/>
  <c r="A138" i="46"/>
  <c r="C137" i="46"/>
  <c r="A137" i="46"/>
  <c r="C136" i="46"/>
  <c r="A136" i="46"/>
  <c r="C135" i="46"/>
  <c r="A135" i="46"/>
  <c r="C134" i="46"/>
  <c r="A134" i="46"/>
  <c r="C133" i="46"/>
  <c r="A133" i="46"/>
  <c r="C132" i="46"/>
  <c r="A132" i="46"/>
  <c r="C131" i="46"/>
  <c r="A131" i="46"/>
  <c r="C130" i="46"/>
  <c r="A130" i="46"/>
  <c r="C129" i="46"/>
  <c r="A129" i="46"/>
  <c r="C128" i="46"/>
  <c r="A128" i="46"/>
  <c r="C127" i="46"/>
  <c r="A127" i="46"/>
  <c r="C126" i="46"/>
  <c r="A126" i="46"/>
  <c r="C125" i="46"/>
  <c r="A125" i="46"/>
  <c r="C124" i="46"/>
  <c r="A124" i="46"/>
  <c r="C123" i="46"/>
  <c r="A123" i="46"/>
  <c r="C122" i="46"/>
  <c r="A122" i="46"/>
  <c r="C121" i="46"/>
  <c r="A121" i="46"/>
  <c r="C120" i="46"/>
  <c r="A120" i="46"/>
  <c r="C119" i="46"/>
  <c r="A119" i="46"/>
  <c r="C118" i="46"/>
  <c r="A118" i="46"/>
  <c r="C117" i="46"/>
  <c r="A117" i="46"/>
  <c r="C116" i="46"/>
  <c r="A116" i="46"/>
  <c r="C115" i="46"/>
  <c r="A115" i="46"/>
  <c r="C114" i="46"/>
  <c r="A114" i="46"/>
  <c r="C113" i="46"/>
  <c r="A113" i="46"/>
  <c r="C112" i="46"/>
  <c r="A112" i="46"/>
  <c r="C111" i="46"/>
  <c r="A111" i="46"/>
  <c r="C110" i="46"/>
  <c r="A110" i="46"/>
  <c r="C109" i="46"/>
  <c r="A109" i="46"/>
  <c r="C108" i="46"/>
  <c r="A108" i="46"/>
  <c r="C107" i="46"/>
  <c r="A107" i="46"/>
  <c r="C106" i="46"/>
  <c r="A106" i="46"/>
  <c r="C105" i="46"/>
  <c r="A105" i="46"/>
  <c r="C104" i="46"/>
  <c r="A104" i="46"/>
  <c r="C103" i="46"/>
  <c r="A103" i="46"/>
  <c r="C102" i="46"/>
  <c r="A102" i="46"/>
  <c r="C101" i="46"/>
  <c r="A101" i="46"/>
  <c r="C100" i="46"/>
  <c r="A100" i="46"/>
  <c r="C99" i="46"/>
  <c r="A99" i="46"/>
  <c r="C98" i="46"/>
  <c r="A98" i="46"/>
  <c r="C97" i="46"/>
  <c r="A97" i="46"/>
  <c r="C96" i="46"/>
  <c r="A96" i="46"/>
  <c r="C95" i="46"/>
  <c r="A95" i="46"/>
  <c r="C94" i="46"/>
  <c r="A94" i="46"/>
  <c r="C93" i="46"/>
  <c r="A93" i="46"/>
  <c r="C92" i="46"/>
  <c r="A92" i="46"/>
  <c r="H91" i="46"/>
  <c r="C91" i="46"/>
  <c r="A91" i="46"/>
  <c r="C90" i="46"/>
  <c r="A90" i="46"/>
  <c r="C89" i="46"/>
  <c r="A89" i="46"/>
  <c r="C88" i="46"/>
  <c r="A88" i="46"/>
  <c r="C87" i="46"/>
  <c r="A87" i="46"/>
  <c r="C86" i="46"/>
  <c r="A86" i="46"/>
  <c r="C85" i="46"/>
  <c r="A85" i="46"/>
  <c r="C84" i="46"/>
  <c r="A84" i="46"/>
  <c r="C83" i="46"/>
  <c r="A83" i="46"/>
  <c r="C82" i="46"/>
  <c r="A82" i="46"/>
  <c r="C81" i="46"/>
  <c r="A81" i="46"/>
  <c r="C80" i="46"/>
  <c r="A80" i="46"/>
  <c r="C79" i="46"/>
  <c r="A79" i="46"/>
  <c r="C78" i="46"/>
  <c r="A78" i="46"/>
  <c r="C77" i="46"/>
  <c r="A77" i="46"/>
  <c r="C76" i="46"/>
  <c r="A76" i="46"/>
  <c r="C75" i="46"/>
  <c r="A75" i="46"/>
  <c r="C74" i="46"/>
  <c r="A74" i="46"/>
  <c r="C73" i="46"/>
  <c r="A73" i="46"/>
  <c r="C72" i="46"/>
  <c r="A72" i="46"/>
  <c r="C71" i="46"/>
  <c r="A71" i="46"/>
  <c r="C70" i="46"/>
  <c r="A70" i="46"/>
  <c r="C69" i="46"/>
  <c r="A69" i="46"/>
  <c r="C68" i="46"/>
  <c r="A68" i="46"/>
  <c r="C67" i="46"/>
  <c r="A67" i="46"/>
  <c r="C66" i="46"/>
  <c r="A66" i="46"/>
  <c r="C65" i="46"/>
  <c r="A65" i="46"/>
  <c r="C64" i="46"/>
  <c r="A64" i="46"/>
  <c r="C63" i="46"/>
  <c r="A63" i="46"/>
  <c r="C62" i="46"/>
  <c r="A62" i="46"/>
  <c r="C61" i="46"/>
  <c r="A61" i="46"/>
  <c r="C60" i="46"/>
  <c r="A60" i="46"/>
  <c r="C59" i="46"/>
  <c r="A59" i="46"/>
  <c r="C58" i="46"/>
  <c r="A58" i="46"/>
  <c r="C57" i="46"/>
  <c r="A57" i="46"/>
  <c r="C56" i="46"/>
  <c r="A56" i="46"/>
  <c r="C55" i="46"/>
  <c r="A55" i="46"/>
  <c r="C54" i="46"/>
  <c r="A54" i="46"/>
  <c r="C53" i="46"/>
  <c r="A53" i="46"/>
  <c r="C52" i="46"/>
  <c r="A52" i="46"/>
  <c r="C51" i="46"/>
  <c r="A51" i="46"/>
  <c r="C50" i="46"/>
  <c r="A50" i="46"/>
  <c r="C49" i="46"/>
  <c r="A49" i="46"/>
  <c r="C48" i="46"/>
  <c r="A48" i="46"/>
  <c r="C47" i="46"/>
  <c r="A47" i="46"/>
  <c r="C46" i="46"/>
  <c r="A46" i="46"/>
  <c r="C45" i="46"/>
  <c r="A45" i="46"/>
  <c r="C44" i="46"/>
  <c r="A44" i="46"/>
  <c r="C43" i="46"/>
  <c r="A43" i="46"/>
  <c r="C42" i="46"/>
  <c r="A42" i="46"/>
  <c r="C41" i="46"/>
  <c r="A41" i="46"/>
  <c r="C40" i="46"/>
  <c r="A40" i="46"/>
  <c r="C39" i="46"/>
  <c r="A39" i="46"/>
  <c r="C38" i="46"/>
  <c r="A38" i="46"/>
  <c r="C37" i="46"/>
  <c r="A37" i="46"/>
  <c r="C36" i="46"/>
  <c r="A36" i="46"/>
  <c r="C35" i="46"/>
  <c r="A35" i="46"/>
  <c r="C34" i="46"/>
  <c r="A34" i="46"/>
  <c r="C33" i="46"/>
  <c r="A33" i="46"/>
  <c r="C32" i="46"/>
  <c r="A32" i="46"/>
  <c r="C31" i="46"/>
  <c r="A31" i="46"/>
  <c r="C30" i="46"/>
  <c r="A30" i="46"/>
  <c r="C29" i="46"/>
  <c r="A29" i="46"/>
  <c r="C28" i="46"/>
  <c r="A28" i="46"/>
  <c r="C27" i="46"/>
  <c r="A27" i="46"/>
  <c r="C26" i="46"/>
  <c r="A26" i="46"/>
  <c r="C25" i="46"/>
  <c r="A25" i="46"/>
  <c r="C24" i="46"/>
  <c r="A24" i="46"/>
  <c r="C23" i="46"/>
  <c r="A23" i="46"/>
  <c r="C22" i="46"/>
  <c r="A22" i="46"/>
  <c r="C21" i="46"/>
  <c r="A21" i="46"/>
  <c r="C20" i="46"/>
  <c r="A20" i="46"/>
  <c r="C19" i="46"/>
  <c r="A19" i="46"/>
  <c r="C18" i="46"/>
  <c r="A18" i="46"/>
  <c r="C17" i="46"/>
  <c r="A17" i="46"/>
  <c r="C16" i="46"/>
  <c r="A16" i="46"/>
  <c r="C15" i="46"/>
  <c r="A15" i="46"/>
  <c r="C14" i="46"/>
  <c r="A14" i="46"/>
  <c r="C13" i="46"/>
  <c r="A13" i="46"/>
  <c r="C12" i="46"/>
  <c r="A12" i="46"/>
  <c r="C11" i="46"/>
  <c r="A11" i="46"/>
  <c r="C10" i="46"/>
  <c r="A10" i="46"/>
  <c r="C9" i="46"/>
  <c r="A9" i="46"/>
  <c r="C8" i="46"/>
  <c r="A8" i="46"/>
  <c r="C7" i="46"/>
  <c r="A7" i="46"/>
  <c r="C6" i="46"/>
  <c r="A6" i="46"/>
  <c r="C5" i="46"/>
  <c r="A5" i="46"/>
  <c r="C4" i="46"/>
  <c r="A4" i="46"/>
  <c r="C3" i="46"/>
  <c r="A3" i="46"/>
  <c r="C151" i="45"/>
  <c r="A151" i="45"/>
  <c r="C150" i="45"/>
  <c r="A150" i="45"/>
  <c r="C149" i="45"/>
  <c r="A149" i="45"/>
  <c r="C148" i="45"/>
  <c r="A148" i="45"/>
  <c r="C147" i="45"/>
  <c r="A147" i="45"/>
  <c r="C146" i="45"/>
  <c r="A146" i="45"/>
  <c r="C145" i="45"/>
  <c r="A145" i="45"/>
  <c r="C144" i="45"/>
  <c r="A144" i="45"/>
  <c r="C143" i="45"/>
  <c r="A143" i="45"/>
  <c r="C142" i="45"/>
  <c r="A142" i="45"/>
  <c r="C141" i="45"/>
  <c r="A141" i="45"/>
  <c r="C140" i="45"/>
  <c r="A140" i="45"/>
  <c r="C139" i="45"/>
  <c r="A139" i="45"/>
  <c r="C138" i="45"/>
  <c r="A138" i="45"/>
  <c r="C137" i="45"/>
  <c r="A137" i="45"/>
  <c r="C136" i="45"/>
  <c r="A136" i="45"/>
  <c r="C135" i="45"/>
  <c r="A135" i="45"/>
  <c r="C134" i="45"/>
  <c r="A134" i="45"/>
  <c r="C133" i="45"/>
  <c r="A133" i="45"/>
  <c r="C132" i="45"/>
  <c r="A132" i="45"/>
  <c r="C131" i="45"/>
  <c r="A131" i="45"/>
  <c r="C130" i="45"/>
  <c r="A130" i="45"/>
  <c r="C129" i="45"/>
  <c r="A129" i="45"/>
  <c r="C128" i="45"/>
  <c r="A128" i="45"/>
  <c r="C127" i="45"/>
  <c r="A127" i="45"/>
  <c r="C126" i="45"/>
  <c r="A126" i="45"/>
  <c r="C125" i="45"/>
  <c r="A125" i="45"/>
  <c r="C124" i="45"/>
  <c r="A124" i="45"/>
  <c r="C123" i="45"/>
  <c r="A123" i="45"/>
  <c r="C122" i="45"/>
  <c r="A122" i="45"/>
  <c r="C121" i="45"/>
  <c r="A121" i="45"/>
  <c r="C120" i="45"/>
  <c r="A120" i="45"/>
  <c r="C119" i="45"/>
  <c r="A119" i="45"/>
  <c r="C118" i="45"/>
  <c r="A118" i="45"/>
  <c r="C117" i="45"/>
  <c r="A117" i="45"/>
  <c r="C116" i="45"/>
  <c r="A116" i="45"/>
  <c r="C115" i="45"/>
  <c r="A115" i="45"/>
  <c r="C114" i="45"/>
  <c r="A114" i="45"/>
  <c r="C113" i="45"/>
  <c r="A113" i="45"/>
  <c r="C112" i="45"/>
  <c r="A112" i="45"/>
  <c r="C111" i="45"/>
  <c r="A111" i="45"/>
  <c r="C110" i="45"/>
  <c r="A110" i="45"/>
  <c r="C109" i="45"/>
  <c r="A109" i="45"/>
  <c r="C108" i="45"/>
  <c r="A108" i="45"/>
  <c r="C107" i="45"/>
  <c r="A107" i="45"/>
  <c r="C106" i="45"/>
  <c r="A106" i="45"/>
  <c r="C105" i="45"/>
  <c r="A105" i="45"/>
  <c r="C104" i="45"/>
  <c r="A104" i="45"/>
  <c r="C103" i="45"/>
  <c r="A103" i="45"/>
  <c r="C102" i="45"/>
  <c r="A102" i="45"/>
  <c r="C101" i="45"/>
  <c r="A101" i="45"/>
  <c r="C100" i="45"/>
  <c r="A100" i="45"/>
  <c r="C99" i="45"/>
  <c r="A99" i="45"/>
  <c r="C98" i="45"/>
  <c r="A98" i="45"/>
  <c r="C97" i="45"/>
  <c r="A97" i="45"/>
  <c r="C96" i="45"/>
  <c r="A96" i="45"/>
  <c r="C95" i="45"/>
  <c r="A95" i="45"/>
  <c r="C94" i="45"/>
  <c r="A94" i="45"/>
  <c r="C93" i="45"/>
  <c r="A93" i="45"/>
  <c r="C92" i="45"/>
  <c r="A92" i="45"/>
  <c r="H91" i="45"/>
  <c r="C91" i="45"/>
  <c r="A91" i="45"/>
  <c r="C90" i="45"/>
  <c r="A90" i="45"/>
  <c r="C89" i="45"/>
  <c r="A89" i="45"/>
  <c r="C88" i="45"/>
  <c r="A88" i="45"/>
  <c r="C87" i="45"/>
  <c r="A87" i="45"/>
  <c r="C86" i="45"/>
  <c r="A86" i="45"/>
  <c r="C85" i="45"/>
  <c r="A85" i="45"/>
  <c r="C84" i="45"/>
  <c r="A84" i="45"/>
  <c r="C83" i="45"/>
  <c r="A83" i="45"/>
  <c r="C82" i="45"/>
  <c r="A82" i="45"/>
  <c r="C81" i="45"/>
  <c r="A81" i="45"/>
  <c r="C80" i="45"/>
  <c r="A80" i="45"/>
  <c r="C79" i="45"/>
  <c r="A79" i="45"/>
  <c r="C78" i="45"/>
  <c r="A78" i="45"/>
  <c r="C77" i="45"/>
  <c r="A77" i="45"/>
  <c r="C76" i="45"/>
  <c r="A76" i="45"/>
  <c r="C75" i="45"/>
  <c r="A75" i="45"/>
  <c r="C74" i="45"/>
  <c r="A74" i="45"/>
  <c r="C73" i="45"/>
  <c r="A73" i="45"/>
  <c r="C72" i="45"/>
  <c r="A72" i="45"/>
  <c r="C71" i="45"/>
  <c r="A71" i="45"/>
  <c r="C70" i="45"/>
  <c r="A70" i="45"/>
  <c r="C69" i="45"/>
  <c r="A69" i="45"/>
  <c r="C68" i="45"/>
  <c r="A68" i="45"/>
  <c r="C67" i="45"/>
  <c r="A67" i="45"/>
  <c r="C66" i="45"/>
  <c r="A66" i="45"/>
  <c r="C65" i="45"/>
  <c r="A65" i="45"/>
  <c r="C64" i="45"/>
  <c r="A64" i="45"/>
  <c r="C63" i="45"/>
  <c r="A63" i="45"/>
  <c r="C62" i="45"/>
  <c r="A62" i="45"/>
  <c r="C61" i="45"/>
  <c r="A61" i="45"/>
  <c r="C60" i="45"/>
  <c r="A60" i="45"/>
  <c r="C59" i="45"/>
  <c r="A59" i="45"/>
  <c r="C58" i="45"/>
  <c r="A58" i="45"/>
  <c r="C57" i="45"/>
  <c r="A57" i="45"/>
  <c r="C56" i="45"/>
  <c r="A56" i="45"/>
  <c r="C55" i="45"/>
  <c r="A55" i="45"/>
  <c r="C54" i="45"/>
  <c r="A54" i="45"/>
  <c r="C53" i="45"/>
  <c r="A53" i="45"/>
  <c r="C52" i="45"/>
  <c r="A52" i="45"/>
  <c r="C51" i="45"/>
  <c r="A51" i="45"/>
  <c r="C50" i="45"/>
  <c r="A50" i="45"/>
  <c r="C49" i="45"/>
  <c r="A49" i="45"/>
  <c r="C48" i="45"/>
  <c r="A48" i="45"/>
  <c r="C47" i="45"/>
  <c r="A47" i="45"/>
  <c r="C46" i="45"/>
  <c r="A46" i="45"/>
  <c r="C45" i="45"/>
  <c r="A45" i="45"/>
  <c r="C44" i="45"/>
  <c r="A44" i="45"/>
  <c r="C43" i="45"/>
  <c r="A43" i="45"/>
  <c r="C42" i="45"/>
  <c r="A42" i="45"/>
  <c r="C41" i="45"/>
  <c r="A41" i="45"/>
  <c r="C40" i="45"/>
  <c r="A40" i="45"/>
  <c r="C39" i="45"/>
  <c r="A39" i="45"/>
  <c r="C38" i="45"/>
  <c r="A38" i="45"/>
  <c r="C37" i="45"/>
  <c r="A37" i="45"/>
  <c r="C36" i="45"/>
  <c r="A36" i="45"/>
  <c r="C35" i="45"/>
  <c r="A35" i="45"/>
  <c r="C34" i="45"/>
  <c r="A34" i="45"/>
  <c r="C33" i="45"/>
  <c r="A33" i="45"/>
  <c r="C32" i="45"/>
  <c r="A32" i="45"/>
  <c r="C31" i="45"/>
  <c r="A31" i="45"/>
  <c r="C30" i="45"/>
  <c r="A30" i="45"/>
  <c r="C29" i="45"/>
  <c r="A29" i="45"/>
  <c r="C28" i="45"/>
  <c r="A28" i="45"/>
  <c r="C27" i="45"/>
  <c r="A27" i="45"/>
  <c r="C26" i="45"/>
  <c r="A26" i="45"/>
  <c r="C25" i="45"/>
  <c r="A25" i="45"/>
  <c r="C24" i="45"/>
  <c r="A24" i="45"/>
  <c r="C23" i="45"/>
  <c r="A23" i="45"/>
  <c r="C22" i="45"/>
  <c r="A22" i="45"/>
  <c r="C21" i="45"/>
  <c r="A21" i="45"/>
  <c r="C20" i="45"/>
  <c r="A20" i="45"/>
  <c r="C19" i="45"/>
  <c r="A19" i="45"/>
  <c r="C18" i="45"/>
  <c r="A18" i="45"/>
  <c r="C17" i="45"/>
  <c r="A17" i="45"/>
  <c r="C16" i="45"/>
  <c r="A16" i="45"/>
  <c r="C15" i="45"/>
  <c r="A15" i="45"/>
  <c r="C14" i="45"/>
  <c r="A14" i="45"/>
  <c r="C13" i="45"/>
  <c r="A13" i="45"/>
  <c r="C12" i="45"/>
  <c r="A12" i="45"/>
  <c r="C11" i="45"/>
  <c r="A11" i="45"/>
  <c r="C10" i="45"/>
  <c r="A10" i="45"/>
  <c r="C9" i="45"/>
  <c r="A9" i="45"/>
  <c r="C8" i="45"/>
  <c r="A8" i="45"/>
  <c r="C7" i="45"/>
  <c r="A7" i="45"/>
  <c r="C6" i="45"/>
  <c r="A6" i="45"/>
  <c r="C5" i="45"/>
  <c r="A5" i="45"/>
  <c r="C4" i="45"/>
  <c r="A4" i="45"/>
  <c r="C3" i="45"/>
  <c r="A3" i="45"/>
  <c r="C151" i="44"/>
  <c r="A151" i="44"/>
  <c r="C150" i="44"/>
  <c r="A150" i="44"/>
  <c r="C149" i="44"/>
  <c r="A149" i="44"/>
  <c r="C148" i="44"/>
  <c r="A148" i="44"/>
  <c r="C147" i="44"/>
  <c r="A147" i="44"/>
  <c r="C146" i="44"/>
  <c r="A146" i="44"/>
  <c r="C145" i="44"/>
  <c r="A145" i="44"/>
  <c r="C144" i="44"/>
  <c r="A144" i="44"/>
  <c r="C143" i="44"/>
  <c r="A143" i="44"/>
  <c r="C142" i="44"/>
  <c r="A142" i="44"/>
  <c r="C141" i="44"/>
  <c r="A141" i="44"/>
  <c r="C140" i="44"/>
  <c r="A140" i="44"/>
  <c r="C139" i="44"/>
  <c r="A139" i="44"/>
  <c r="C138" i="44"/>
  <c r="A138" i="44"/>
  <c r="C137" i="44"/>
  <c r="A137" i="44"/>
  <c r="C136" i="44"/>
  <c r="A136" i="44"/>
  <c r="C135" i="44"/>
  <c r="A135" i="44"/>
  <c r="C134" i="44"/>
  <c r="A134" i="44"/>
  <c r="C133" i="44"/>
  <c r="A133" i="44"/>
  <c r="C132" i="44"/>
  <c r="A132" i="44"/>
  <c r="C131" i="44"/>
  <c r="A131" i="44"/>
  <c r="C130" i="44"/>
  <c r="A130" i="44"/>
  <c r="C129" i="44"/>
  <c r="A129" i="44"/>
  <c r="C128" i="44"/>
  <c r="A128" i="44"/>
  <c r="C127" i="44"/>
  <c r="A127" i="44"/>
  <c r="C126" i="44"/>
  <c r="A126" i="44"/>
  <c r="C125" i="44"/>
  <c r="A125" i="44"/>
  <c r="C124" i="44"/>
  <c r="A124" i="44"/>
  <c r="C123" i="44"/>
  <c r="A123" i="44"/>
  <c r="C122" i="44"/>
  <c r="A122" i="44"/>
  <c r="C121" i="44"/>
  <c r="A121" i="44"/>
  <c r="C120" i="44"/>
  <c r="A120" i="44"/>
  <c r="C119" i="44"/>
  <c r="A119" i="44"/>
  <c r="C118" i="44"/>
  <c r="A118" i="44"/>
  <c r="C117" i="44"/>
  <c r="A117" i="44"/>
  <c r="C116" i="44"/>
  <c r="A116" i="44"/>
  <c r="C115" i="44"/>
  <c r="A115" i="44"/>
  <c r="C114" i="44"/>
  <c r="A114" i="44"/>
  <c r="C113" i="44"/>
  <c r="A113" i="44"/>
  <c r="C112" i="44"/>
  <c r="A112" i="44"/>
  <c r="C111" i="44"/>
  <c r="A111" i="44"/>
  <c r="C110" i="44"/>
  <c r="A110" i="44"/>
  <c r="C109" i="44"/>
  <c r="A109" i="44"/>
  <c r="C108" i="44"/>
  <c r="A108" i="44"/>
  <c r="C107" i="44"/>
  <c r="A107" i="44"/>
  <c r="C106" i="44"/>
  <c r="A106" i="44"/>
  <c r="C105" i="44"/>
  <c r="A105" i="44"/>
  <c r="C104" i="44"/>
  <c r="A104" i="44"/>
  <c r="C103" i="44"/>
  <c r="A103" i="44"/>
  <c r="C102" i="44"/>
  <c r="A102" i="44"/>
  <c r="C101" i="44"/>
  <c r="A101" i="44"/>
  <c r="C100" i="44"/>
  <c r="A100" i="44"/>
  <c r="C99" i="44"/>
  <c r="A99" i="44"/>
  <c r="C98" i="44"/>
  <c r="A98" i="44"/>
  <c r="C97" i="44"/>
  <c r="A97" i="44"/>
  <c r="C96" i="44"/>
  <c r="A96" i="44"/>
  <c r="C95" i="44"/>
  <c r="A95" i="44"/>
  <c r="C94" i="44"/>
  <c r="A94" i="44"/>
  <c r="C93" i="44"/>
  <c r="A93" i="44"/>
  <c r="C92" i="44"/>
  <c r="A92" i="44"/>
  <c r="H91" i="44"/>
  <c r="C91" i="44"/>
  <c r="A91" i="44"/>
  <c r="C90" i="44"/>
  <c r="A90" i="44"/>
  <c r="C89" i="44"/>
  <c r="A89" i="44"/>
  <c r="C88" i="44"/>
  <c r="A88" i="44"/>
  <c r="C87" i="44"/>
  <c r="A87" i="44"/>
  <c r="C86" i="44"/>
  <c r="A86" i="44"/>
  <c r="C85" i="44"/>
  <c r="A85" i="44"/>
  <c r="C84" i="44"/>
  <c r="A84" i="44"/>
  <c r="C83" i="44"/>
  <c r="A83" i="44"/>
  <c r="C82" i="44"/>
  <c r="A82" i="44"/>
  <c r="C81" i="44"/>
  <c r="A81" i="44"/>
  <c r="C80" i="44"/>
  <c r="A80" i="44"/>
  <c r="C79" i="44"/>
  <c r="A79" i="44"/>
  <c r="C78" i="44"/>
  <c r="A78" i="44"/>
  <c r="C77" i="44"/>
  <c r="A77" i="44"/>
  <c r="C76" i="44"/>
  <c r="A76" i="44"/>
  <c r="C75" i="44"/>
  <c r="A75" i="44"/>
  <c r="C74" i="44"/>
  <c r="A74" i="44"/>
  <c r="C73" i="44"/>
  <c r="A73" i="44"/>
  <c r="C72" i="44"/>
  <c r="A72" i="44"/>
  <c r="C71" i="44"/>
  <c r="A71" i="44"/>
  <c r="C70" i="44"/>
  <c r="A70" i="44"/>
  <c r="C69" i="44"/>
  <c r="A69" i="44"/>
  <c r="C68" i="44"/>
  <c r="A68" i="44"/>
  <c r="C67" i="44"/>
  <c r="A67" i="44"/>
  <c r="C66" i="44"/>
  <c r="A66" i="44"/>
  <c r="C65" i="44"/>
  <c r="A65" i="44"/>
  <c r="C64" i="44"/>
  <c r="A64" i="44"/>
  <c r="C63" i="44"/>
  <c r="A63" i="44"/>
  <c r="C62" i="44"/>
  <c r="A62" i="44"/>
  <c r="C61" i="44"/>
  <c r="A61" i="44"/>
  <c r="C60" i="44"/>
  <c r="A60" i="44"/>
  <c r="C59" i="44"/>
  <c r="A59" i="44"/>
  <c r="C58" i="44"/>
  <c r="A58" i="44"/>
  <c r="C57" i="44"/>
  <c r="A57" i="44"/>
  <c r="C56" i="44"/>
  <c r="A56" i="44"/>
  <c r="C55" i="44"/>
  <c r="A55" i="44"/>
  <c r="C54" i="44"/>
  <c r="A54" i="44"/>
  <c r="C53" i="44"/>
  <c r="A53" i="44"/>
  <c r="C52" i="44"/>
  <c r="A52" i="44"/>
  <c r="C51" i="44"/>
  <c r="A51" i="44"/>
  <c r="C50" i="44"/>
  <c r="A50" i="44"/>
  <c r="C49" i="44"/>
  <c r="A49" i="44"/>
  <c r="C48" i="44"/>
  <c r="A48" i="44"/>
  <c r="C47" i="44"/>
  <c r="A47" i="44"/>
  <c r="C46" i="44"/>
  <c r="A46" i="44"/>
  <c r="C45" i="44"/>
  <c r="A45" i="44"/>
  <c r="C44" i="44"/>
  <c r="A44" i="44"/>
  <c r="C43" i="44"/>
  <c r="A43" i="44"/>
  <c r="C42" i="44"/>
  <c r="A42" i="44"/>
  <c r="C41" i="44"/>
  <c r="A41" i="44"/>
  <c r="C40" i="44"/>
  <c r="A40" i="44"/>
  <c r="C39" i="44"/>
  <c r="A39" i="44"/>
  <c r="C38" i="44"/>
  <c r="A38" i="44"/>
  <c r="C37" i="44"/>
  <c r="A37" i="44"/>
  <c r="C36" i="44"/>
  <c r="A36" i="44"/>
  <c r="C35" i="44"/>
  <c r="A35" i="44"/>
  <c r="C34" i="44"/>
  <c r="A34" i="44"/>
  <c r="C33" i="44"/>
  <c r="A33" i="44"/>
  <c r="C32" i="44"/>
  <c r="A32" i="44"/>
  <c r="C31" i="44"/>
  <c r="A31" i="44"/>
  <c r="C30" i="44"/>
  <c r="A30" i="44"/>
  <c r="C29" i="44"/>
  <c r="A29" i="44"/>
  <c r="C28" i="44"/>
  <c r="A28" i="44"/>
  <c r="C27" i="44"/>
  <c r="A27" i="44"/>
  <c r="C26" i="44"/>
  <c r="A26" i="44"/>
  <c r="C25" i="44"/>
  <c r="A25" i="44"/>
  <c r="C24" i="44"/>
  <c r="A24" i="44"/>
  <c r="C23" i="44"/>
  <c r="A23" i="44"/>
  <c r="C22" i="44"/>
  <c r="A22" i="44"/>
  <c r="C21" i="44"/>
  <c r="A21" i="44"/>
  <c r="C20" i="44"/>
  <c r="A20" i="44"/>
  <c r="C19" i="44"/>
  <c r="A19" i="44"/>
  <c r="C18" i="44"/>
  <c r="A18" i="44"/>
  <c r="C17" i="44"/>
  <c r="A17" i="44"/>
  <c r="C16" i="44"/>
  <c r="A16" i="44"/>
  <c r="C15" i="44"/>
  <c r="A15" i="44"/>
  <c r="C14" i="44"/>
  <c r="A14" i="44"/>
  <c r="C13" i="44"/>
  <c r="A13" i="44"/>
  <c r="C12" i="44"/>
  <c r="A12" i="44"/>
  <c r="C11" i="44"/>
  <c r="A11" i="44"/>
  <c r="C10" i="44"/>
  <c r="A10" i="44"/>
  <c r="C9" i="44"/>
  <c r="A9" i="44"/>
  <c r="C8" i="44"/>
  <c r="A8" i="44"/>
  <c r="C7" i="44"/>
  <c r="A7" i="44"/>
  <c r="C6" i="44"/>
  <c r="A6" i="44"/>
  <c r="C5" i="44"/>
  <c r="A5" i="44"/>
  <c r="C4" i="44"/>
  <c r="A4" i="44"/>
  <c r="C3" i="44"/>
  <c r="A3" i="44"/>
  <c r="C151" i="42"/>
  <c r="A151" i="42"/>
  <c r="C150" i="42"/>
  <c r="A150" i="42"/>
  <c r="C149" i="42"/>
  <c r="A149" i="42"/>
  <c r="C148" i="42"/>
  <c r="A148" i="42"/>
  <c r="C147" i="42"/>
  <c r="A147" i="42"/>
  <c r="C146" i="42"/>
  <c r="A146" i="42"/>
  <c r="C145" i="42"/>
  <c r="A145" i="42"/>
  <c r="C144" i="42"/>
  <c r="A144" i="42"/>
  <c r="C143" i="42"/>
  <c r="A143" i="42"/>
  <c r="C142" i="42"/>
  <c r="A142" i="42"/>
  <c r="C141" i="42"/>
  <c r="A141" i="42"/>
  <c r="C140" i="42"/>
  <c r="A140" i="42"/>
  <c r="C139" i="42"/>
  <c r="A139" i="42"/>
  <c r="C138" i="42"/>
  <c r="A138" i="42"/>
  <c r="C137" i="42"/>
  <c r="A137" i="42"/>
  <c r="C136" i="42"/>
  <c r="A136" i="42"/>
  <c r="C135" i="42"/>
  <c r="A135" i="42"/>
  <c r="C134" i="42"/>
  <c r="A134" i="42"/>
  <c r="C133" i="42"/>
  <c r="A133" i="42"/>
  <c r="C132" i="42"/>
  <c r="A132" i="42"/>
  <c r="C131" i="42"/>
  <c r="A131" i="42"/>
  <c r="C130" i="42"/>
  <c r="A130" i="42"/>
  <c r="C129" i="42"/>
  <c r="A129" i="42"/>
  <c r="C128" i="42"/>
  <c r="A128" i="42"/>
  <c r="C127" i="42"/>
  <c r="A127" i="42"/>
  <c r="C126" i="42"/>
  <c r="A126" i="42"/>
  <c r="C125" i="42"/>
  <c r="A125" i="42"/>
  <c r="C124" i="42"/>
  <c r="A124" i="42"/>
  <c r="C123" i="42"/>
  <c r="A123" i="42"/>
  <c r="C122" i="42"/>
  <c r="A122" i="42"/>
  <c r="C121" i="42"/>
  <c r="A121" i="42"/>
  <c r="C120" i="42"/>
  <c r="A120" i="42"/>
  <c r="C119" i="42"/>
  <c r="A119" i="42"/>
  <c r="C118" i="42"/>
  <c r="A118" i="42"/>
  <c r="C117" i="42"/>
  <c r="A117" i="42"/>
  <c r="C116" i="42"/>
  <c r="A116" i="42"/>
  <c r="C115" i="42"/>
  <c r="A115" i="42"/>
  <c r="C114" i="42"/>
  <c r="A114" i="42"/>
  <c r="C113" i="42"/>
  <c r="A113" i="42"/>
  <c r="C112" i="42"/>
  <c r="A112" i="42"/>
  <c r="C111" i="42"/>
  <c r="A111" i="42"/>
  <c r="C110" i="42"/>
  <c r="A110" i="42"/>
  <c r="C109" i="42"/>
  <c r="A109" i="42"/>
  <c r="C108" i="42"/>
  <c r="A108" i="42"/>
  <c r="C107" i="42"/>
  <c r="A107" i="42"/>
  <c r="C106" i="42"/>
  <c r="A106" i="42"/>
  <c r="C105" i="42"/>
  <c r="A105" i="42"/>
  <c r="C104" i="42"/>
  <c r="A104" i="42"/>
  <c r="C103" i="42"/>
  <c r="A103" i="42"/>
  <c r="C102" i="42"/>
  <c r="A102" i="42"/>
  <c r="C101" i="42"/>
  <c r="A101" i="42"/>
  <c r="C100" i="42"/>
  <c r="A100" i="42"/>
  <c r="C99" i="42"/>
  <c r="A99" i="42"/>
  <c r="C98" i="42"/>
  <c r="A98" i="42"/>
  <c r="C97" i="42"/>
  <c r="A97" i="42"/>
  <c r="C96" i="42"/>
  <c r="A96" i="42"/>
  <c r="C95" i="42"/>
  <c r="A95" i="42"/>
  <c r="C94" i="42"/>
  <c r="A94" i="42"/>
  <c r="C93" i="42"/>
  <c r="A93" i="42"/>
  <c r="C92" i="42"/>
  <c r="A92" i="42"/>
  <c r="H91" i="42"/>
  <c r="C91" i="42"/>
  <c r="A91" i="42"/>
  <c r="C90" i="42"/>
  <c r="A90" i="42"/>
  <c r="C89" i="42"/>
  <c r="A89" i="42"/>
  <c r="C88" i="42"/>
  <c r="A88" i="42"/>
  <c r="C87" i="42"/>
  <c r="A87" i="42"/>
  <c r="C86" i="42"/>
  <c r="A86" i="42"/>
  <c r="C85" i="42"/>
  <c r="A85" i="42"/>
  <c r="C84" i="42"/>
  <c r="A84" i="42"/>
  <c r="C83" i="42"/>
  <c r="A83" i="42"/>
  <c r="C82" i="42"/>
  <c r="A82" i="42"/>
  <c r="C81" i="42"/>
  <c r="A81" i="42"/>
  <c r="C80" i="42"/>
  <c r="A80" i="42"/>
  <c r="C79" i="42"/>
  <c r="A79" i="42"/>
  <c r="C78" i="42"/>
  <c r="A78" i="42"/>
  <c r="C77" i="42"/>
  <c r="A77" i="42"/>
  <c r="C76" i="42"/>
  <c r="A76" i="42"/>
  <c r="C75" i="42"/>
  <c r="A75" i="42"/>
  <c r="C74" i="42"/>
  <c r="A74" i="42"/>
  <c r="C73" i="42"/>
  <c r="A73" i="42"/>
  <c r="C72" i="42"/>
  <c r="A72" i="42"/>
  <c r="C71" i="42"/>
  <c r="A71" i="42"/>
  <c r="C70" i="42"/>
  <c r="A70" i="42"/>
  <c r="C69" i="42"/>
  <c r="A69" i="42"/>
  <c r="C68" i="42"/>
  <c r="A68" i="42"/>
  <c r="C67" i="42"/>
  <c r="A67" i="42"/>
  <c r="C66" i="42"/>
  <c r="A66" i="42"/>
  <c r="C65" i="42"/>
  <c r="A65" i="42"/>
  <c r="C64" i="42"/>
  <c r="A64" i="42"/>
  <c r="C63" i="42"/>
  <c r="A63" i="42"/>
  <c r="C62" i="42"/>
  <c r="A62" i="42"/>
  <c r="C61" i="42"/>
  <c r="A61" i="42"/>
  <c r="C60" i="42"/>
  <c r="A60" i="42"/>
  <c r="C59" i="42"/>
  <c r="A59" i="42"/>
  <c r="C58" i="42"/>
  <c r="A58" i="42"/>
  <c r="C57" i="42"/>
  <c r="A57" i="42"/>
  <c r="C56" i="42"/>
  <c r="A56" i="42"/>
  <c r="C55" i="42"/>
  <c r="A55" i="42"/>
  <c r="C54" i="42"/>
  <c r="A54" i="42"/>
  <c r="C53" i="42"/>
  <c r="A53" i="42"/>
  <c r="C52" i="42"/>
  <c r="A52" i="42"/>
  <c r="C51" i="42"/>
  <c r="A51" i="42"/>
  <c r="C50" i="42"/>
  <c r="A50" i="42"/>
  <c r="C49" i="42"/>
  <c r="A49" i="42"/>
  <c r="C48" i="42"/>
  <c r="A48" i="42"/>
  <c r="C47" i="42"/>
  <c r="A47" i="42"/>
  <c r="C46" i="42"/>
  <c r="A46" i="42"/>
  <c r="C45" i="42"/>
  <c r="A45" i="42"/>
  <c r="C44" i="42"/>
  <c r="A44" i="42"/>
  <c r="C43" i="42"/>
  <c r="A43" i="42"/>
  <c r="C42" i="42"/>
  <c r="A42" i="42"/>
  <c r="C41" i="42"/>
  <c r="A41" i="42"/>
  <c r="C40" i="42"/>
  <c r="A40" i="42"/>
  <c r="C39" i="42"/>
  <c r="A39" i="42"/>
  <c r="C38" i="42"/>
  <c r="A38" i="42"/>
  <c r="C37" i="42"/>
  <c r="A37" i="42"/>
  <c r="C36" i="42"/>
  <c r="A36" i="42"/>
  <c r="C35" i="42"/>
  <c r="A35" i="42"/>
  <c r="C34" i="42"/>
  <c r="A34" i="42"/>
  <c r="C33" i="42"/>
  <c r="A33" i="42"/>
  <c r="C32" i="42"/>
  <c r="A32" i="42"/>
  <c r="C31" i="42"/>
  <c r="A31" i="42"/>
  <c r="C30" i="42"/>
  <c r="A30" i="42"/>
  <c r="C29" i="42"/>
  <c r="A29" i="42"/>
  <c r="C28" i="42"/>
  <c r="A28" i="42"/>
  <c r="C27" i="42"/>
  <c r="A27" i="42"/>
  <c r="C26" i="42"/>
  <c r="A26" i="42"/>
  <c r="C25" i="42"/>
  <c r="A25" i="42"/>
  <c r="C24" i="42"/>
  <c r="A24" i="42"/>
  <c r="C23" i="42"/>
  <c r="A23" i="42"/>
  <c r="C22" i="42"/>
  <c r="A22" i="42"/>
  <c r="C21" i="42"/>
  <c r="A21" i="42"/>
  <c r="C20" i="42"/>
  <c r="A20" i="42"/>
  <c r="C19" i="42"/>
  <c r="A19" i="42"/>
  <c r="C18" i="42"/>
  <c r="A18" i="42"/>
  <c r="C17" i="42"/>
  <c r="A17" i="42"/>
  <c r="C16" i="42"/>
  <c r="A16" i="42"/>
  <c r="C15" i="42"/>
  <c r="A15" i="42"/>
  <c r="C14" i="42"/>
  <c r="A14" i="42"/>
  <c r="C13" i="42"/>
  <c r="A13" i="42"/>
  <c r="C12" i="42"/>
  <c r="A12" i="42"/>
  <c r="C11" i="42"/>
  <c r="A11" i="42"/>
  <c r="C10" i="42"/>
  <c r="A10" i="42"/>
  <c r="C9" i="42"/>
  <c r="A9" i="42"/>
  <c r="C8" i="42"/>
  <c r="A8" i="42"/>
  <c r="C7" i="42"/>
  <c r="A7" i="42"/>
  <c r="C6" i="42"/>
  <c r="A6" i="42"/>
  <c r="C5" i="42"/>
  <c r="A5" i="42"/>
  <c r="C4" i="42"/>
  <c r="A4" i="42"/>
  <c r="C3" i="42"/>
  <c r="A3" i="42"/>
  <c r="C151" i="41"/>
  <c r="A151" i="41"/>
  <c r="C150" i="41"/>
  <c r="A150" i="41"/>
  <c r="C149" i="41"/>
  <c r="A149" i="41"/>
  <c r="C148" i="41"/>
  <c r="A148" i="41"/>
  <c r="C147" i="41"/>
  <c r="A147" i="41"/>
  <c r="C146" i="41"/>
  <c r="A146" i="41"/>
  <c r="C145" i="41"/>
  <c r="A145" i="41"/>
  <c r="C144" i="41"/>
  <c r="A144" i="41"/>
  <c r="C143" i="41"/>
  <c r="A143" i="41"/>
  <c r="C142" i="41"/>
  <c r="A142" i="41"/>
  <c r="C141" i="41"/>
  <c r="A141" i="41"/>
  <c r="C140" i="41"/>
  <c r="A140" i="41"/>
  <c r="C139" i="41"/>
  <c r="A139" i="41"/>
  <c r="C138" i="41"/>
  <c r="A138" i="41"/>
  <c r="C137" i="41"/>
  <c r="A137" i="41"/>
  <c r="C136" i="41"/>
  <c r="A136" i="41"/>
  <c r="C135" i="41"/>
  <c r="A135" i="41"/>
  <c r="C134" i="41"/>
  <c r="A134" i="41"/>
  <c r="C133" i="41"/>
  <c r="A133" i="41"/>
  <c r="C132" i="41"/>
  <c r="A132" i="41"/>
  <c r="C131" i="41"/>
  <c r="A131" i="41"/>
  <c r="C130" i="41"/>
  <c r="A130" i="41"/>
  <c r="C129" i="41"/>
  <c r="A129" i="41"/>
  <c r="C128" i="41"/>
  <c r="A128" i="41"/>
  <c r="C127" i="41"/>
  <c r="A127" i="41"/>
  <c r="C126" i="41"/>
  <c r="A126" i="41"/>
  <c r="C125" i="41"/>
  <c r="A125" i="41"/>
  <c r="C124" i="41"/>
  <c r="A124" i="41"/>
  <c r="C123" i="41"/>
  <c r="A123" i="41"/>
  <c r="C122" i="41"/>
  <c r="A122" i="41"/>
  <c r="C121" i="41"/>
  <c r="A121" i="41"/>
  <c r="C120" i="41"/>
  <c r="A120" i="41"/>
  <c r="C119" i="41"/>
  <c r="A119" i="41"/>
  <c r="C118" i="41"/>
  <c r="A118" i="41"/>
  <c r="C117" i="41"/>
  <c r="A117" i="41"/>
  <c r="C116" i="41"/>
  <c r="A116" i="41"/>
  <c r="C115" i="41"/>
  <c r="A115" i="41"/>
  <c r="C114" i="41"/>
  <c r="A114" i="41"/>
  <c r="C113" i="41"/>
  <c r="A113" i="41"/>
  <c r="C112" i="41"/>
  <c r="A112" i="41"/>
  <c r="C111" i="41"/>
  <c r="A111" i="41"/>
  <c r="C110" i="41"/>
  <c r="A110" i="41"/>
  <c r="C109" i="41"/>
  <c r="A109" i="41"/>
  <c r="C108" i="41"/>
  <c r="A108" i="41"/>
  <c r="C107" i="41"/>
  <c r="A107" i="41"/>
  <c r="C106" i="41"/>
  <c r="A106" i="41"/>
  <c r="C105" i="41"/>
  <c r="A105" i="41"/>
  <c r="C104" i="41"/>
  <c r="A104" i="41"/>
  <c r="C103" i="41"/>
  <c r="A103" i="41"/>
  <c r="C102" i="41"/>
  <c r="A102" i="41"/>
  <c r="C101" i="41"/>
  <c r="A101" i="41"/>
  <c r="C100" i="41"/>
  <c r="A100" i="41"/>
  <c r="C99" i="41"/>
  <c r="A99" i="41"/>
  <c r="C98" i="41"/>
  <c r="A98" i="41"/>
  <c r="C97" i="41"/>
  <c r="A97" i="41"/>
  <c r="C96" i="41"/>
  <c r="A96" i="41"/>
  <c r="C95" i="41"/>
  <c r="A95" i="41"/>
  <c r="C94" i="41"/>
  <c r="A94" i="41"/>
  <c r="C93" i="41"/>
  <c r="A93" i="41"/>
  <c r="C92" i="41"/>
  <c r="A92" i="41"/>
  <c r="H91" i="41"/>
  <c r="C91" i="41"/>
  <c r="A91" i="41"/>
  <c r="C90" i="41"/>
  <c r="A90" i="41"/>
  <c r="C89" i="41"/>
  <c r="A89" i="41"/>
  <c r="C88" i="41"/>
  <c r="A88" i="41"/>
  <c r="C87" i="41"/>
  <c r="A87" i="41"/>
  <c r="C86" i="41"/>
  <c r="A86" i="41"/>
  <c r="C85" i="41"/>
  <c r="A85" i="41"/>
  <c r="C84" i="41"/>
  <c r="A84" i="41"/>
  <c r="C83" i="41"/>
  <c r="A83" i="41"/>
  <c r="C82" i="41"/>
  <c r="A82" i="41"/>
  <c r="C81" i="41"/>
  <c r="A81" i="41"/>
  <c r="C80" i="41"/>
  <c r="A80" i="41"/>
  <c r="C79" i="41"/>
  <c r="A79" i="41"/>
  <c r="C78" i="41"/>
  <c r="A78" i="41"/>
  <c r="C77" i="41"/>
  <c r="A77" i="41"/>
  <c r="C76" i="41"/>
  <c r="A76" i="41"/>
  <c r="C75" i="41"/>
  <c r="A75" i="41"/>
  <c r="C74" i="41"/>
  <c r="A74" i="41"/>
  <c r="C73" i="41"/>
  <c r="A73" i="41"/>
  <c r="C72" i="41"/>
  <c r="A72" i="41"/>
  <c r="C71" i="41"/>
  <c r="A71" i="41"/>
  <c r="C70" i="41"/>
  <c r="A70" i="41"/>
  <c r="C69" i="41"/>
  <c r="A69" i="41"/>
  <c r="C68" i="41"/>
  <c r="A68" i="41"/>
  <c r="C67" i="41"/>
  <c r="A67" i="41"/>
  <c r="C66" i="41"/>
  <c r="A66" i="41"/>
  <c r="C65" i="41"/>
  <c r="A65" i="41"/>
  <c r="C64" i="41"/>
  <c r="A64" i="41"/>
  <c r="C63" i="41"/>
  <c r="A63" i="41"/>
  <c r="C62" i="41"/>
  <c r="A62" i="41"/>
  <c r="C61" i="41"/>
  <c r="A61" i="41"/>
  <c r="C60" i="41"/>
  <c r="A60" i="41"/>
  <c r="C59" i="41"/>
  <c r="A59" i="41"/>
  <c r="C58" i="41"/>
  <c r="A58" i="41"/>
  <c r="C57" i="41"/>
  <c r="A57" i="41"/>
  <c r="C56" i="41"/>
  <c r="A56" i="41"/>
  <c r="C55" i="41"/>
  <c r="A55" i="41"/>
  <c r="C54" i="41"/>
  <c r="A54" i="41"/>
  <c r="C53" i="41"/>
  <c r="A53" i="41"/>
  <c r="C52" i="41"/>
  <c r="A52" i="41"/>
  <c r="C51" i="41"/>
  <c r="A51" i="41"/>
  <c r="C50" i="41"/>
  <c r="A50" i="41"/>
  <c r="C49" i="41"/>
  <c r="A49" i="41"/>
  <c r="C48" i="41"/>
  <c r="A48" i="41"/>
  <c r="C47" i="41"/>
  <c r="A47" i="41"/>
  <c r="C46" i="41"/>
  <c r="A46" i="41"/>
  <c r="C45" i="41"/>
  <c r="A45" i="41"/>
  <c r="C44" i="41"/>
  <c r="A44" i="41"/>
  <c r="C43" i="41"/>
  <c r="A43" i="41"/>
  <c r="C42" i="41"/>
  <c r="A42" i="41"/>
  <c r="C41" i="41"/>
  <c r="A41" i="41"/>
  <c r="C40" i="41"/>
  <c r="A40" i="41"/>
  <c r="C39" i="41"/>
  <c r="A39" i="41"/>
  <c r="C38" i="41"/>
  <c r="A38" i="41"/>
  <c r="C37" i="41"/>
  <c r="A37" i="41"/>
  <c r="C36" i="41"/>
  <c r="A36" i="41"/>
  <c r="C35" i="41"/>
  <c r="A35" i="41"/>
  <c r="C34" i="41"/>
  <c r="A34" i="41"/>
  <c r="C33" i="41"/>
  <c r="A33" i="41"/>
  <c r="C32" i="41"/>
  <c r="A32" i="41"/>
  <c r="C31" i="41"/>
  <c r="A31" i="41"/>
  <c r="C30" i="41"/>
  <c r="A30" i="41"/>
  <c r="C29" i="41"/>
  <c r="A29" i="41"/>
  <c r="C28" i="41"/>
  <c r="A28" i="41"/>
  <c r="C27" i="41"/>
  <c r="A27" i="41"/>
  <c r="C26" i="41"/>
  <c r="A26" i="41"/>
  <c r="C25" i="41"/>
  <c r="A25" i="41"/>
  <c r="C24" i="41"/>
  <c r="A24" i="41"/>
  <c r="C23" i="41"/>
  <c r="A23" i="41"/>
  <c r="C22" i="41"/>
  <c r="A22" i="41"/>
  <c r="C21" i="41"/>
  <c r="A21" i="41"/>
  <c r="C20" i="41"/>
  <c r="A20" i="41"/>
  <c r="C19" i="41"/>
  <c r="A19" i="41"/>
  <c r="C18" i="41"/>
  <c r="A18" i="41"/>
  <c r="C17" i="41"/>
  <c r="A17" i="41"/>
  <c r="C16" i="41"/>
  <c r="A16" i="41"/>
  <c r="C15" i="41"/>
  <c r="A15" i="41"/>
  <c r="C14" i="41"/>
  <c r="A14" i="41"/>
  <c r="C13" i="41"/>
  <c r="A13" i="41"/>
  <c r="C12" i="41"/>
  <c r="A12" i="41"/>
  <c r="C11" i="41"/>
  <c r="A11" i="41"/>
  <c r="C10" i="41"/>
  <c r="A10" i="41"/>
  <c r="C9" i="41"/>
  <c r="A9" i="41"/>
  <c r="C8" i="41"/>
  <c r="A8" i="41"/>
  <c r="C7" i="41"/>
  <c r="A7" i="41"/>
  <c r="C6" i="41"/>
  <c r="A6" i="41"/>
  <c r="C5" i="41"/>
  <c r="A5" i="41"/>
  <c r="C4" i="41"/>
  <c r="A4" i="41"/>
  <c r="C3" i="41"/>
  <c r="A3" i="41"/>
  <c r="C151" i="40"/>
  <c r="A151" i="40"/>
  <c r="C150" i="40"/>
  <c r="A150" i="40"/>
  <c r="C149" i="40"/>
  <c r="A149" i="40"/>
  <c r="C148" i="40"/>
  <c r="A148" i="40"/>
  <c r="C147" i="40"/>
  <c r="A147" i="40"/>
  <c r="C146" i="40"/>
  <c r="A146" i="40"/>
  <c r="C145" i="40"/>
  <c r="A145" i="40"/>
  <c r="C144" i="40"/>
  <c r="A144" i="40"/>
  <c r="C143" i="40"/>
  <c r="A143" i="40"/>
  <c r="C142" i="40"/>
  <c r="A142" i="40"/>
  <c r="C141" i="40"/>
  <c r="A141" i="40"/>
  <c r="C140" i="40"/>
  <c r="A140" i="40"/>
  <c r="C139" i="40"/>
  <c r="A139" i="40"/>
  <c r="C138" i="40"/>
  <c r="A138" i="40"/>
  <c r="C137" i="40"/>
  <c r="A137" i="40"/>
  <c r="C136" i="40"/>
  <c r="A136" i="40"/>
  <c r="C135" i="40"/>
  <c r="A135" i="40"/>
  <c r="C134" i="40"/>
  <c r="A134" i="40"/>
  <c r="C133" i="40"/>
  <c r="A133" i="40"/>
  <c r="C132" i="40"/>
  <c r="A132" i="40"/>
  <c r="C131" i="40"/>
  <c r="A131" i="40"/>
  <c r="C130" i="40"/>
  <c r="A130" i="40"/>
  <c r="C129" i="40"/>
  <c r="A129" i="40"/>
  <c r="C128" i="40"/>
  <c r="A128" i="40"/>
  <c r="C127" i="40"/>
  <c r="A127" i="40"/>
  <c r="C126" i="40"/>
  <c r="A126" i="40"/>
  <c r="C125" i="40"/>
  <c r="A125" i="40"/>
  <c r="C124" i="40"/>
  <c r="A124" i="40"/>
  <c r="C123" i="40"/>
  <c r="A123" i="40"/>
  <c r="C122" i="40"/>
  <c r="A122" i="40"/>
  <c r="C121" i="40"/>
  <c r="A121" i="40"/>
  <c r="C120" i="40"/>
  <c r="A120" i="40"/>
  <c r="C119" i="40"/>
  <c r="A119" i="40"/>
  <c r="C118" i="40"/>
  <c r="A118" i="40"/>
  <c r="C117" i="40"/>
  <c r="A117" i="40"/>
  <c r="C116" i="40"/>
  <c r="A116" i="40"/>
  <c r="C115" i="40"/>
  <c r="A115" i="40"/>
  <c r="C114" i="40"/>
  <c r="A114" i="40"/>
  <c r="C113" i="40"/>
  <c r="A113" i="40"/>
  <c r="C112" i="40"/>
  <c r="A112" i="40"/>
  <c r="C111" i="40"/>
  <c r="A111" i="40"/>
  <c r="C110" i="40"/>
  <c r="A110" i="40"/>
  <c r="C109" i="40"/>
  <c r="A109" i="40"/>
  <c r="C108" i="40"/>
  <c r="A108" i="40"/>
  <c r="C107" i="40"/>
  <c r="A107" i="40"/>
  <c r="C106" i="40"/>
  <c r="A106" i="40"/>
  <c r="C105" i="40"/>
  <c r="A105" i="40"/>
  <c r="C104" i="40"/>
  <c r="A104" i="40"/>
  <c r="C103" i="40"/>
  <c r="A103" i="40"/>
  <c r="C102" i="40"/>
  <c r="A102" i="40"/>
  <c r="C101" i="40"/>
  <c r="A101" i="40"/>
  <c r="C100" i="40"/>
  <c r="A100" i="40"/>
  <c r="C99" i="40"/>
  <c r="A99" i="40"/>
  <c r="C98" i="40"/>
  <c r="A98" i="40"/>
  <c r="C97" i="40"/>
  <c r="A97" i="40"/>
  <c r="C96" i="40"/>
  <c r="A96" i="40"/>
  <c r="C95" i="40"/>
  <c r="A95" i="40"/>
  <c r="C94" i="40"/>
  <c r="A94" i="40"/>
  <c r="C93" i="40"/>
  <c r="A93" i="40"/>
  <c r="C92" i="40"/>
  <c r="A92" i="40"/>
  <c r="H91" i="40"/>
  <c r="C91" i="40"/>
  <c r="A91" i="40"/>
  <c r="C90" i="40"/>
  <c r="A90" i="40"/>
  <c r="C89" i="40"/>
  <c r="A89" i="40"/>
  <c r="C88" i="40"/>
  <c r="A88" i="40"/>
  <c r="C87" i="40"/>
  <c r="A87" i="40"/>
  <c r="C86" i="40"/>
  <c r="A86" i="40"/>
  <c r="C85" i="40"/>
  <c r="A85" i="40"/>
  <c r="C84" i="40"/>
  <c r="A84" i="40"/>
  <c r="C83" i="40"/>
  <c r="A83" i="40"/>
  <c r="C82" i="40"/>
  <c r="A82" i="40"/>
  <c r="C81" i="40"/>
  <c r="A81" i="40"/>
  <c r="C80" i="40"/>
  <c r="A80" i="40"/>
  <c r="C79" i="40"/>
  <c r="A79" i="40"/>
  <c r="C78" i="40"/>
  <c r="A78" i="40"/>
  <c r="C77" i="40"/>
  <c r="A77" i="40"/>
  <c r="C76" i="40"/>
  <c r="A76" i="40"/>
  <c r="C75" i="40"/>
  <c r="A75" i="40"/>
  <c r="C74" i="40"/>
  <c r="A74" i="40"/>
  <c r="C73" i="40"/>
  <c r="A73" i="40"/>
  <c r="C72" i="40"/>
  <c r="A72" i="40"/>
  <c r="C71" i="40"/>
  <c r="A71" i="40"/>
  <c r="C70" i="40"/>
  <c r="A70" i="40"/>
  <c r="C69" i="40"/>
  <c r="A69" i="40"/>
  <c r="C68" i="40"/>
  <c r="A68" i="40"/>
  <c r="C67" i="40"/>
  <c r="A67" i="40"/>
  <c r="C66" i="40"/>
  <c r="A66" i="40"/>
  <c r="C65" i="40"/>
  <c r="A65" i="40"/>
  <c r="C64" i="40"/>
  <c r="A64" i="40"/>
  <c r="C63" i="40"/>
  <c r="A63" i="40"/>
  <c r="C62" i="40"/>
  <c r="A62" i="40"/>
  <c r="C61" i="40"/>
  <c r="A61" i="40"/>
  <c r="C60" i="40"/>
  <c r="A60" i="40"/>
  <c r="C59" i="40"/>
  <c r="A59" i="40"/>
  <c r="C58" i="40"/>
  <c r="A58" i="40"/>
  <c r="C57" i="40"/>
  <c r="A57" i="40"/>
  <c r="C56" i="40"/>
  <c r="A56" i="40"/>
  <c r="C55" i="40"/>
  <c r="A55" i="40"/>
  <c r="C54" i="40"/>
  <c r="A54" i="40"/>
  <c r="C53" i="40"/>
  <c r="A53" i="40"/>
  <c r="C52" i="40"/>
  <c r="A52" i="40"/>
  <c r="C51" i="40"/>
  <c r="A51" i="40"/>
  <c r="C50" i="40"/>
  <c r="A50" i="40"/>
  <c r="C49" i="40"/>
  <c r="A49" i="40"/>
  <c r="C48" i="40"/>
  <c r="A48" i="40"/>
  <c r="C47" i="40"/>
  <c r="A47" i="40"/>
  <c r="C46" i="40"/>
  <c r="A46" i="40"/>
  <c r="C45" i="40"/>
  <c r="A45" i="40"/>
  <c r="C44" i="40"/>
  <c r="A44" i="40"/>
  <c r="C43" i="40"/>
  <c r="A43" i="40"/>
  <c r="C42" i="40"/>
  <c r="A42" i="40"/>
  <c r="C41" i="40"/>
  <c r="A41" i="40"/>
  <c r="C40" i="40"/>
  <c r="A40" i="40"/>
  <c r="C39" i="40"/>
  <c r="A39" i="40"/>
  <c r="C38" i="40"/>
  <c r="A38" i="40"/>
  <c r="C37" i="40"/>
  <c r="A37" i="40"/>
  <c r="C36" i="40"/>
  <c r="A36" i="40"/>
  <c r="C35" i="40"/>
  <c r="A35" i="40"/>
  <c r="C34" i="40"/>
  <c r="A34" i="40"/>
  <c r="C33" i="40"/>
  <c r="A33" i="40"/>
  <c r="C32" i="40"/>
  <c r="A32" i="40"/>
  <c r="C31" i="40"/>
  <c r="A31" i="40"/>
  <c r="C30" i="40"/>
  <c r="A30" i="40"/>
  <c r="C29" i="40"/>
  <c r="A29" i="40"/>
  <c r="C28" i="40"/>
  <c r="A28" i="40"/>
  <c r="C27" i="40"/>
  <c r="A27" i="40"/>
  <c r="C26" i="40"/>
  <c r="A26" i="40"/>
  <c r="C25" i="40"/>
  <c r="A25" i="40"/>
  <c r="C24" i="40"/>
  <c r="A24" i="40"/>
  <c r="C23" i="40"/>
  <c r="A23" i="40"/>
  <c r="C22" i="40"/>
  <c r="A22" i="40"/>
  <c r="C21" i="40"/>
  <c r="A21" i="40"/>
  <c r="C20" i="40"/>
  <c r="A20" i="40"/>
  <c r="C19" i="40"/>
  <c r="A19" i="40"/>
  <c r="C18" i="40"/>
  <c r="A18" i="40"/>
  <c r="C17" i="40"/>
  <c r="A17" i="40"/>
  <c r="C16" i="40"/>
  <c r="A16" i="40"/>
  <c r="C15" i="40"/>
  <c r="A15" i="40"/>
  <c r="C14" i="40"/>
  <c r="A14" i="40"/>
  <c r="C13" i="40"/>
  <c r="A13" i="40"/>
  <c r="C12" i="40"/>
  <c r="A12" i="40"/>
  <c r="C11" i="40"/>
  <c r="A11" i="40"/>
  <c r="C10" i="40"/>
  <c r="A10" i="40"/>
  <c r="C9" i="40"/>
  <c r="A9" i="40"/>
  <c r="C8" i="40"/>
  <c r="A8" i="40"/>
  <c r="C7" i="40"/>
  <c r="A7" i="40"/>
  <c r="C6" i="40"/>
  <c r="A6" i="40"/>
  <c r="C5" i="40"/>
  <c r="A5" i="40"/>
  <c r="C4" i="40"/>
  <c r="A4" i="40"/>
  <c r="C3" i="40"/>
  <c r="A3" i="40"/>
  <c r="C151" i="39"/>
  <c r="A151" i="39"/>
  <c r="C150" i="39"/>
  <c r="A150" i="39"/>
  <c r="C149" i="39"/>
  <c r="A149" i="39"/>
  <c r="C148" i="39"/>
  <c r="A148" i="39"/>
  <c r="C147" i="39"/>
  <c r="A147" i="39"/>
  <c r="C146" i="39"/>
  <c r="A146" i="39"/>
  <c r="C145" i="39"/>
  <c r="A145" i="39"/>
  <c r="C144" i="39"/>
  <c r="A144" i="39"/>
  <c r="C143" i="39"/>
  <c r="A143" i="39"/>
  <c r="C142" i="39"/>
  <c r="A142" i="39"/>
  <c r="C141" i="39"/>
  <c r="A141" i="39"/>
  <c r="C140" i="39"/>
  <c r="A140" i="39"/>
  <c r="C139" i="39"/>
  <c r="A139" i="39"/>
  <c r="C138" i="39"/>
  <c r="A138" i="39"/>
  <c r="C137" i="39"/>
  <c r="A137" i="39"/>
  <c r="C136" i="39"/>
  <c r="A136" i="39"/>
  <c r="C135" i="39"/>
  <c r="A135" i="39"/>
  <c r="C134" i="39"/>
  <c r="A134" i="39"/>
  <c r="C133" i="39"/>
  <c r="A133" i="39"/>
  <c r="C132" i="39"/>
  <c r="A132" i="39"/>
  <c r="C131" i="39"/>
  <c r="A131" i="39"/>
  <c r="C130" i="39"/>
  <c r="A130" i="39"/>
  <c r="C129" i="39"/>
  <c r="A129" i="39"/>
  <c r="C128" i="39"/>
  <c r="A128" i="39"/>
  <c r="C127" i="39"/>
  <c r="A127" i="39"/>
  <c r="C126" i="39"/>
  <c r="A126" i="39"/>
  <c r="C125" i="39"/>
  <c r="A125" i="39"/>
  <c r="C124" i="39"/>
  <c r="A124" i="39"/>
  <c r="C123" i="39"/>
  <c r="A123" i="39"/>
  <c r="C122" i="39"/>
  <c r="A122" i="39"/>
  <c r="C121" i="39"/>
  <c r="A121" i="39"/>
  <c r="C120" i="39"/>
  <c r="A120" i="39"/>
  <c r="C119" i="39"/>
  <c r="A119" i="39"/>
  <c r="C118" i="39"/>
  <c r="A118" i="39"/>
  <c r="C117" i="39"/>
  <c r="A117" i="39"/>
  <c r="C116" i="39"/>
  <c r="A116" i="39"/>
  <c r="C115" i="39"/>
  <c r="A115" i="39"/>
  <c r="C114" i="39"/>
  <c r="A114" i="39"/>
  <c r="C113" i="39"/>
  <c r="A113" i="39"/>
  <c r="C112" i="39"/>
  <c r="A112" i="39"/>
  <c r="C111" i="39"/>
  <c r="A111" i="39"/>
  <c r="C110" i="39"/>
  <c r="A110" i="39"/>
  <c r="C109" i="39"/>
  <c r="A109" i="39"/>
  <c r="C108" i="39"/>
  <c r="A108" i="39"/>
  <c r="C107" i="39"/>
  <c r="A107" i="39"/>
  <c r="C106" i="39"/>
  <c r="A106" i="39"/>
  <c r="C105" i="39"/>
  <c r="A105" i="39"/>
  <c r="C104" i="39"/>
  <c r="A104" i="39"/>
  <c r="C103" i="39"/>
  <c r="A103" i="39"/>
  <c r="C102" i="39"/>
  <c r="A102" i="39"/>
  <c r="C101" i="39"/>
  <c r="A101" i="39"/>
  <c r="C100" i="39"/>
  <c r="A100" i="39"/>
  <c r="C99" i="39"/>
  <c r="A99" i="39"/>
  <c r="C98" i="39"/>
  <c r="A98" i="39"/>
  <c r="C97" i="39"/>
  <c r="A97" i="39"/>
  <c r="C96" i="39"/>
  <c r="A96" i="39"/>
  <c r="C95" i="39"/>
  <c r="A95" i="39"/>
  <c r="C94" i="39"/>
  <c r="A94" i="39"/>
  <c r="C93" i="39"/>
  <c r="A93" i="39"/>
  <c r="C92" i="39"/>
  <c r="A92" i="39"/>
  <c r="H91" i="39"/>
  <c r="C91" i="39"/>
  <c r="A91" i="39"/>
  <c r="C90" i="39"/>
  <c r="A90" i="39"/>
  <c r="C89" i="39"/>
  <c r="A89" i="39"/>
  <c r="C88" i="39"/>
  <c r="A88" i="39"/>
  <c r="C87" i="39"/>
  <c r="A87" i="39"/>
  <c r="C86" i="39"/>
  <c r="A86" i="39"/>
  <c r="C85" i="39"/>
  <c r="A85" i="39"/>
  <c r="C84" i="39"/>
  <c r="A84" i="39"/>
  <c r="C83" i="39"/>
  <c r="A83" i="39"/>
  <c r="C82" i="39"/>
  <c r="A82" i="39"/>
  <c r="C81" i="39"/>
  <c r="A81" i="39"/>
  <c r="C80" i="39"/>
  <c r="A80" i="39"/>
  <c r="C79" i="39"/>
  <c r="A79" i="39"/>
  <c r="C78" i="39"/>
  <c r="A78" i="39"/>
  <c r="C77" i="39"/>
  <c r="A77" i="39"/>
  <c r="C76" i="39"/>
  <c r="A76" i="39"/>
  <c r="C75" i="39"/>
  <c r="A75" i="39"/>
  <c r="C74" i="39"/>
  <c r="A74" i="39"/>
  <c r="C73" i="39"/>
  <c r="A73" i="39"/>
  <c r="C72" i="39"/>
  <c r="A72" i="39"/>
  <c r="C71" i="39"/>
  <c r="A71" i="39"/>
  <c r="C70" i="39"/>
  <c r="A70" i="39"/>
  <c r="C69" i="39"/>
  <c r="A69" i="39"/>
  <c r="C68" i="39"/>
  <c r="A68" i="39"/>
  <c r="C67" i="39"/>
  <c r="A67" i="39"/>
  <c r="C66" i="39"/>
  <c r="A66" i="39"/>
  <c r="C65" i="39"/>
  <c r="A65" i="39"/>
  <c r="C64" i="39"/>
  <c r="A64" i="39"/>
  <c r="C63" i="39"/>
  <c r="A63" i="39"/>
  <c r="C62" i="39"/>
  <c r="A62" i="39"/>
  <c r="C61" i="39"/>
  <c r="A61" i="39"/>
  <c r="C60" i="39"/>
  <c r="A60" i="39"/>
  <c r="C59" i="39"/>
  <c r="A59" i="39"/>
  <c r="C58" i="39"/>
  <c r="A58" i="39"/>
  <c r="C57" i="39"/>
  <c r="A57" i="39"/>
  <c r="C56" i="39"/>
  <c r="A56" i="39"/>
  <c r="C55" i="39"/>
  <c r="A55" i="39"/>
  <c r="C54" i="39"/>
  <c r="A54" i="39"/>
  <c r="C53" i="39"/>
  <c r="A53" i="39"/>
  <c r="C52" i="39"/>
  <c r="A52" i="39"/>
  <c r="C51" i="39"/>
  <c r="A51" i="39"/>
  <c r="C50" i="39"/>
  <c r="A50" i="39"/>
  <c r="C49" i="39"/>
  <c r="A49" i="39"/>
  <c r="C48" i="39"/>
  <c r="A48" i="39"/>
  <c r="C47" i="39"/>
  <c r="A47" i="39"/>
  <c r="C46" i="39"/>
  <c r="A46" i="39"/>
  <c r="C45" i="39"/>
  <c r="A45" i="39"/>
  <c r="C44" i="39"/>
  <c r="A44" i="39"/>
  <c r="C43" i="39"/>
  <c r="A43" i="39"/>
  <c r="C42" i="39"/>
  <c r="A42" i="39"/>
  <c r="C41" i="39"/>
  <c r="A41" i="39"/>
  <c r="C40" i="39"/>
  <c r="A40" i="39"/>
  <c r="C39" i="39"/>
  <c r="A39" i="39"/>
  <c r="C38" i="39"/>
  <c r="A38" i="39"/>
  <c r="C37" i="39"/>
  <c r="A37" i="39"/>
  <c r="C36" i="39"/>
  <c r="A36" i="39"/>
  <c r="C35" i="39"/>
  <c r="A35" i="39"/>
  <c r="C34" i="39"/>
  <c r="A34" i="39"/>
  <c r="C33" i="39"/>
  <c r="A33" i="39"/>
  <c r="C32" i="39"/>
  <c r="A32" i="39"/>
  <c r="C31" i="39"/>
  <c r="A31" i="39"/>
  <c r="C30" i="39"/>
  <c r="A30" i="39"/>
  <c r="C29" i="39"/>
  <c r="A29" i="39"/>
  <c r="C28" i="39"/>
  <c r="A28" i="39"/>
  <c r="C27" i="39"/>
  <c r="A27" i="39"/>
  <c r="C26" i="39"/>
  <c r="A26" i="39"/>
  <c r="C25" i="39"/>
  <c r="A25" i="39"/>
  <c r="C24" i="39"/>
  <c r="A24" i="39"/>
  <c r="C23" i="39"/>
  <c r="A23" i="39"/>
  <c r="C22" i="39"/>
  <c r="A22" i="39"/>
  <c r="C21" i="39"/>
  <c r="A21" i="39"/>
  <c r="C20" i="39"/>
  <c r="A20" i="39"/>
  <c r="C19" i="39"/>
  <c r="A19" i="39"/>
  <c r="C18" i="39"/>
  <c r="A18" i="39"/>
  <c r="C17" i="39"/>
  <c r="A17" i="39"/>
  <c r="C16" i="39"/>
  <c r="A16" i="39"/>
  <c r="C15" i="39"/>
  <c r="A15" i="39"/>
  <c r="C14" i="39"/>
  <c r="A14" i="39"/>
  <c r="C13" i="39"/>
  <c r="A13" i="39"/>
  <c r="C12" i="39"/>
  <c r="A12" i="39"/>
  <c r="C11" i="39"/>
  <c r="A11" i="39"/>
  <c r="C10" i="39"/>
  <c r="A10" i="39"/>
  <c r="C9" i="39"/>
  <c r="A9" i="39"/>
  <c r="C8" i="39"/>
  <c r="A8" i="39"/>
  <c r="C7" i="39"/>
  <c r="A7" i="39"/>
  <c r="C6" i="39"/>
  <c r="A6" i="39"/>
  <c r="C5" i="39"/>
  <c r="A5" i="39"/>
  <c r="C4" i="39"/>
  <c r="A4" i="39"/>
  <c r="C3" i="39"/>
  <c r="A3" i="39"/>
  <c r="A4" i="33"/>
  <c r="A5" i="33"/>
  <c r="A6" i="33"/>
  <c r="A7" i="33"/>
  <c r="A8" i="33"/>
  <c r="A9" i="33"/>
  <c r="A10" i="33"/>
  <c r="A11" i="33"/>
  <c r="A12" i="33"/>
  <c r="A13" i="33"/>
  <c r="A14" i="33"/>
  <c r="A15" i="33"/>
  <c r="A16" i="33"/>
  <c r="A17" i="33"/>
  <c r="A18" i="33"/>
  <c r="A19" i="33"/>
  <c r="A20" i="33"/>
  <c r="A21" i="33"/>
  <c r="A22" i="33"/>
  <c r="A23" i="33"/>
  <c r="A24" i="33"/>
  <c r="A25" i="33"/>
  <c r="A26" i="33"/>
  <c r="A27" i="33"/>
  <c r="A28" i="33"/>
  <c r="A29" i="33"/>
  <c r="A30" i="33"/>
  <c r="A31" i="33"/>
  <c r="A32" i="33"/>
  <c r="A33" i="33"/>
  <c r="A34" i="33"/>
  <c r="A35" i="33"/>
  <c r="A36" i="33"/>
  <c r="A37" i="33"/>
  <c r="A38" i="33"/>
  <c r="A39" i="33"/>
  <c r="A40" i="33"/>
  <c r="A41" i="33"/>
  <c r="A42" i="33"/>
  <c r="A43" i="33"/>
  <c r="A44" i="33"/>
  <c r="A45" i="33"/>
  <c r="A46" i="33"/>
  <c r="A47" i="33"/>
  <c r="A48" i="33"/>
  <c r="A49" i="33"/>
  <c r="A50" i="33"/>
  <c r="A51" i="33"/>
  <c r="A52" i="33"/>
  <c r="A53" i="33"/>
  <c r="A54" i="33"/>
  <c r="A55" i="33"/>
  <c r="A56" i="33"/>
  <c r="A57" i="33"/>
  <c r="A58" i="33"/>
  <c r="A59" i="33"/>
  <c r="A60" i="33"/>
  <c r="A61" i="33"/>
  <c r="A62" i="33"/>
  <c r="A63" i="33"/>
  <c r="A64" i="33"/>
  <c r="A65" i="33"/>
  <c r="A66" i="33"/>
  <c r="A67" i="33"/>
  <c r="A68" i="33"/>
  <c r="A69" i="33"/>
  <c r="A70" i="33"/>
  <c r="A71" i="33"/>
  <c r="A72" i="33"/>
  <c r="A73" i="33"/>
  <c r="A74" i="33"/>
  <c r="A75" i="33"/>
  <c r="A76" i="33"/>
  <c r="A77" i="33"/>
  <c r="A78" i="33"/>
  <c r="A79" i="33"/>
  <c r="A80" i="33"/>
  <c r="A81" i="33"/>
  <c r="A82" i="33"/>
  <c r="A83" i="33"/>
  <c r="A84" i="33"/>
  <c r="A85" i="33"/>
  <c r="A86" i="33"/>
  <c r="A87" i="33"/>
  <c r="A88" i="33"/>
  <c r="A89" i="33"/>
  <c r="A90" i="33"/>
  <c r="A91" i="33"/>
  <c r="A92" i="33"/>
  <c r="A93" i="33"/>
  <c r="A94" i="33"/>
  <c r="A95" i="33"/>
  <c r="A96" i="33"/>
  <c r="A97" i="33"/>
  <c r="A98" i="33"/>
  <c r="A99" i="33"/>
  <c r="A100" i="33"/>
  <c r="A101" i="33"/>
  <c r="A102" i="33"/>
  <c r="A103" i="33"/>
  <c r="A104" i="33"/>
  <c r="A105" i="33"/>
  <c r="A106" i="33"/>
  <c r="A107" i="33"/>
  <c r="A108" i="33"/>
  <c r="A109" i="33"/>
  <c r="A110" i="33"/>
  <c r="A111" i="33"/>
  <c r="A112" i="33"/>
  <c r="A113" i="33"/>
  <c r="A114" i="33"/>
  <c r="A115" i="33"/>
  <c r="A116" i="33"/>
  <c r="A117" i="33"/>
  <c r="A118" i="33"/>
  <c r="A119" i="33"/>
  <c r="A120" i="33"/>
  <c r="A121" i="33"/>
  <c r="A122" i="33"/>
  <c r="A123" i="33"/>
  <c r="A124" i="33"/>
  <c r="A125" i="33"/>
  <c r="A126" i="33"/>
  <c r="A127" i="33"/>
  <c r="A128" i="33"/>
  <c r="A129" i="33"/>
  <c r="A130" i="33"/>
  <c r="A131" i="33"/>
  <c r="A132" i="33"/>
  <c r="A133" i="33"/>
  <c r="A134" i="33"/>
  <c r="A135" i="33"/>
  <c r="A136" i="33"/>
  <c r="A137" i="33"/>
  <c r="A138" i="33"/>
  <c r="A139" i="33"/>
  <c r="A140" i="33"/>
  <c r="A141" i="33"/>
  <c r="A142" i="33"/>
  <c r="A143" i="33"/>
  <c r="A144" i="33"/>
  <c r="A145" i="33"/>
  <c r="A146" i="33"/>
  <c r="A147" i="33"/>
  <c r="A148" i="33"/>
  <c r="A149" i="33"/>
  <c r="A150" i="33"/>
  <c r="A151" i="33"/>
  <c r="A3" i="33"/>
  <c r="C12" i="33"/>
  <c r="C13" i="33"/>
  <c r="C23" i="49" l="1"/>
  <c r="B15" i="49" s="1"/>
  <c r="C151" i="33"/>
  <c r="C150" i="33"/>
  <c r="C149" i="33"/>
  <c r="C148" i="33"/>
  <c r="C147" i="33"/>
  <c r="C146" i="33"/>
  <c r="C145" i="33"/>
  <c r="C144" i="33"/>
  <c r="C143" i="33"/>
  <c r="C142" i="33"/>
  <c r="C141" i="33"/>
  <c r="C140" i="33"/>
  <c r="C139" i="33"/>
  <c r="C138" i="33"/>
  <c r="C137" i="33"/>
  <c r="C136" i="33"/>
  <c r="C135" i="33"/>
  <c r="C134" i="33"/>
  <c r="C133" i="33"/>
  <c r="C132" i="33"/>
  <c r="C131" i="33"/>
  <c r="C130" i="33"/>
  <c r="C129" i="33"/>
  <c r="C128" i="33"/>
  <c r="C127" i="33"/>
  <c r="C126" i="33"/>
  <c r="C125" i="33"/>
  <c r="C124" i="33"/>
  <c r="C123" i="33"/>
  <c r="C122" i="33"/>
  <c r="C121" i="33"/>
  <c r="C120" i="33"/>
  <c r="C119" i="33"/>
  <c r="C118" i="33"/>
  <c r="C117" i="33"/>
  <c r="C116" i="33"/>
  <c r="C115" i="33"/>
  <c r="C114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C101" i="33"/>
  <c r="C100" i="33"/>
  <c r="C99" i="33"/>
  <c r="C98" i="33"/>
  <c r="C97" i="33"/>
  <c r="C96" i="33"/>
  <c r="C95" i="33"/>
  <c r="C94" i="33"/>
  <c r="C93" i="33"/>
  <c r="C92" i="33"/>
  <c r="H91" i="33"/>
  <c r="C91" i="33"/>
  <c r="C90" i="33"/>
  <c r="C89" i="33"/>
  <c r="C88" i="33"/>
  <c r="C87" i="33"/>
  <c r="C86" i="33"/>
  <c r="C85" i="33"/>
  <c r="C84" i="33"/>
  <c r="C83" i="33"/>
  <c r="C82" i="33"/>
  <c r="C81" i="33"/>
  <c r="C80" i="33"/>
  <c r="C79" i="33"/>
  <c r="C78" i="33"/>
  <c r="C77" i="33"/>
  <c r="C76" i="33"/>
  <c r="C75" i="33"/>
  <c r="C74" i="33"/>
  <c r="C73" i="33"/>
  <c r="C72" i="33"/>
  <c r="C71" i="33"/>
  <c r="C70" i="33"/>
  <c r="C69" i="33"/>
  <c r="C68" i="33"/>
  <c r="C67" i="33"/>
  <c r="C66" i="33"/>
  <c r="C65" i="33"/>
  <c r="C64" i="33"/>
  <c r="C63" i="33"/>
  <c r="C62" i="33"/>
  <c r="C61" i="33"/>
  <c r="C60" i="33"/>
  <c r="C59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38" i="33"/>
  <c r="C35" i="33"/>
  <c r="C31" i="33"/>
  <c r="C30" i="33"/>
  <c r="C29" i="33"/>
  <c r="C28" i="33"/>
  <c r="C26" i="33"/>
  <c r="C25" i="33"/>
  <c r="C21" i="33"/>
  <c r="C17" i="33"/>
  <c r="C11" i="33"/>
  <c r="C34" i="33"/>
  <c r="C37" i="33"/>
  <c r="C36" i="33"/>
  <c r="C23" i="33"/>
  <c r="C22" i="33"/>
  <c r="C24" i="33"/>
  <c r="C18" i="33"/>
  <c r="C20" i="33"/>
  <c r="C16" i="33"/>
  <c r="C14" i="33"/>
  <c r="C7" i="33"/>
  <c r="C27" i="33"/>
  <c r="C10" i="33"/>
  <c r="C9" i="33"/>
  <c r="C15" i="33"/>
  <c r="C6" i="33"/>
  <c r="C3" i="33"/>
  <c r="C8" i="33"/>
  <c r="C4" i="33"/>
  <c r="C5" i="33"/>
  <c r="C33" i="33"/>
  <c r="C32" i="33"/>
  <c r="C19" i="33"/>
  <c r="B20" i="49" l="1"/>
  <c r="B9" i="49"/>
  <c r="B19" i="49"/>
  <c r="B8" i="49"/>
  <c r="B14" i="49"/>
  <c r="B10" i="49"/>
  <c r="B16" i="49"/>
  <c r="B13" i="49"/>
  <c r="B5" i="49"/>
  <c r="B11" i="49"/>
  <c r="B3" i="49"/>
  <c r="B6" i="49"/>
  <c r="B12" i="49"/>
  <c r="B18" i="49"/>
  <c r="B21" i="49"/>
  <c r="B22" i="49"/>
  <c r="B17" i="49"/>
  <c r="B7" i="49"/>
  <c r="B4" i="49"/>
  <c r="I94" i="38"/>
  <c r="I93" i="38"/>
  <c r="I91" i="38"/>
  <c r="I85" i="38"/>
  <c r="I84" i="38"/>
  <c r="I68" i="38"/>
  <c r="I59" i="38"/>
  <c r="I54" i="38"/>
  <c r="I43" i="38"/>
  <c r="I42" i="38"/>
  <c r="I41" i="38"/>
  <c r="I39" i="38"/>
  <c r="I31" i="38"/>
  <c r="I9" i="38"/>
  <c r="I24" i="38"/>
  <c r="I23" i="38"/>
  <c r="I14" i="38"/>
  <c r="I12" i="38"/>
  <c r="I10" i="38"/>
  <c r="I6" i="38"/>
  <c r="I3" i="38"/>
  <c r="H92" i="35" l="1"/>
  <c r="H91" i="35"/>
  <c r="H89" i="35"/>
  <c r="H83" i="35"/>
  <c r="H82" i="35"/>
  <c r="H75" i="35"/>
  <c r="H65" i="35"/>
  <c r="H57" i="35"/>
  <c r="H55" i="35"/>
  <c r="H50" i="35"/>
  <c r="H45" i="35"/>
  <c r="H44" i="35"/>
  <c r="H33" i="35"/>
  <c r="H29" i="35"/>
  <c r="H28" i="35"/>
  <c r="H27" i="35"/>
  <c r="H26" i="35"/>
  <c r="H14" i="35"/>
  <c r="H13" i="35"/>
  <c r="H11" i="35"/>
  <c r="H9" i="35"/>
  <c r="H5" i="35"/>
  <c r="H4" i="35"/>
  <c r="J138" i="35"/>
  <c r="J135" i="35"/>
  <c r="J134" i="35"/>
  <c r="J133" i="35"/>
  <c r="J129" i="35"/>
  <c r="J126" i="35"/>
  <c r="H33" i="31" l="1"/>
  <c r="H9" i="31"/>
  <c r="H8" i="31"/>
  <c r="H7" i="31"/>
  <c r="J137" i="31" l="1"/>
  <c r="J134" i="31"/>
  <c r="J133" i="31"/>
  <c r="J132" i="31"/>
  <c r="J128" i="31"/>
  <c r="J125" i="31"/>
  <c r="H91" i="31"/>
  <c r="H90" i="31"/>
  <c r="H88" i="31"/>
  <c r="H82" i="31"/>
  <c r="H81" i="31"/>
  <c r="H74" i="31"/>
  <c r="H64" i="31"/>
  <c r="H36" i="31"/>
  <c r="H55" i="31"/>
  <c r="H53" i="31"/>
  <c r="H48" i="31"/>
  <c r="H34" i="31"/>
  <c r="H35" i="31"/>
  <c r="H32" i="31"/>
  <c r="H27" i="31"/>
  <c r="H5" i="31"/>
  <c r="H42" i="31"/>
  <c r="H41" i="31"/>
  <c r="H4" i="31"/>
  <c r="H21" i="31"/>
  <c r="H3" i="31"/>
  <c r="F146" i="29" l="1"/>
  <c r="D146" i="29"/>
  <c r="F145" i="29"/>
  <c r="D145" i="29"/>
  <c r="F144" i="29"/>
  <c r="D144" i="29"/>
  <c r="F143" i="29"/>
  <c r="D143" i="29"/>
  <c r="F142" i="29"/>
  <c r="D142" i="29"/>
  <c r="F141" i="29"/>
  <c r="D141" i="29"/>
  <c r="F140" i="29"/>
  <c r="D140" i="29"/>
  <c r="F139" i="29"/>
  <c r="D139" i="29"/>
  <c r="F138" i="29"/>
  <c r="D138" i="29"/>
  <c r="F137" i="29"/>
  <c r="D137" i="29"/>
  <c r="F136" i="29"/>
  <c r="D136" i="29"/>
  <c r="J135" i="29"/>
  <c r="F135" i="29"/>
  <c r="D135" i="29"/>
  <c r="F134" i="29"/>
  <c r="D134" i="29"/>
  <c r="F133" i="29"/>
  <c r="D133" i="29"/>
  <c r="J132" i="29"/>
  <c r="F132" i="29"/>
  <c r="D132" i="29"/>
  <c r="J131" i="29"/>
  <c r="F131" i="29"/>
  <c r="D131" i="29"/>
  <c r="J130" i="29"/>
  <c r="F130" i="29"/>
  <c r="D130" i="29"/>
  <c r="F129" i="29"/>
  <c r="D129" i="29"/>
  <c r="F128" i="29"/>
  <c r="D128" i="29"/>
  <c r="F127" i="29"/>
  <c r="D127" i="29"/>
  <c r="J126" i="29"/>
  <c r="F126" i="29"/>
  <c r="D126" i="29"/>
  <c r="F125" i="29"/>
  <c r="D125" i="29"/>
  <c r="F124" i="29"/>
  <c r="D124" i="29"/>
  <c r="J123" i="29"/>
  <c r="F123" i="29"/>
  <c r="D123" i="29"/>
  <c r="F122" i="29"/>
  <c r="D122" i="29"/>
  <c r="F121" i="29"/>
  <c r="D121" i="29"/>
  <c r="F120" i="29"/>
  <c r="D120" i="29"/>
  <c r="F119" i="29"/>
  <c r="D119" i="29"/>
  <c r="F118" i="29"/>
  <c r="D118" i="29"/>
  <c r="F117" i="29"/>
  <c r="D117" i="29"/>
  <c r="F116" i="29"/>
  <c r="D116" i="29"/>
  <c r="F115" i="29"/>
  <c r="D115" i="29"/>
  <c r="F114" i="29"/>
  <c r="D114" i="29"/>
  <c r="F113" i="29"/>
  <c r="D113" i="29"/>
  <c r="F112" i="29"/>
  <c r="D112" i="29"/>
  <c r="F111" i="29"/>
  <c r="D111" i="29"/>
  <c r="F110" i="29"/>
  <c r="D110" i="29"/>
  <c r="F109" i="29"/>
  <c r="D109" i="29"/>
  <c r="F108" i="29"/>
  <c r="D108" i="29"/>
  <c r="F107" i="29"/>
  <c r="D107" i="29"/>
  <c r="F106" i="29"/>
  <c r="D106" i="29"/>
  <c r="F105" i="29"/>
  <c r="D105" i="29"/>
  <c r="F104" i="29"/>
  <c r="D104" i="29"/>
  <c r="F103" i="29"/>
  <c r="D103" i="29"/>
  <c r="F102" i="29"/>
  <c r="D102" i="29"/>
  <c r="F101" i="29"/>
  <c r="D101" i="29"/>
  <c r="F100" i="29"/>
  <c r="D100" i="29"/>
  <c r="F99" i="29"/>
  <c r="D99" i="29"/>
  <c r="F98" i="29"/>
  <c r="D98" i="29"/>
  <c r="F97" i="29"/>
  <c r="D97" i="29"/>
  <c r="F96" i="29"/>
  <c r="D96" i="29"/>
  <c r="F95" i="29"/>
  <c r="D95" i="29"/>
  <c r="F94" i="29"/>
  <c r="D94" i="29"/>
  <c r="F93" i="29"/>
  <c r="D93" i="29"/>
  <c r="F92" i="29"/>
  <c r="D92" i="29"/>
  <c r="F91" i="29"/>
  <c r="D91" i="29"/>
  <c r="F90" i="29"/>
  <c r="D90" i="29"/>
  <c r="F89" i="29"/>
  <c r="D89" i="29"/>
  <c r="K88" i="29"/>
  <c r="F88" i="29"/>
  <c r="D88" i="29"/>
  <c r="K87" i="29"/>
  <c r="F87" i="29"/>
  <c r="D87" i="29"/>
  <c r="F86" i="29"/>
  <c r="D86" i="29"/>
  <c r="K85" i="29"/>
  <c r="F85" i="29"/>
  <c r="D85" i="29"/>
  <c r="F84" i="29"/>
  <c r="D84" i="29"/>
  <c r="F83" i="29"/>
  <c r="D83" i="29"/>
  <c r="F82" i="29"/>
  <c r="D82" i="29"/>
  <c r="F81" i="29"/>
  <c r="D81" i="29"/>
  <c r="F80" i="29"/>
  <c r="D80" i="29"/>
  <c r="K79" i="29"/>
  <c r="F79" i="29"/>
  <c r="D79" i="29"/>
  <c r="K78" i="29"/>
  <c r="F78" i="29"/>
  <c r="D78" i="29"/>
  <c r="F77" i="29"/>
  <c r="D77" i="29"/>
  <c r="F76" i="29"/>
  <c r="D76" i="29"/>
  <c r="F75" i="29"/>
  <c r="D75" i="29"/>
  <c r="F74" i="29"/>
  <c r="D74" i="29"/>
  <c r="F73" i="29"/>
  <c r="D73" i="29"/>
  <c r="F72" i="29"/>
  <c r="D72" i="29"/>
  <c r="K71" i="29"/>
  <c r="F71" i="29"/>
  <c r="D71" i="29"/>
  <c r="F70" i="29"/>
  <c r="D70" i="29"/>
  <c r="F69" i="29"/>
  <c r="D69" i="29"/>
  <c r="F68" i="29"/>
  <c r="D68" i="29"/>
  <c r="F67" i="29"/>
  <c r="D67" i="29"/>
  <c r="F66" i="29"/>
  <c r="D66" i="29"/>
  <c r="F65" i="29"/>
  <c r="D65" i="29"/>
  <c r="F64" i="29"/>
  <c r="D64" i="29"/>
  <c r="F63" i="29"/>
  <c r="D63" i="29"/>
  <c r="F62" i="29"/>
  <c r="D62" i="29"/>
  <c r="K61" i="29"/>
  <c r="F61" i="29"/>
  <c r="D61" i="29"/>
  <c r="F60" i="29"/>
  <c r="D60" i="29"/>
  <c r="F59" i="29"/>
  <c r="D59" i="29"/>
  <c r="F58" i="29"/>
  <c r="D58" i="29"/>
  <c r="F57" i="29"/>
  <c r="D57" i="29"/>
  <c r="F56" i="29"/>
  <c r="D56" i="29"/>
  <c r="F55" i="29"/>
  <c r="D55" i="29"/>
  <c r="F54" i="29"/>
  <c r="D54" i="29"/>
  <c r="F53" i="29"/>
  <c r="D53" i="29"/>
  <c r="F52" i="29"/>
  <c r="D52" i="29"/>
  <c r="K51" i="29"/>
  <c r="F51" i="29"/>
  <c r="D51" i="29"/>
  <c r="F50" i="29"/>
  <c r="D50" i="29"/>
  <c r="K49" i="29"/>
  <c r="F49" i="29"/>
  <c r="D49" i="29"/>
  <c r="F48" i="29"/>
  <c r="D48" i="29"/>
  <c r="F47" i="29"/>
  <c r="D47" i="29"/>
  <c r="K46" i="29"/>
  <c r="F46" i="29"/>
  <c r="D46" i="29"/>
  <c r="F45" i="29"/>
  <c r="D45" i="29"/>
  <c r="F44" i="29"/>
  <c r="D44" i="29"/>
  <c r="F43" i="29"/>
  <c r="D43" i="29"/>
  <c r="F42" i="29"/>
  <c r="D42" i="29"/>
  <c r="F41" i="29"/>
  <c r="D41" i="29"/>
  <c r="F40" i="29"/>
  <c r="D40" i="29"/>
  <c r="K39" i="29"/>
  <c r="F39" i="29"/>
  <c r="D39" i="29"/>
  <c r="F38" i="29"/>
  <c r="D38" i="29"/>
  <c r="F37" i="29"/>
  <c r="D37" i="29"/>
  <c r="F36" i="29"/>
  <c r="D36" i="29"/>
  <c r="F35" i="29"/>
  <c r="D35" i="29"/>
  <c r="K34" i="29"/>
  <c r="F34" i="29"/>
  <c r="D34" i="29"/>
  <c r="K33" i="29"/>
  <c r="F33" i="29"/>
  <c r="D33" i="29"/>
  <c r="F32" i="29"/>
  <c r="D32" i="29"/>
  <c r="K31" i="29"/>
  <c r="F31" i="29"/>
  <c r="D31" i="29"/>
  <c r="F30" i="29"/>
  <c r="D30" i="29"/>
  <c r="F29" i="29"/>
  <c r="D29" i="29"/>
  <c r="F28" i="29"/>
  <c r="D28" i="29"/>
  <c r="F27" i="29"/>
  <c r="D27" i="29"/>
  <c r="F26" i="29"/>
  <c r="D26" i="29"/>
  <c r="F25" i="29"/>
  <c r="D25" i="29"/>
  <c r="K24" i="29"/>
  <c r="F24" i="29"/>
  <c r="D24" i="29"/>
  <c r="K23" i="29"/>
  <c r="F23" i="29"/>
  <c r="D23" i="29"/>
  <c r="F22" i="29"/>
  <c r="D22" i="29"/>
  <c r="F21" i="29"/>
  <c r="D21" i="29"/>
  <c r="F20" i="29"/>
  <c r="D20" i="29"/>
  <c r="F19" i="29"/>
  <c r="D19" i="29"/>
  <c r="F18" i="29"/>
  <c r="D18" i="29"/>
  <c r="F17" i="29"/>
  <c r="D17" i="29"/>
  <c r="K16" i="29"/>
  <c r="F16" i="29"/>
  <c r="D16" i="29"/>
  <c r="F15" i="29"/>
  <c r="D15" i="29"/>
  <c r="K14" i="29"/>
  <c r="F14" i="29"/>
  <c r="D14" i="29"/>
  <c r="F13" i="29"/>
  <c r="D13" i="29"/>
  <c r="K12" i="29"/>
  <c r="F12" i="29"/>
  <c r="D12" i="29"/>
  <c r="K11" i="29"/>
  <c r="F11" i="29"/>
  <c r="D11" i="29"/>
  <c r="F10" i="29"/>
  <c r="D10" i="29"/>
  <c r="F9" i="29"/>
  <c r="D9" i="29"/>
  <c r="F8" i="29"/>
  <c r="D8" i="29"/>
  <c r="F7" i="29"/>
  <c r="D7" i="29"/>
  <c r="F6" i="29"/>
  <c r="D6" i="29"/>
  <c r="F5" i="29"/>
  <c r="D5" i="29"/>
  <c r="F4" i="29"/>
  <c r="D4" i="29"/>
  <c r="K3" i="29"/>
  <c r="F3" i="29"/>
  <c r="D3" i="29"/>
  <c r="B4" i="4" l="1"/>
  <c r="B5" i="4" s="1"/>
  <c r="B6" i="4" s="1"/>
  <c r="B7" i="4" s="1"/>
  <c r="B8" i="4" s="1"/>
  <c r="B9" i="4" s="1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I37" i="1"/>
  <c r="I22" i="1"/>
  <c r="I7" i="1"/>
  <c r="I49" i="1"/>
  <c r="I48" i="1"/>
  <c r="I45" i="1"/>
  <c r="I36" i="1"/>
  <c r="I34" i="1"/>
  <c r="I33" i="1"/>
  <c r="I32" i="1"/>
  <c r="I27" i="1"/>
  <c r="I12" i="1"/>
  <c r="I4" i="1"/>
  <c r="I3" i="1"/>
  <c r="M135" i="16" l="1"/>
  <c r="M132" i="16"/>
  <c r="M131" i="16"/>
  <c r="M130" i="16"/>
  <c r="M126" i="16"/>
  <c r="M123" i="16"/>
  <c r="L82" i="16"/>
  <c r="L80" i="16"/>
  <c r="L79" i="16"/>
  <c r="L78" i="16"/>
  <c r="L76" i="16"/>
  <c r="L36" i="16"/>
  <c r="L34" i="16"/>
  <c r="L65" i="16"/>
  <c r="L55" i="16"/>
  <c r="L46" i="16"/>
  <c r="L44" i="16"/>
  <c r="L40" i="16"/>
  <c r="L38" i="16"/>
  <c r="L33" i="16"/>
  <c r="L25" i="16"/>
  <c r="L21" i="16"/>
  <c r="L13" i="16"/>
  <c r="L9" i="16"/>
  <c r="L8" i="16"/>
  <c r="L5" i="16"/>
  <c r="L4" i="16"/>
  <c r="I70" i="10" l="1"/>
  <c r="I67" i="10"/>
  <c r="I66" i="10"/>
  <c r="I65" i="10"/>
  <c r="I64" i="10"/>
  <c r="I63" i="10"/>
  <c r="I61" i="10"/>
  <c r="I56" i="10"/>
  <c r="I55" i="10"/>
  <c r="I52" i="10"/>
  <c r="I43" i="10"/>
  <c r="I39" i="10"/>
  <c r="I35" i="10"/>
  <c r="I25" i="10"/>
  <c r="I21" i="10"/>
  <c r="I14" i="10"/>
  <c r="I10" i="10"/>
  <c r="I9" i="10"/>
  <c r="I7" i="10"/>
  <c r="I6" i="10"/>
  <c r="I38" i="10" l="1"/>
  <c r="I3" i="10"/>
  <c r="J132" i="10"/>
  <c r="J129" i="10"/>
  <c r="J128" i="10"/>
  <c r="J127" i="10"/>
  <c r="J123" i="10"/>
  <c r="J120" i="10"/>
  <c r="I7" i="9" l="1"/>
  <c r="I57" i="9"/>
  <c r="I53" i="9"/>
  <c r="I46" i="9" l="1"/>
  <c r="I35" i="9"/>
  <c r="I36" i="9"/>
  <c r="I31" i="9"/>
  <c r="I29" i="9"/>
  <c r="I15" i="9"/>
  <c r="I13" i="9"/>
  <c r="I4" i="9"/>
  <c r="A4" i="9"/>
  <c r="A5" i="9" s="1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I50" i="9" l="1"/>
  <c r="I48" i="9"/>
  <c r="I52" i="9"/>
  <c r="A4" i="4" l="1"/>
  <c r="A5" i="4" s="1"/>
  <c r="A6" i="4" s="1"/>
  <c r="A7" i="4" s="1"/>
  <c r="A8" i="4" s="1"/>
  <c r="A9" i="4" s="1"/>
  <c r="A10" i="4" s="1"/>
  <c r="A11" i="4" s="1"/>
  <c r="A12" i="4" s="1"/>
  <c r="A14" i="4" s="1"/>
  <c r="A13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40" i="4" s="1"/>
  <c r="A39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I59" i="4"/>
  <c r="I47" i="4"/>
  <c r="I58" i="4"/>
  <c r="I35" i="4"/>
  <c r="I30" i="4"/>
  <c r="I29" i="4"/>
  <c r="I50" i="4"/>
  <c r="I42" i="4"/>
  <c r="I25" i="4"/>
  <c r="I7" i="4"/>
  <c r="I48" i="4"/>
  <c r="I15" i="4"/>
  <c r="I45" i="4"/>
  <c r="I27" i="4"/>
  <c r="I3" i="4"/>
  <c r="I53" i="4"/>
  <c r="I6" i="4"/>
  <c r="I60" i="4"/>
  <c r="I14" i="4"/>
  <c r="I43" i="4"/>
  <c r="I51" i="4"/>
  <c r="I63" i="4"/>
</calcChain>
</file>

<file path=xl/sharedStrings.xml><?xml version="1.0" encoding="utf-8"?>
<sst xmlns="http://schemas.openxmlformats.org/spreadsheetml/2006/main" count="20650" uniqueCount="382">
  <si>
    <t>CATEGORIA</t>
  </si>
  <si>
    <t>ORIGEM</t>
  </si>
  <si>
    <t>TEMPO</t>
  </si>
  <si>
    <t>ATLETA</t>
  </si>
  <si>
    <t>RPM</t>
  </si>
  <si>
    <t>PARAREMO1</t>
  </si>
  <si>
    <t>MATHEUS MELLO OKA</t>
  </si>
  <si>
    <t>SENIOR</t>
  </si>
  <si>
    <t>E.C.PINHEIROS</t>
  </si>
  <si>
    <t>RENATO DANTAS</t>
  </si>
  <si>
    <t>HUGOMAR SPELTA</t>
  </si>
  <si>
    <t>Master C</t>
  </si>
  <si>
    <t>DIOGO MATHIAS AGUIAR</t>
  </si>
  <si>
    <t>MASTER C</t>
  </si>
  <si>
    <t>RODRIGO CARVALHO DE OLIVEIRA</t>
  </si>
  <si>
    <t>Sem filiação</t>
  </si>
  <si>
    <t>OLAVO PEREGRINO</t>
  </si>
  <si>
    <t>RICARDO PESSOA</t>
  </si>
  <si>
    <t>C.R.BANDEIRANTE</t>
  </si>
  <si>
    <t>MATIAS GABRIEL BOLEDI</t>
  </si>
  <si>
    <t>ALEJANDRA PISANO</t>
  </si>
  <si>
    <t>SARAH ROCHA MARTINS</t>
  </si>
  <si>
    <t>PHYSICUS ACADEMIA</t>
  </si>
  <si>
    <t>MATRIX</t>
  </si>
  <si>
    <t>VALDOMIRO ALVES DOS SANTOS JUNIOR</t>
  </si>
  <si>
    <t>MASTER D</t>
  </si>
  <si>
    <t>CROSSBULLS PIRACAIA</t>
  </si>
  <si>
    <t>GIULINO ALFANO GARCIA</t>
  </si>
  <si>
    <t>C.R.BANDEIRANTE INTERNACIONAL</t>
  </si>
  <si>
    <t>ALEXANDRE TOITO</t>
  </si>
  <si>
    <t>JULIANA AGUIAR PIRASSO DE OLIVEIRA</t>
  </si>
  <si>
    <t>MASTER B</t>
  </si>
  <si>
    <t>JARDEL LICAS BORGES RODRIGUES</t>
  </si>
  <si>
    <t>VALTENIO DOS SANTOS SILVA</t>
  </si>
  <si>
    <t>MASTER A</t>
  </si>
  <si>
    <t xml:space="preserve">FRANCISCO FERREIRA PINTO </t>
  </si>
  <si>
    <t>CROSSBULLS BRAGANÇA</t>
  </si>
  <si>
    <t>CROSSBULLS ATIBAIA</t>
  </si>
  <si>
    <t>ALEXANDRE COUTO MORAES</t>
  </si>
  <si>
    <t xml:space="preserve">ALEXANDRE FERNANDES RIBAS </t>
  </si>
  <si>
    <t>ACACIO ROBERTO LEMOS</t>
  </si>
  <si>
    <t>CLAUDIO PEREIRA</t>
  </si>
  <si>
    <t>PANAYOTE DAMILACOS</t>
  </si>
  <si>
    <t>MASTER B SENIOR</t>
  </si>
  <si>
    <t>HENDERSON AYRES</t>
  </si>
  <si>
    <t>PARA REMO 2</t>
  </si>
  <si>
    <t>IVO BENTO GARCIA JUNIOR</t>
  </si>
  <si>
    <t>PEDRO ROBSON LEÃO</t>
  </si>
  <si>
    <t>CARLOS BARBIERI</t>
  </si>
  <si>
    <t xml:space="preserve">PAULO ROBERTO VENANCIO DA SILVA </t>
  </si>
  <si>
    <t>MASTER E</t>
  </si>
  <si>
    <t>CLUBE NAUTICO CAPIBARIBE</t>
  </si>
  <si>
    <t>PAULO CAVALHERI</t>
  </si>
  <si>
    <t>BRANDOLY RENGIFO PINEDO</t>
  </si>
  <si>
    <t>INSTITUTO PERUANO DE DEPORTE</t>
  </si>
  <si>
    <t>ANA CRISTINA DE MACHADO</t>
  </si>
  <si>
    <t>UNIVERSITÁRIA</t>
  </si>
  <si>
    <t>BAND/REMOPOLIUSP</t>
  </si>
  <si>
    <t>PEDRO KASSARDJIAN</t>
  </si>
  <si>
    <t xml:space="preserve"> BAND/ POLI USP </t>
  </si>
  <si>
    <t xml:space="preserve">UNIVERSITARIO </t>
  </si>
  <si>
    <t>VITOR SAMPAIO PIRES REIS</t>
  </si>
  <si>
    <t xml:space="preserve">TATIANA ROMANO LULO GARCIA </t>
  </si>
  <si>
    <t xml:space="preserve"> MASTER B </t>
  </si>
  <si>
    <t xml:space="preserve">PAULO RENATO CARNEIRO </t>
  </si>
  <si>
    <t>INFANTO JUNIOR</t>
  </si>
  <si>
    <t>WATER ROWER</t>
  </si>
  <si>
    <t>MARCO FARIA</t>
  </si>
  <si>
    <t xml:space="preserve">HERBERT BERCKENHAGEN </t>
  </si>
  <si>
    <t>TIAGO GARCIA CLEMENTE</t>
  </si>
  <si>
    <t xml:space="preserve">MARCIO SOARES </t>
  </si>
  <si>
    <t>C.A.PAULISTANO</t>
  </si>
  <si>
    <t>MARCELO CAMPOS</t>
  </si>
  <si>
    <t>PATAGONICUS CHILE</t>
  </si>
  <si>
    <t>LUCAS PECCIN</t>
  </si>
  <si>
    <t>ROSANA PAIVA YOKOYAMA COSTA</t>
  </si>
  <si>
    <t>RAFAEL SIMÕES</t>
  </si>
  <si>
    <t>F</t>
  </si>
  <si>
    <t>CARLOS FONSECA</t>
  </si>
  <si>
    <t>LUIZ STRINA</t>
  </si>
  <si>
    <t>CAROLINE FARRÉ BELONI</t>
  </si>
  <si>
    <t>ALEXANDRE POMARICO</t>
  </si>
  <si>
    <t>TIRLA GONSALVES COSTA</t>
  </si>
  <si>
    <t>C.R.ALMIRANTE BARROSO</t>
  </si>
  <si>
    <t>PONTOS</t>
  </si>
  <si>
    <t>RANKING</t>
  </si>
  <si>
    <t>BEST TIME</t>
  </si>
  <si>
    <t>PR2</t>
  </si>
  <si>
    <t>PR1</t>
  </si>
  <si>
    <t>REMO ERG.</t>
  </si>
  <si>
    <t>CONCEPT 2</t>
  </si>
  <si>
    <t>WATERROWER</t>
  </si>
  <si>
    <t>M</t>
  </si>
  <si>
    <t>POSIÇÃO</t>
  </si>
  <si>
    <t>GUSTAVO IGNERI</t>
  </si>
  <si>
    <t>SERGIO RUIZ LUZ</t>
  </si>
  <si>
    <t>LUIZ ALFREDO DOS SANTOS</t>
  </si>
  <si>
    <t>LUCIANO NASCIMENTO</t>
  </si>
  <si>
    <t>STEVE HARRISON</t>
  </si>
  <si>
    <t>ST. GEORGE ROWING CLUB</t>
  </si>
  <si>
    <t>AIRTON GRANJA RAMOS</t>
  </si>
  <si>
    <t>MASTER F</t>
  </si>
  <si>
    <t>UNIVERSITÁRIO</t>
  </si>
  <si>
    <t>RICHARD SOLLE</t>
  </si>
  <si>
    <t>GILSON CHINA</t>
  </si>
  <si>
    <t>SALDANHA DA GAMA</t>
  </si>
  <si>
    <t>PEDRO DE MARCO</t>
  </si>
  <si>
    <t>GUSTAVO LIAN</t>
  </si>
  <si>
    <t>HUGO FLEURY</t>
  </si>
  <si>
    <t>AUGUSTO BEDRIKOW</t>
  </si>
  <si>
    <t>LUIZ FERNANDO DA FONSECA</t>
  </si>
  <si>
    <t>LUCIANE FONSECA</t>
  </si>
  <si>
    <t>JOÃO CALDAS</t>
  </si>
  <si>
    <t>PEDRO CLEMENTE</t>
  </si>
  <si>
    <t>INFANTIL</t>
  </si>
  <si>
    <t>JAQUELINE DOURADO</t>
  </si>
  <si>
    <t>MASSACHUSETTS INSTITUTE OF TECNOLOGY (MIT)</t>
  </si>
  <si>
    <t>FABIO ROMANO</t>
  </si>
  <si>
    <t>SCCP-GERAÇÃO 1991</t>
  </si>
  <si>
    <t xml:space="preserve">ULRIKE KÖHLER-BLASKE </t>
  </si>
  <si>
    <t>SOC. CAN. PATERNIO A.S.D</t>
  </si>
  <si>
    <t>AUTONOMO</t>
  </si>
  <si>
    <t>URVEC</t>
  </si>
  <si>
    <t>MASTER G</t>
  </si>
  <si>
    <t>BRAGANÇA PAULISTA</t>
  </si>
  <si>
    <t>CHILE</t>
  </si>
  <si>
    <t>AUSTRALIA</t>
  </si>
  <si>
    <t>BEST TIME 200</t>
  </si>
  <si>
    <t>PERU</t>
  </si>
  <si>
    <t>FLORIDA-USA</t>
  </si>
  <si>
    <t>SANTA HELENA DE GOIÁS</t>
  </si>
  <si>
    <t>RECIFE</t>
  </si>
  <si>
    <t>TASSIA ROMANO LULO</t>
  </si>
  <si>
    <t xml:space="preserve">MASTER B </t>
  </si>
  <si>
    <t>VINICIUS GUERRINO DE ALMEIDA</t>
  </si>
  <si>
    <t>JUNIOR</t>
  </si>
  <si>
    <t>THIAGO EMANUEL</t>
  </si>
  <si>
    <t>YASMIN SOARES</t>
  </si>
  <si>
    <t>MATHEUS GUERRINO</t>
  </si>
  <si>
    <t>ERICK BRONZELI</t>
  </si>
  <si>
    <t>HENRIQUE MASSETI BORSARI</t>
  </si>
  <si>
    <t>ARTHUR BRONZELI</t>
  </si>
  <si>
    <t>INFANTO-JUNIOR</t>
  </si>
  <si>
    <t xml:space="preserve">UNIVERSITÁRIO </t>
  </si>
  <si>
    <t>JARDEL LUCAS BORGES RODRIGUES</t>
  </si>
  <si>
    <t>GUSTAVO CARVALHO DE SOUZA</t>
  </si>
  <si>
    <t>MIRIM</t>
  </si>
  <si>
    <t>1o</t>
  </si>
  <si>
    <t>2o</t>
  </si>
  <si>
    <t>Idade- Maior idade fica melhor posicionado em relação ao de menor idade</t>
  </si>
  <si>
    <t>3o</t>
  </si>
  <si>
    <t>4o</t>
  </si>
  <si>
    <t>Não Partic. Da 1a Etapa</t>
  </si>
  <si>
    <t>Número de Etapas participado- O com maior numero de etapas fica melhor posicionado</t>
  </si>
  <si>
    <t>Soma de todos os tempos- O com menor tempo fica melhor posicionado</t>
  </si>
  <si>
    <t>Remadas por minuto- Menor media no número de remadas fica melhor posicionado do que o de maior número de remadas</t>
  </si>
  <si>
    <t>LOCAL</t>
  </si>
  <si>
    <t xml:space="preserve">Critérios de desempate </t>
  </si>
  <si>
    <t>Os 100 melhores tempos em cada Etapa receberão de 100 a 01 pontos- sendo 100 o de menor tempo.</t>
  </si>
  <si>
    <t>Os posicionados acima da 100a posição não receberão pontos</t>
  </si>
  <si>
    <t>Critério de pontuação para cada Etapa</t>
  </si>
  <si>
    <t>Critério de pontuação Geral</t>
  </si>
  <si>
    <t>Serão somados os pontos de cada Etapa</t>
  </si>
  <si>
    <t>Aquele que participar da proxima Etapa e não tiver participado da Etapa anterior, recebera os pontos referentes a 1a posição que estiver livre na etapa anterior.</t>
  </si>
  <si>
    <t xml:space="preserve">MARCOS SARRAUTE </t>
  </si>
  <si>
    <t>CLUBE COLONIA ROWING</t>
  </si>
  <si>
    <t>URUGUAI</t>
  </si>
  <si>
    <t>RODRIGO GORGEN</t>
  </si>
  <si>
    <t>BRUNO BEREZIN</t>
  </si>
  <si>
    <t>GLAUCIO LUIZ CORREA</t>
  </si>
  <si>
    <t>C.R.CURITIBA</t>
  </si>
  <si>
    <t>LORHAN MACARI DOS SANTOS</t>
  </si>
  <si>
    <t>LUCA SUPLICY LEGER</t>
  </si>
  <si>
    <t>SUB 23</t>
  </si>
  <si>
    <t>ANDERSON CALADO SCHMITT</t>
  </si>
  <si>
    <t>ANDREI JESSE DOS SANTOS</t>
  </si>
  <si>
    <t>DIOGO ALEX VOLKMANN GONSALVES</t>
  </si>
  <si>
    <t>BRUNO BATOQUI</t>
  </si>
  <si>
    <t>CROSSFIT GAMBARU</t>
  </si>
  <si>
    <t>JACAREI- SP</t>
  </si>
  <si>
    <t>JOÃO VITOR SANTOS DA SILVA JUNIOR</t>
  </si>
  <si>
    <t>C.N.RIACHUELO</t>
  </si>
  <si>
    <t>XX</t>
  </si>
  <si>
    <t>HENRIQUE CALABRIA FEDERSON</t>
  </si>
  <si>
    <t>S.C.CORINTHIANS</t>
  </si>
  <si>
    <t>DANILO LESSA GALLI</t>
  </si>
  <si>
    <t>ANDRE BEREZIN</t>
  </si>
  <si>
    <t>LUIZ ARMANDO FAIRBANKS DE SÁ</t>
  </si>
  <si>
    <t>JEAN GAMERO FERREIRA</t>
  </si>
  <si>
    <t>STEFAN GHENTHER</t>
  </si>
  <si>
    <t>CLAUZIO GOOSSEN</t>
  </si>
  <si>
    <t>DOUGLAS ROGERIO LEITE</t>
  </si>
  <si>
    <t>JUAREZ GONSALVES</t>
  </si>
  <si>
    <t>ISABELE MENEZES DO AMARAL</t>
  </si>
  <si>
    <t>RAY ANDERSON NASCIMENTO</t>
  </si>
  <si>
    <t>PR3</t>
  </si>
  <si>
    <t>ALVINO STOCCO</t>
  </si>
  <si>
    <t>MASTER H</t>
  </si>
  <si>
    <t>ANA BEATRIZ MENDES</t>
  </si>
  <si>
    <t>CROSSFIT GALLI</t>
  </si>
  <si>
    <t>AUGUSTO ALVES RIBEIRO</t>
  </si>
  <si>
    <t>EDUARDO TADEU DE MENDONÇA PECCIN</t>
  </si>
  <si>
    <t>SERGIO FERREIRA</t>
  </si>
  <si>
    <t>ANA PAULA DELIBERADOR</t>
  </si>
  <si>
    <t>SORAIA NADALINE LOER</t>
  </si>
  <si>
    <t>TAIANA FERRARI</t>
  </si>
  <si>
    <t>EMANUELLE DIAS DE ALMEIDA</t>
  </si>
  <si>
    <t>BEST TIME 300</t>
  </si>
  <si>
    <t>C.R. BANDEIRANTE</t>
  </si>
  <si>
    <t>FLORIANOPOLIS/SC</t>
  </si>
  <si>
    <t>SÃO PAULO/SP</t>
  </si>
  <si>
    <t>SALVADOR/BA</t>
  </si>
  <si>
    <t>CURITIBA/PR</t>
  </si>
  <si>
    <t>VITORIA/ES</t>
  </si>
  <si>
    <t>C.R.SALDANHA DA GAMA</t>
  </si>
  <si>
    <t>Resultados da 3a Etapa 300 Metros</t>
  </si>
  <si>
    <t>TEREZA APARECIDA RIBERO DE FREITAS CHAMPAOSKI</t>
  </si>
  <si>
    <t xml:space="preserve"> A.S.D. CANOTTIERI PATERNIO</t>
  </si>
  <si>
    <t>CARLOS BARBIERI - corrigido</t>
  </si>
  <si>
    <t>HENRIQUE CALABRIA FEDERSON*</t>
  </si>
  <si>
    <t>JOÃO VITOR SANTOS DA SILVA JUNIOR*</t>
  </si>
  <si>
    <t>CLAUDIO PEREIRA*</t>
  </si>
  <si>
    <t>BRANDOLY RENGIFO PINEDO*</t>
  </si>
  <si>
    <t>ACACIO ROBERTO LEMOS*</t>
  </si>
  <si>
    <t>STA HELENA DE GOIÁS</t>
  </si>
  <si>
    <t>ITALIA</t>
  </si>
  <si>
    <t xml:space="preserve">C.R.BANDEIRANTE </t>
  </si>
  <si>
    <t>*Atleta com ajuste na pontuação devido a equivocos da organização no recebimento de dados.</t>
  </si>
  <si>
    <t>Ex: Na Etapa X1 tivemos pontuação ate o 50o colocado. Todos que não participaram da Etapa X1 e participaram da proxima etapa, X2, receberão 49 pontos pela Etapa X1.</t>
  </si>
  <si>
    <t>Desta maneira aumentamos as chances de todos, e promovemos a participação nas demais Etapas, mantendo todos que desejam participar com chances de estar bem posicionados.</t>
  </si>
  <si>
    <t>ATIBAIA/SP</t>
  </si>
  <si>
    <t>PORTO ALEGRE/RS</t>
  </si>
  <si>
    <t>GENERO</t>
  </si>
  <si>
    <t xml:space="preserve">JUNIOR </t>
  </si>
  <si>
    <t xml:space="preserve"> BAND/ REMOPOLIUSP </t>
  </si>
  <si>
    <t>CLUB DE REMO TEUTONIA</t>
  </si>
  <si>
    <t>TIGRE/BA/AR</t>
  </si>
  <si>
    <t>ADAM SANTOS</t>
  </si>
  <si>
    <t>FRANCISCO MARTIN</t>
  </si>
  <si>
    <t>SUB23</t>
  </si>
  <si>
    <t xml:space="preserve">CERSOSIMO HERÁN </t>
  </si>
  <si>
    <t>MARCO PAGNELLI</t>
  </si>
  <si>
    <t>FEDERICO ROMANO</t>
  </si>
  <si>
    <t>RICARDO VANO IVORRA</t>
  </si>
  <si>
    <t>DANILO GILBERTO VOLKMANN</t>
  </si>
  <si>
    <t>JUNIOR B</t>
  </si>
  <si>
    <t>PABLO BORGES DOS SANTOS</t>
  </si>
  <si>
    <t>CONRADO HILLAR</t>
  </si>
  <si>
    <t>MARIANO PENIN</t>
  </si>
  <si>
    <t>PEDRO LASERNA</t>
  </si>
  <si>
    <t>MARCO CHAPARRO</t>
  </si>
  <si>
    <t xml:space="preserve">AYELEN LOINAZ </t>
  </si>
  <si>
    <t xml:space="preserve">VALENTIN RODRIGUES </t>
  </si>
  <si>
    <t>CLEVERSON SILVA SANTOS</t>
  </si>
  <si>
    <t>FELIPE ORTEGA</t>
  </si>
  <si>
    <t>ALEXANDRE ESTEVAM KOKRON</t>
  </si>
  <si>
    <t>JOAQUIM LANUSSE</t>
  </si>
  <si>
    <t>JUAN MANUEL SILVA</t>
  </si>
  <si>
    <t>ROBERTO OSVALDO CERATTI</t>
  </si>
  <si>
    <t xml:space="preserve">JOSE MARIA GIACOMETTI </t>
  </si>
  <si>
    <t xml:space="preserve">JULIAN PABLO GARCIA </t>
  </si>
  <si>
    <t xml:space="preserve">EDUARDO CHIQUETO RACIOP </t>
  </si>
  <si>
    <t>CARLA LECAROZ</t>
  </si>
  <si>
    <t>KARINA SOLEDAD BOLIS</t>
  </si>
  <si>
    <t>CLAUDIO F KROTSCH</t>
  </si>
  <si>
    <t xml:space="preserve">SERGIO FERREIRA </t>
  </si>
  <si>
    <t>BRUNA CRISTINA DE SOUZA</t>
  </si>
  <si>
    <t>PATRICIA DIAZ</t>
  </si>
  <si>
    <t>MASTER I</t>
  </si>
  <si>
    <t xml:space="preserve">ATHUR MOTA PARKINSON </t>
  </si>
  <si>
    <t>VIRGILIO MARSOLA COSTA</t>
  </si>
  <si>
    <t>TAIANA FERRAR</t>
  </si>
  <si>
    <t>MARIA JOCELI DA ROCHA MLENEK</t>
  </si>
  <si>
    <t>BRAGANÇA/SP</t>
  </si>
  <si>
    <t>BOX GALLI GARAGE</t>
  </si>
  <si>
    <t>AUTÔNOMO</t>
  </si>
  <si>
    <t>GUILLERMO GROH</t>
  </si>
  <si>
    <r>
      <rPr>
        <b/>
        <sz val="18"/>
        <rFont val="Calibri"/>
        <family val="2"/>
        <scheme val="minor"/>
      </rPr>
      <t>4a Etapa</t>
    </r>
    <r>
      <rPr>
        <b/>
        <sz val="18"/>
        <color theme="0"/>
        <rFont val="Calibri"/>
        <family val="2"/>
        <scheme val="minor"/>
      </rPr>
      <t xml:space="preserve"> </t>
    </r>
    <r>
      <rPr>
        <b/>
        <sz val="18"/>
        <color rgb="FFFF0000"/>
        <rFont val="Calibri"/>
        <family val="2"/>
        <scheme val="minor"/>
      </rPr>
      <t>REGATA 4K</t>
    </r>
  </si>
  <si>
    <t>PABLO CESAR CALDEIRA BARROS</t>
  </si>
  <si>
    <t>PINDAMONHANGABA/SP</t>
  </si>
  <si>
    <t>SORAIA NADALINA LOER</t>
  </si>
  <si>
    <t xml:space="preserve">MARIA DE LOURDES PEREIRA </t>
  </si>
  <si>
    <t>SARAH ROCHA MARTINS*</t>
  </si>
  <si>
    <t>ATHUR MOTA PARKINSON*</t>
  </si>
  <si>
    <t>MARIA DE LOURDES PERE*</t>
  </si>
  <si>
    <t>PEDRO CLEMENTE*</t>
  </si>
  <si>
    <t>TATIANA ROMANO *</t>
  </si>
  <si>
    <t>Resultados da 1a Etapa 100 Metros</t>
  </si>
  <si>
    <t>Ranking geral do CIRCUITO DE REMO INDOOR DE REGATAS 2021</t>
  </si>
  <si>
    <t>Não Partic 2a ETAPA</t>
  </si>
  <si>
    <t>Não Partic 3a ETAPA</t>
  </si>
  <si>
    <t>Não Partic 4a ETAPA</t>
  </si>
  <si>
    <t>Padrinho: Tiago Garcia Clemente</t>
  </si>
  <si>
    <t>Padrinho: Ivo Bento Garcia Junior</t>
  </si>
  <si>
    <t>Padrinho: Alexandre Couto Moraes</t>
  </si>
  <si>
    <t>Madrinha: Rosana Paiva Yokoyama Costa</t>
  </si>
  <si>
    <r>
      <rPr>
        <b/>
        <sz val="20"/>
        <rFont val="Calibri"/>
        <family val="2"/>
        <scheme val="minor"/>
      </rPr>
      <t>Resultados da 4a Etapa 4000M -</t>
    </r>
    <r>
      <rPr>
        <b/>
        <sz val="20"/>
        <color theme="0"/>
        <rFont val="Calibri"/>
        <family val="2"/>
        <scheme val="minor"/>
      </rPr>
      <t xml:space="preserve"> </t>
    </r>
    <r>
      <rPr>
        <b/>
        <sz val="20"/>
        <color rgb="FFFF0000"/>
        <rFont val="Calibri"/>
        <family val="2"/>
        <scheme val="minor"/>
      </rPr>
      <t>REGATA 4K</t>
    </r>
  </si>
  <si>
    <t>Resultados da 2a Etapa 200 Metros</t>
  </si>
  <si>
    <r>
      <rPr>
        <sz val="20"/>
        <rFont val="Calibri"/>
        <family val="2"/>
        <scheme val="minor"/>
      </rPr>
      <t>Resultados da 5a Etapa</t>
    </r>
    <r>
      <rPr>
        <b/>
        <sz val="20"/>
        <rFont val="Calibri"/>
        <family val="2"/>
        <scheme val="minor"/>
      </rPr>
      <t xml:space="preserve"> 400MTS</t>
    </r>
  </si>
  <si>
    <t>Padrinho: Sergio Ruiz Luz</t>
  </si>
  <si>
    <t>5a Etapa 400 m.</t>
  </si>
  <si>
    <t xml:space="preserve"> 3a Etapa 300 m.</t>
  </si>
  <si>
    <t xml:space="preserve"> 2a Etapa 200 m.</t>
  </si>
  <si>
    <t>1a Etapa 100 m.</t>
  </si>
  <si>
    <t>ENIOR</t>
  </si>
  <si>
    <t>C.R.BNDEIRANTE</t>
  </si>
  <si>
    <t>CONCEPT 3</t>
  </si>
  <si>
    <t>*Corrigido 14-06-21</t>
  </si>
  <si>
    <t>SERGIO RUIZ LUZ*</t>
  </si>
  <si>
    <t>6a Etapa 500 m.</t>
  </si>
  <si>
    <t>EVANDRO DA LUZ RAMOS</t>
  </si>
  <si>
    <t>ONEAL</t>
  </si>
  <si>
    <t>ESTEBAN ALFARO</t>
  </si>
  <si>
    <t>CLUB ESCUELA TUPÃ</t>
  </si>
  <si>
    <t>SANTA FÉ/ARGENTINA</t>
  </si>
  <si>
    <t>Não Partic 5a ETAPA</t>
  </si>
  <si>
    <t>Resultados da 6a Etapa 500 metros.</t>
  </si>
  <si>
    <t>Padrinho: Arthur Motta Parkinson</t>
  </si>
  <si>
    <t>JOÃO EMANUEL SPELTA</t>
  </si>
  <si>
    <t>7a Etapa 1000 m.</t>
  </si>
  <si>
    <t>Não Partic 6a ETAPA</t>
  </si>
  <si>
    <t>Resultados da 7a Etapa 1000 metros.</t>
  </si>
  <si>
    <t>Padrinho: Ricardo José Ruck</t>
  </si>
  <si>
    <t>PIRACAIA/SP</t>
  </si>
  <si>
    <t>8a Etapa 2000 m.</t>
  </si>
  <si>
    <t>FRANCISCO SHOO</t>
  </si>
  <si>
    <t>MARTINEZ SIMON</t>
  </si>
  <si>
    <t xml:space="preserve">LOINAZ AYELEN </t>
  </si>
  <si>
    <t xml:space="preserve">TATIANA ROMANO </t>
  </si>
  <si>
    <t>CAMPEÃO GERAL</t>
  </si>
  <si>
    <t>VICE-CAMPEÃO</t>
  </si>
  <si>
    <t>3o COLOCADO</t>
  </si>
  <si>
    <t>MELHOR JUNIOR</t>
  </si>
  <si>
    <t>MELHOR MASTER E</t>
  </si>
  <si>
    <t>MELHOR MASTER D</t>
  </si>
  <si>
    <t>MELHOR MASTER F</t>
  </si>
  <si>
    <t>CAMPEÃ GERAL FEMININO</t>
  </si>
  <si>
    <t>VICE- CAMPEÃ GERAL FEMININO</t>
  </si>
  <si>
    <t>3a COLOCADA FEMININO</t>
  </si>
  <si>
    <t>MELHOR MASTER B FEMININO</t>
  </si>
  <si>
    <t>MELHOR SUB 23</t>
  </si>
  <si>
    <t>MELHOR MASTER I</t>
  </si>
  <si>
    <t>MELHOR MIRIM</t>
  </si>
  <si>
    <t>MELHOR JUNIOR B</t>
  </si>
  <si>
    <t>MELHOR MASTER A</t>
  </si>
  <si>
    <t>MELHOR INFANTIL</t>
  </si>
  <si>
    <t>MELHOR MASTER F FEMININO</t>
  </si>
  <si>
    <t>MELHOR SUB 23 FEMININO</t>
  </si>
  <si>
    <t xml:space="preserve">MELHOR MASTER B  </t>
  </si>
  <si>
    <t>MELHOR MASTER A FEMININO</t>
  </si>
  <si>
    <t>MELHOR MASTER E FEMININO</t>
  </si>
  <si>
    <t>MELHOR MASTER D FEMININO</t>
  </si>
  <si>
    <t>MELHOR MASTER H</t>
  </si>
  <si>
    <t xml:space="preserve">MELHOR PR3 </t>
  </si>
  <si>
    <t>MELHOR PR3  MASCULINO</t>
  </si>
  <si>
    <t>MELHOR PR1</t>
  </si>
  <si>
    <t>MELHORES POR CATEGORIA</t>
  </si>
  <si>
    <t>RP3</t>
  </si>
  <si>
    <t>ATIBAIA</t>
  </si>
  <si>
    <t>PORTO ALEGRA</t>
  </si>
  <si>
    <t>PIRACAIA</t>
  </si>
  <si>
    <t>LOCALIDADE</t>
  </si>
  <si>
    <t>RESULTADOS DA 8a Etapa 2000 m.</t>
  </si>
  <si>
    <t>Padrinho: Matias Gabriel Boledi</t>
  </si>
  <si>
    <t>MELHOR JUNIOR FEMININO</t>
  </si>
  <si>
    <t>MELHOR PR2</t>
  </si>
  <si>
    <t>MARIA DE LOURDES PERE</t>
  </si>
  <si>
    <t>ATHUR MOTA PARKINSON</t>
  </si>
  <si>
    <t xml:space="preserve">CATEGORIAS </t>
  </si>
  <si>
    <t>ASSOCIAÇÕES PARTICIPANTES</t>
  </si>
  <si>
    <t>REMADOR AUTÔNOMO</t>
  </si>
  <si>
    <t>TOTAL DE QUILOMETROS REMADOS</t>
  </si>
  <si>
    <t>1a ETAPA - Padrinho: Tiago Garcia Clemente</t>
  </si>
  <si>
    <t>2a ETAPA - Padrinho: Ivo Bento Garcia Junior</t>
  </si>
  <si>
    <t>3a ETAPA - Padrinho: Alexandre Couto Moraes</t>
  </si>
  <si>
    <t>4a ETAPA - Madrinha: Rosana Paiva Yokoyama Costa</t>
  </si>
  <si>
    <t>5a ETAPA - Padrinho: Sergio Ruiz Luz</t>
  </si>
  <si>
    <t>6a ETAPA - Padrinho: Arthur Motta Parkinson</t>
  </si>
  <si>
    <t>7a ETAPA - Padrinho: Ricardo José Ruck</t>
  </si>
  <si>
    <t>8a ETAPA - Padrinho: Matias Gabriel Boledi</t>
  </si>
  <si>
    <t>KM</t>
  </si>
  <si>
    <t>DEMOS MAIS DE 11, ONZE VOLTAS AO MUNDO!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</si>
</sst>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0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B050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2"/>
      <color rgb="FF0070C0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b/>
      <sz val="12"/>
      <color theme="4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rgb="FFD60093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2"/>
      <color rgb="FFCC0066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rgb="FFCC0066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8"/>
      <name val="Calibri"/>
      <family val="2"/>
      <scheme val="minor"/>
    </font>
    <font>
      <sz val="12"/>
      <color theme="9" tint="-0.499984740745262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2"/>
      <color rgb="FF00B0F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rgb="FF9E0000"/>
      <name val="Calibri"/>
      <family val="2"/>
      <scheme val="minor"/>
    </font>
    <font>
      <b/>
      <sz val="20"/>
      <name val="Calibri"/>
      <family val="2"/>
      <scheme val="minor"/>
    </font>
    <font>
      <sz val="2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sz val="18"/>
      <color rgb="FF9E0000"/>
      <name val="Calibri"/>
      <family val="2"/>
      <scheme val="minor"/>
    </font>
    <font>
      <b/>
      <sz val="20"/>
      <color rgb="FF9E0000"/>
      <name val="Calibri"/>
      <family val="2"/>
      <scheme val="minor"/>
    </font>
    <font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rgb="FFC00000"/>
      <name val="Calibri"/>
      <family val="2"/>
      <scheme val="minor"/>
    </font>
    <font>
      <b/>
      <sz val="12"/>
      <color theme="8" tint="0.39997558519241921"/>
      <name val="Calibri"/>
      <family val="2"/>
      <scheme val="minor"/>
    </font>
    <font>
      <b/>
      <sz val="12"/>
      <color theme="4" tint="0.39997558519241921"/>
      <name val="Calibri"/>
      <family val="2"/>
      <scheme val="minor"/>
    </font>
    <font>
      <b/>
      <sz val="12"/>
      <color theme="8" tint="0.59999389629810485"/>
      <name val="Calibri"/>
      <family val="2"/>
      <scheme val="minor"/>
    </font>
    <font>
      <b/>
      <sz val="12"/>
      <color rgb="FFFF00FF"/>
      <name val="Calibri"/>
      <family val="2"/>
      <scheme val="minor"/>
    </font>
    <font>
      <sz val="12"/>
      <color rgb="FFFF00FF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9" tint="0.79998168889431442"/>
      <name val="Calibri"/>
      <family val="2"/>
      <scheme val="minor"/>
    </font>
    <font>
      <sz val="18"/>
      <name val="Calibri"/>
      <family val="2"/>
      <scheme val="minor"/>
    </font>
    <font>
      <b/>
      <sz val="12"/>
      <color theme="9" tint="0.59999389629810485"/>
      <name val="Calibri"/>
      <family val="2"/>
      <scheme val="minor"/>
    </font>
    <font>
      <b/>
      <sz val="12"/>
      <color rgb="FF9E0000"/>
      <name val="Calibri"/>
      <family val="2"/>
      <scheme val="minor"/>
    </font>
    <font>
      <b/>
      <sz val="12"/>
      <color theme="8" tint="-0.249977111117893"/>
      <name val="Calibri"/>
      <family val="2"/>
      <scheme val="minor"/>
    </font>
    <font>
      <sz val="1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rgb="FF9E000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96">
    <xf numFmtId="0" fontId="0" fillId="0" borderId="0" xfId="0"/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4" fillId="0" borderId="0" xfId="0" applyFont="1" applyFill="1"/>
    <xf numFmtId="47" fontId="5" fillId="0" borderId="0" xfId="0" applyNumberFormat="1" applyFont="1" applyFill="1"/>
    <xf numFmtId="0" fontId="5" fillId="0" borderId="0" xfId="0" applyFont="1" applyFill="1"/>
    <xf numFmtId="0" fontId="5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47" fontId="4" fillId="0" borderId="0" xfId="0" applyNumberFormat="1" applyFont="1" applyFill="1"/>
    <xf numFmtId="0" fontId="2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4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6" fillId="0" borderId="0" xfId="0" applyFont="1" applyFill="1"/>
    <xf numFmtId="0" fontId="6" fillId="0" borderId="0" xfId="0" applyFont="1" applyFill="1" applyAlignment="1">
      <alignment horizontal="left"/>
    </xf>
    <xf numFmtId="14" fontId="5" fillId="0" borderId="0" xfId="0" applyNumberFormat="1" applyFont="1" applyFill="1" applyAlignment="1">
      <alignment horizontal="left"/>
    </xf>
    <xf numFmtId="0" fontId="2" fillId="0" borderId="0" xfId="0" applyNumberFormat="1" applyFont="1" applyFill="1" applyAlignment="1">
      <alignment horizontal="center"/>
    </xf>
    <xf numFmtId="0" fontId="5" fillId="0" borderId="0" xfId="0" applyNumberFormat="1" applyFont="1" applyFill="1"/>
    <xf numFmtId="0" fontId="5" fillId="0" borderId="0" xfId="0" applyNumberFormat="1" applyFont="1" applyFill="1" applyAlignment="1">
      <alignment horizontal="right"/>
    </xf>
    <xf numFmtId="0" fontId="2" fillId="0" borderId="0" xfId="0" applyNumberFormat="1" applyFont="1" applyFill="1" applyAlignment="1">
      <alignment horizontal="left"/>
    </xf>
    <xf numFmtId="0" fontId="5" fillId="0" borderId="0" xfId="0" applyNumberFormat="1" applyFont="1" applyFill="1" applyAlignment="1">
      <alignment horizontal="left"/>
    </xf>
    <xf numFmtId="0" fontId="2" fillId="0" borderId="0" xfId="0" applyFont="1" applyFill="1"/>
    <xf numFmtId="0" fontId="7" fillId="0" borderId="0" xfId="0" applyFont="1" applyFill="1"/>
    <xf numFmtId="0" fontId="7" fillId="0" borderId="0" xfId="0" applyFont="1" applyFill="1" applyAlignment="1">
      <alignment horizontal="center"/>
    </xf>
    <xf numFmtId="47" fontId="7" fillId="0" borderId="0" xfId="0" applyNumberFormat="1" applyFont="1" applyFill="1"/>
    <xf numFmtId="0" fontId="8" fillId="0" borderId="0" xfId="0" applyFont="1" applyFill="1"/>
    <xf numFmtId="0" fontId="6" fillId="0" borderId="0" xfId="0" applyNumberFormat="1" applyFont="1" applyFill="1" applyAlignment="1">
      <alignment horizontal="left"/>
    </xf>
    <xf numFmtId="0" fontId="3" fillId="0" borderId="0" xfId="0" applyNumberFormat="1" applyFont="1" applyFill="1" applyAlignment="1">
      <alignment horizontal="left"/>
    </xf>
    <xf numFmtId="0" fontId="9" fillId="0" borderId="0" xfId="0" applyFont="1" applyFill="1"/>
    <xf numFmtId="0" fontId="9" fillId="0" borderId="0" xfId="0" applyFont="1" applyFill="1" applyAlignment="1">
      <alignment horizontal="left"/>
    </xf>
    <xf numFmtId="0" fontId="9" fillId="0" borderId="0" xfId="0" applyFont="1" applyFill="1" applyAlignment="1">
      <alignment horizontal="left" wrapText="1"/>
    </xf>
    <xf numFmtId="14" fontId="3" fillId="0" borderId="0" xfId="0" applyNumberFormat="1" applyFont="1" applyFill="1" applyAlignment="1">
      <alignment horizontal="left"/>
    </xf>
    <xf numFmtId="0" fontId="10" fillId="0" borderId="0" xfId="0" applyFont="1" applyFill="1"/>
    <xf numFmtId="0" fontId="10" fillId="0" borderId="0" xfId="0" applyFont="1" applyFill="1" applyAlignment="1">
      <alignment horizontal="center"/>
    </xf>
    <xf numFmtId="0" fontId="10" fillId="0" borderId="0" xfId="0" applyFont="1" applyFill="1" applyAlignment="1">
      <alignment horizontal="left"/>
    </xf>
    <xf numFmtId="0" fontId="10" fillId="0" borderId="0" xfId="0" applyNumberFormat="1" applyFont="1" applyFill="1" applyAlignment="1">
      <alignment horizontal="left"/>
    </xf>
    <xf numFmtId="0" fontId="5" fillId="0" borderId="0" xfId="0" applyFont="1" applyFill="1" applyAlignment="1">
      <alignment horizontal="right"/>
    </xf>
    <xf numFmtId="47" fontId="10" fillId="0" borderId="0" xfId="0" applyNumberFormat="1" applyFont="1" applyFill="1" applyAlignment="1">
      <alignment horizontal="center"/>
    </xf>
    <xf numFmtId="47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47" fontId="5" fillId="2" borderId="0" xfId="0" applyNumberFormat="1" applyFont="1" applyFill="1"/>
    <xf numFmtId="0" fontId="5" fillId="2" borderId="0" xfId="0" applyFont="1" applyFill="1" applyAlignment="1">
      <alignment horizontal="center"/>
    </xf>
    <xf numFmtId="47" fontId="4" fillId="2" borderId="0" xfId="0" applyNumberFormat="1" applyFont="1" applyFill="1"/>
    <xf numFmtId="0" fontId="4" fillId="2" borderId="0" xfId="0" applyFont="1" applyFill="1" applyAlignment="1">
      <alignment horizontal="center"/>
    </xf>
    <xf numFmtId="47" fontId="7" fillId="2" borderId="0" xfId="0" applyNumberFormat="1" applyFont="1" applyFill="1"/>
    <xf numFmtId="0" fontId="7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47" fontId="3" fillId="0" borderId="0" xfId="0" applyNumberFormat="1" applyFont="1" applyFill="1" applyAlignment="1">
      <alignment horizontal="center"/>
    </xf>
    <xf numFmtId="47" fontId="4" fillId="0" borderId="0" xfId="0" applyNumberFormat="1" applyFont="1" applyFill="1" applyAlignment="1">
      <alignment horizontal="center"/>
    </xf>
    <xf numFmtId="47" fontId="9" fillId="0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NumberFormat="1" applyFont="1" applyFill="1" applyAlignment="1">
      <alignment horizontal="center"/>
    </xf>
    <xf numFmtId="0" fontId="13" fillId="3" borderId="0" xfId="0" applyFont="1" applyFill="1" applyAlignment="1">
      <alignment horizontal="center"/>
    </xf>
    <xf numFmtId="9" fontId="5" fillId="0" borderId="0" xfId="0" applyNumberFormat="1" applyFont="1" applyFill="1" applyAlignment="1">
      <alignment horizontal="left"/>
    </xf>
    <xf numFmtId="47" fontId="2" fillId="0" borderId="0" xfId="0" applyNumberFormat="1" applyFont="1" applyFill="1" applyAlignment="1">
      <alignment horizontal="center"/>
    </xf>
    <xf numFmtId="0" fontId="14" fillId="0" borderId="0" xfId="0" applyNumberFormat="1" applyFont="1" applyFill="1" applyAlignment="1">
      <alignment horizontal="left"/>
    </xf>
    <xf numFmtId="0" fontId="4" fillId="0" borderId="0" xfId="0" applyNumberFormat="1" applyFont="1" applyFill="1" applyAlignment="1">
      <alignment horizontal="left"/>
    </xf>
    <xf numFmtId="0" fontId="4" fillId="0" borderId="0" xfId="0" applyFont="1" applyFill="1" applyAlignment="1">
      <alignment horizontal="left" wrapText="1"/>
    </xf>
    <xf numFmtId="0" fontId="2" fillId="4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47" fontId="2" fillId="4" borderId="0" xfId="0" applyNumberFormat="1" applyFont="1" applyFill="1" applyAlignment="1">
      <alignment horizontal="center"/>
    </xf>
    <xf numFmtId="47" fontId="4" fillId="4" borderId="0" xfId="0" applyNumberFormat="1" applyFont="1" applyFill="1"/>
    <xf numFmtId="0" fontId="3" fillId="4" borderId="0" xfId="0" applyFont="1" applyFill="1" applyAlignment="1">
      <alignment horizontal="center"/>
    </xf>
    <xf numFmtId="47" fontId="3" fillId="4" borderId="0" xfId="0" applyNumberFormat="1" applyFont="1" applyFill="1"/>
    <xf numFmtId="47" fontId="5" fillId="4" borderId="0" xfId="0" applyNumberFormat="1" applyFont="1" applyFill="1"/>
    <xf numFmtId="47" fontId="10" fillId="4" borderId="0" xfId="0" applyNumberFormat="1" applyFont="1" applyFill="1"/>
    <xf numFmtId="0" fontId="6" fillId="4" borderId="0" xfId="0" applyFont="1" applyFill="1" applyAlignment="1">
      <alignment horizontal="center"/>
    </xf>
    <xf numFmtId="0" fontId="16" fillId="4" borderId="0" xfId="0" applyFont="1" applyFill="1" applyAlignment="1">
      <alignment horizontal="center"/>
    </xf>
    <xf numFmtId="0" fontId="16" fillId="0" borderId="0" xfId="0" applyFont="1" applyFill="1" applyAlignment="1">
      <alignment horizontal="left"/>
    </xf>
    <xf numFmtId="47" fontId="16" fillId="4" borderId="0" xfId="0" applyNumberFormat="1" applyFont="1" applyFill="1"/>
    <xf numFmtId="0" fontId="16" fillId="0" borderId="0" xfId="0" applyFont="1" applyFill="1" applyAlignment="1">
      <alignment horizontal="center"/>
    </xf>
    <xf numFmtId="47" fontId="16" fillId="0" borderId="0" xfId="0" applyNumberFormat="1" applyFont="1" applyFill="1" applyAlignment="1">
      <alignment horizontal="center"/>
    </xf>
    <xf numFmtId="0" fontId="16" fillId="0" borderId="0" xfId="0" applyFont="1" applyFill="1"/>
    <xf numFmtId="0" fontId="16" fillId="0" borderId="0" xfId="0" applyNumberFormat="1" applyFont="1" applyFill="1" applyAlignment="1">
      <alignment horizontal="left"/>
    </xf>
    <xf numFmtId="0" fontId="16" fillId="0" borderId="0" xfId="0" applyFont="1" applyFill="1" applyAlignment="1">
      <alignment horizontal="left" wrapText="1"/>
    </xf>
    <xf numFmtId="1" fontId="5" fillId="0" borderId="0" xfId="0" applyNumberFormat="1" applyFont="1" applyFill="1" applyAlignment="1">
      <alignment horizontal="left"/>
    </xf>
    <xf numFmtId="1" fontId="11" fillId="3" borderId="0" xfId="0" applyNumberFormat="1" applyFont="1" applyFill="1" applyAlignment="1">
      <alignment horizontal="left"/>
    </xf>
    <xf numFmtId="1" fontId="12" fillId="3" borderId="0" xfId="0" applyNumberFormat="1" applyFont="1" applyFill="1" applyAlignment="1">
      <alignment horizontal="left"/>
    </xf>
    <xf numFmtId="1" fontId="5" fillId="0" borderId="0" xfId="0" applyNumberFormat="1" applyFont="1" applyFill="1"/>
    <xf numFmtId="0" fontId="18" fillId="4" borderId="0" xfId="0" applyFont="1" applyFill="1" applyAlignment="1">
      <alignment horizontal="center"/>
    </xf>
    <xf numFmtId="47" fontId="18" fillId="0" borderId="0" xfId="0" applyNumberFormat="1" applyFont="1" applyFill="1" applyAlignment="1">
      <alignment horizontal="center"/>
    </xf>
    <xf numFmtId="0" fontId="18" fillId="0" borderId="0" xfId="0" applyNumberFormat="1" applyFont="1" applyFill="1" applyAlignment="1">
      <alignment horizontal="left"/>
    </xf>
    <xf numFmtId="0" fontId="18" fillId="0" borderId="0" xfId="0" applyFont="1" applyFill="1" applyAlignment="1">
      <alignment horizontal="left"/>
    </xf>
    <xf numFmtId="0" fontId="18" fillId="0" borderId="0" xfId="0" applyFont="1" applyFill="1"/>
    <xf numFmtId="0" fontId="21" fillId="0" borderId="0" xfId="0" applyFont="1" applyFill="1" applyAlignment="1">
      <alignment horizontal="left"/>
    </xf>
    <xf numFmtId="0" fontId="17" fillId="0" borderId="0" xfId="0" applyFont="1" applyFill="1" applyAlignment="1">
      <alignment horizontal="center"/>
    </xf>
    <xf numFmtId="0" fontId="2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0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4" fillId="5" borderId="0" xfId="0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0" fontId="16" fillId="5" borderId="0" xfId="0" applyFont="1" applyFill="1" applyAlignment="1">
      <alignment horizontal="center"/>
    </xf>
    <xf numFmtId="47" fontId="5" fillId="5" borderId="0" xfId="0" applyNumberFormat="1" applyFont="1" applyFill="1" applyAlignment="1">
      <alignment horizontal="center"/>
    </xf>
    <xf numFmtId="47" fontId="5" fillId="0" borderId="0" xfId="0" applyNumberFormat="1" applyFont="1" applyFill="1" applyAlignment="1"/>
    <xf numFmtId="0" fontId="20" fillId="5" borderId="0" xfId="0" applyNumberFormat="1" applyFont="1" applyFill="1" applyAlignment="1">
      <alignment horizontal="left"/>
    </xf>
    <xf numFmtId="0" fontId="20" fillId="5" borderId="0" xfId="0" applyNumberFormat="1" applyFont="1" applyFill="1" applyAlignment="1"/>
    <xf numFmtId="47" fontId="16" fillId="5" borderId="0" xfId="0" applyNumberFormat="1" applyFont="1" applyFill="1" applyAlignment="1">
      <alignment horizontal="center"/>
    </xf>
    <xf numFmtId="47" fontId="3" fillId="5" borderId="0" xfId="0" applyNumberFormat="1" applyFont="1" applyFill="1" applyAlignment="1">
      <alignment horizontal="center"/>
    </xf>
    <xf numFmtId="47" fontId="4" fillId="5" borderId="0" xfId="0" applyNumberFormat="1" applyFont="1" applyFill="1" applyAlignment="1">
      <alignment horizontal="center"/>
    </xf>
    <xf numFmtId="0" fontId="15" fillId="0" borderId="0" xfId="0" applyFont="1" applyFill="1" applyAlignment="1">
      <alignment horizontal="left"/>
    </xf>
    <xf numFmtId="0" fontId="15" fillId="0" borderId="0" xfId="0" applyFont="1" applyFill="1"/>
    <xf numFmtId="47" fontId="15" fillId="5" borderId="0" xfId="0" applyNumberFormat="1" applyFont="1" applyFill="1" applyAlignment="1">
      <alignment horizontal="center"/>
    </xf>
    <xf numFmtId="0" fontId="15" fillId="5" borderId="0" xfId="0" applyFont="1" applyFill="1" applyAlignment="1">
      <alignment horizontal="center"/>
    </xf>
    <xf numFmtId="0" fontId="15" fillId="0" borderId="0" xfId="0" applyNumberFormat="1" applyFont="1" applyFill="1" applyAlignment="1">
      <alignment horizontal="left"/>
    </xf>
    <xf numFmtId="0" fontId="15" fillId="0" borderId="0" xfId="0" applyFont="1" applyFill="1" applyAlignment="1">
      <alignment horizontal="center"/>
    </xf>
    <xf numFmtId="47" fontId="15" fillId="0" borderId="0" xfId="0" applyNumberFormat="1" applyFont="1" applyFill="1" applyAlignment="1">
      <alignment horizontal="center"/>
    </xf>
    <xf numFmtId="47" fontId="15" fillId="0" borderId="0" xfId="0" applyNumberFormat="1" applyFont="1" applyFill="1" applyAlignment="1"/>
    <xf numFmtId="47" fontId="15" fillId="0" borderId="0" xfId="0" applyNumberFormat="1" applyFont="1" applyFill="1"/>
    <xf numFmtId="47" fontId="15" fillId="2" borderId="0" xfId="0" applyNumberFormat="1" applyFont="1" applyFill="1"/>
    <xf numFmtId="0" fontId="15" fillId="2" borderId="0" xfId="0" applyFont="1" applyFill="1" applyAlignment="1">
      <alignment horizontal="center"/>
    </xf>
    <xf numFmtId="0" fontId="7" fillId="5" borderId="0" xfId="0" applyFont="1" applyFill="1" applyAlignment="1">
      <alignment horizontal="center"/>
    </xf>
    <xf numFmtId="0" fontId="7" fillId="0" borderId="0" xfId="0" applyFont="1" applyFill="1" applyAlignment="1">
      <alignment horizontal="left"/>
    </xf>
    <xf numFmtId="47" fontId="7" fillId="5" borderId="0" xfId="0" applyNumberFormat="1" applyFont="1" applyFill="1" applyAlignment="1">
      <alignment horizontal="center"/>
    </xf>
    <xf numFmtId="0" fontId="7" fillId="0" borderId="0" xfId="0" applyNumberFormat="1" applyFont="1" applyFill="1" applyAlignment="1">
      <alignment horizontal="left"/>
    </xf>
    <xf numFmtId="47" fontId="7" fillId="0" borderId="0" xfId="0" applyNumberFormat="1" applyFont="1" applyFill="1" applyAlignment="1"/>
    <xf numFmtId="0" fontId="2" fillId="5" borderId="0" xfId="0" applyNumberFormat="1" applyFont="1" applyFill="1" applyAlignment="1">
      <alignment horizontal="left"/>
    </xf>
    <xf numFmtId="0" fontId="17" fillId="5" borderId="0" xfId="0" applyFont="1" applyFill="1" applyAlignment="1">
      <alignment horizontal="center"/>
    </xf>
    <xf numFmtId="0" fontId="24" fillId="0" borderId="0" xfId="0" applyFont="1" applyFill="1"/>
    <xf numFmtId="47" fontId="24" fillId="5" borderId="0" xfId="0" applyNumberFormat="1" applyFont="1" applyFill="1" applyAlignment="1">
      <alignment horizontal="center"/>
    </xf>
    <xf numFmtId="0" fontId="24" fillId="5" borderId="0" xfId="0" applyFont="1" applyFill="1" applyAlignment="1">
      <alignment horizontal="center"/>
    </xf>
    <xf numFmtId="0" fontId="24" fillId="0" borderId="0" xfId="0" applyFont="1" applyFill="1" applyAlignment="1">
      <alignment horizontal="left"/>
    </xf>
    <xf numFmtId="47" fontId="5" fillId="0" borderId="0" xfId="0" applyNumberFormat="1" applyFont="1" applyFill="1" applyAlignment="1">
      <alignment horizontal="center"/>
    </xf>
    <xf numFmtId="47" fontId="5" fillId="0" borderId="0" xfId="0" applyNumberFormat="1" applyFont="1" applyFill="1" applyAlignment="1">
      <alignment horizontal="left"/>
    </xf>
    <xf numFmtId="0" fontId="23" fillId="6" borderId="0" xfId="0" applyNumberFormat="1" applyFont="1" applyFill="1" applyAlignment="1">
      <alignment horizontal="left"/>
    </xf>
    <xf numFmtId="0" fontId="23" fillId="6" borderId="0" xfId="0" applyNumberFormat="1" applyFont="1" applyFill="1" applyAlignment="1">
      <alignment horizontal="center"/>
    </xf>
    <xf numFmtId="0" fontId="21" fillId="6" borderId="0" xfId="0" applyFont="1" applyFill="1" applyAlignment="1">
      <alignment horizontal="center"/>
    </xf>
    <xf numFmtId="47" fontId="21" fillId="6" borderId="0" xfId="0" applyNumberFormat="1" applyFont="1" applyFill="1" applyAlignment="1">
      <alignment horizontal="center"/>
    </xf>
    <xf numFmtId="47" fontId="4" fillId="6" borderId="0" xfId="0" applyNumberFormat="1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20" fillId="6" borderId="0" xfId="0" applyNumberFormat="1" applyFont="1" applyFill="1" applyAlignment="1"/>
    <xf numFmtId="0" fontId="2" fillId="6" borderId="0" xfId="0" applyFont="1" applyFill="1" applyAlignment="1">
      <alignment horizontal="center"/>
    </xf>
    <xf numFmtId="0" fontId="16" fillId="6" borderId="0" xfId="0" applyFont="1" applyFill="1" applyAlignment="1">
      <alignment horizontal="center"/>
    </xf>
    <xf numFmtId="0" fontId="15" fillId="6" borderId="0" xfId="0" applyFont="1" applyFill="1" applyAlignment="1">
      <alignment horizontal="center"/>
    </xf>
    <xf numFmtId="0" fontId="5" fillId="6" borderId="0" xfId="0" applyFont="1" applyFill="1" applyAlignment="1">
      <alignment horizontal="center"/>
    </xf>
    <xf numFmtId="0" fontId="7" fillId="6" borderId="0" xfId="0" applyFont="1" applyFill="1" applyAlignment="1">
      <alignment horizontal="center"/>
    </xf>
    <xf numFmtId="0" fontId="5" fillId="6" borderId="0" xfId="0" applyFont="1" applyFill="1"/>
    <xf numFmtId="1" fontId="5" fillId="6" borderId="0" xfId="0" applyNumberFormat="1" applyFont="1" applyFill="1" applyAlignment="1">
      <alignment horizontal="left"/>
    </xf>
    <xf numFmtId="0" fontId="10" fillId="6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1" fontId="5" fillId="6" borderId="0" xfId="0" applyNumberFormat="1" applyFont="1" applyFill="1"/>
    <xf numFmtId="0" fontId="5" fillId="6" borderId="0" xfId="0" applyNumberFormat="1" applyFont="1" applyFill="1" applyAlignment="1">
      <alignment horizontal="left"/>
    </xf>
    <xf numFmtId="0" fontId="5" fillId="6" borderId="0" xfId="0" applyFont="1" applyFill="1" applyAlignment="1">
      <alignment horizontal="left"/>
    </xf>
    <xf numFmtId="0" fontId="5" fillId="6" borderId="0" xfId="0" applyNumberFormat="1" applyFont="1" applyFill="1" applyAlignment="1">
      <alignment horizontal="right"/>
    </xf>
    <xf numFmtId="0" fontId="5" fillId="6" borderId="0" xfId="0" applyFont="1" applyFill="1" applyAlignment="1">
      <alignment horizontal="right"/>
    </xf>
    <xf numFmtId="9" fontId="5" fillId="6" borderId="0" xfId="0" applyNumberFormat="1" applyFont="1" applyFill="1" applyAlignment="1">
      <alignment horizontal="left"/>
    </xf>
    <xf numFmtId="0" fontId="20" fillId="6" borderId="0" xfId="0" applyNumberFormat="1" applyFont="1" applyFill="1" applyAlignment="1">
      <alignment horizontal="left"/>
    </xf>
    <xf numFmtId="0" fontId="2" fillId="6" borderId="0" xfId="0" applyNumberFormat="1" applyFont="1" applyFill="1" applyAlignment="1">
      <alignment horizontal="left"/>
    </xf>
    <xf numFmtId="0" fontId="17" fillId="6" borderId="0" xfId="0" applyFont="1" applyFill="1" applyAlignment="1">
      <alignment horizontal="center"/>
    </xf>
    <xf numFmtId="0" fontId="25" fillId="6" borderId="0" xfId="0" applyFont="1" applyFill="1" applyAlignment="1">
      <alignment horizontal="center"/>
    </xf>
    <xf numFmtId="0" fontId="25" fillId="0" borderId="0" xfId="0" applyFont="1" applyFill="1" applyAlignment="1">
      <alignment horizontal="left"/>
    </xf>
    <xf numFmtId="47" fontId="25" fillId="6" borderId="0" xfId="0" applyNumberFormat="1" applyFont="1" applyFill="1" applyAlignment="1">
      <alignment horizontal="center"/>
    </xf>
    <xf numFmtId="0" fontId="25" fillId="0" borderId="0" xfId="0" applyNumberFormat="1" applyFont="1" applyFill="1" applyAlignment="1">
      <alignment horizontal="left"/>
    </xf>
    <xf numFmtId="0" fontId="25" fillId="0" borderId="0" xfId="0" applyFont="1" applyFill="1" applyAlignment="1">
      <alignment horizontal="center"/>
    </xf>
    <xf numFmtId="0" fontId="25" fillId="0" borderId="0" xfId="0" applyFont="1" applyFill="1"/>
    <xf numFmtId="0" fontId="2" fillId="6" borderId="0" xfId="0" applyFont="1" applyFill="1" applyAlignment="1">
      <alignment horizontal="left"/>
    </xf>
    <xf numFmtId="47" fontId="25" fillId="0" borderId="0" xfId="0" applyNumberFormat="1" applyFont="1" applyFill="1" applyAlignment="1">
      <alignment horizontal="left"/>
    </xf>
    <xf numFmtId="47" fontId="15" fillId="0" borderId="0" xfId="0" applyNumberFormat="1" applyFont="1" applyFill="1" applyAlignment="1">
      <alignment horizontal="left"/>
    </xf>
    <xf numFmtId="47" fontId="4" fillId="0" borderId="0" xfId="0" applyNumberFormat="1" applyFont="1" applyFill="1" applyAlignment="1">
      <alignment horizontal="left"/>
    </xf>
    <xf numFmtId="47" fontId="4" fillId="0" borderId="0" xfId="0" applyNumberFormat="1" applyFont="1" applyFill="1" applyAlignment="1"/>
    <xf numFmtId="47" fontId="7" fillId="0" borderId="0" xfId="0" applyNumberFormat="1" applyFont="1" applyFill="1" applyAlignment="1">
      <alignment horizontal="center"/>
    </xf>
    <xf numFmtId="47" fontId="21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wrapText="1"/>
    </xf>
    <xf numFmtId="0" fontId="2" fillId="7" borderId="0" xfId="0" applyFont="1" applyFill="1" applyAlignment="1">
      <alignment horizontal="center"/>
    </xf>
    <xf numFmtId="47" fontId="2" fillId="7" borderId="0" xfId="0" applyNumberFormat="1" applyFont="1" applyFill="1" applyAlignment="1">
      <alignment horizontal="center"/>
    </xf>
    <xf numFmtId="0" fontId="7" fillId="7" borderId="0" xfId="0" applyFont="1" applyFill="1" applyAlignment="1">
      <alignment horizontal="center"/>
    </xf>
    <xf numFmtId="0" fontId="5" fillId="7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15" fillId="7" borderId="0" xfId="0" applyFont="1" applyFill="1" applyAlignment="1">
      <alignment horizontal="center"/>
    </xf>
    <xf numFmtId="0" fontId="8" fillId="7" borderId="0" xfId="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47" fontId="2" fillId="8" borderId="0" xfId="0" applyNumberFormat="1" applyFont="1" applyFill="1" applyAlignment="1">
      <alignment horizontal="center"/>
    </xf>
    <xf numFmtId="0" fontId="3" fillId="8" borderId="0" xfId="0" applyFont="1" applyFill="1" applyAlignment="1">
      <alignment horizontal="center"/>
    </xf>
    <xf numFmtId="0" fontId="10" fillId="8" borderId="0" xfId="0" applyFont="1" applyFill="1" applyAlignment="1">
      <alignment horizontal="center"/>
    </xf>
    <xf numFmtId="0" fontId="26" fillId="8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47" fontId="3" fillId="8" borderId="0" xfId="0" applyNumberFormat="1" applyFont="1" applyFill="1"/>
    <xf numFmtId="47" fontId="10" fillId="8" borderId="0" xfId="0" applyNumberFormat="1" applyFont="1" applyFill="1"/>
    <xf numFmtId="47" fontId="5" fillId="8" borderId="0" xfId="0" applyNumberFormat="1" applyFont="1" applyFill="1"/>
    <xf numFmtId="47" fontId="6" fillId="8" borderId="0" xfId="0" applyNumberFormat="1" applyFont="1" applyFill="1"/>
    <xf numFmtId="0" fontId="6" fillId="8" borderId="0" xfId="0" applyFont="1" applyFill="1" applyAlignment="1">
      <alignment horizontal="center"/>
    </xf>
    <xf numFmtId="47" fontId="9" fillId="8" borderId="0" xfId="0" applyNumberFormat="1" applyFont="1" applyFill="1"/>
    <xf numFmtId="0" fontId="9" fillId="8" borderId="0" xfId="0" applyFont="1" applyFill="1" applyAlignment="1">
      <alignment horizontal="center"/>
    </xf>
    <xf numFmtId="0" fontId="19" fillId="7" borderId="0" xfId="0" applyFont="1" applyFill="1" applyAlignment="1"/>
    <xf numFmtId="0" fontId="2" fillId="9" borderId="0" xfId="0" applyFont="1" applyFill="1" applyAlignment="1">
      <alignment horizontal="center"/>
    </xf>
    <xf numFmtId="47" fontId="2" fillId="8" borderId="0" xfId="0" applyNumberFormat="1" applyFont="1" applyFill="1" applyAlignment="1">
      <alignment horizontal="left"/>
    </xf>
    <xf numFmtId="47" fontId="15" fillId="8" borderId="0" xfId="0" applyNumberFormat="1" applyFont="1" applyFill="1" applyAlignment="1">
      <alignment horizontal="left"/>
    </xf>
    <xf numFmtId="0" fontId="15" fillId="8" borderId="0" xfId="0" applyFont="1" applyFill="1" applyAlignment="1">
      <alignment horizontal="center"/>
    </xf>
    <xf numFmtId="47" fontId="3" fillId="8" borderId="0" xfId="0" applyNumberFormat="1" applyFont="1" applyFill="1" applyAlignment="1">
      <alignment horizontal="left"/>
    </xf>
    <xf numFmtId="47" fontId="5" fillId="8" borderId="0" xfId="0" applyNumberFormat="1" applyFont="1" applyFill="1" applyAlignment="1">
      <alignment horizontal="left"/>
    </xf>
    <xf numFmtId="47" fontId="15" fillId="8" borderId="0" xfId="0" applyNumberFormat="1" applyFont="1" applyFill="1" applyAlignment="1"/>
    <xf numFmtId="47" fontId="5" fillId="8" borderId="0" xfId="0" applyNumberFormat="1" applyFont="1" applyFill="1" applyAlignment="1"/>
    <xf numFmtId="47" fontId="9" fillId="8" borderId="0" xfId="0" applyNumberFormat="1" applyFont="1" applyFill="1" applyAlignment="1">
      <alignment horizontal="left"/>
    </xf>
    <xf numFmtId="47" fontId="4" fillId="8" borderId="0" xfId="0" applyNumberFormat="1" applyFont="1" applyFill="1" applyAlignment="1"/>
    <xf numFmtId="47" fontId="10" fillId="8" borderId="0" xfId="0" applyNumberFormat="1" applyFont="1" applyFill="1" applyAlignment="1">
      <alignment horizontal="left"/>
    </xf>
    <xf numFmtId="47" fontId="7" fillId="8" borderId="0" xfId="0" applyNumberFormat="1" applyFont="1" applyFill="1" applyAlignment="1"/>
    <xf numFmtId="0" fontId="7" fillId="8" borderId="0" xfId="0" applyFont="1" applyFill="1" applyAlignment="1">
      <alignment horizontal="center"/>
    </xf>
    <xf numFmtId="0" fontId="5" fillId="8" borderId="0" xfId="0" applyFont="1" applyFill="1" applyAlignment="1">
      <alignment horizontal="left"/>
    </xf>
    <xf numFmtId="0" fontId="20" fillId="3" borderId="0" xfId="0" applyNumberFormat="1" applyFont="1" applyFill="1" applyAlignment="1"/>
    <xf numFmtId="0" fontId="20" fillId="3" borderId="0" xfId="0" applyNumberFormat="1" applyFont="1" applyFill="1" applyAlignment="1">
      <alignment horizontal="left"/>
    </xf>
    <xf numFmtId="0" fontId="2" fillId="3" borderId="0" xfId="0" applyFont="1" applyFill="1" applyAlignment="1">
      <alignment horizontal="center"/>
    </xf>
    <xf numFmtId="0" fontId="2" fillId="3" borderId="0" xfId="0" applyNumberFormat="1" applyFont="1" applyFill="1" applyAlignment="1">
      <alignment horizontal="left"/>
    </xf>
    <xf numFmtId="0" fontId="2" fillId="3" borderId="0" xfId="0" applyFont="1" applyFill="1" applyAlignment="1">
      <alignment horizontal="left"/>
    </xf>
    <xf numFmtId="0" fontId="17" fillId="3" borderId="0" xfId="0" applyFont="1" applyFill="1" applyAlignment="1">
      <alignment horizontal="center"/>
    </xf>
    <xf numFmtId="47" fontId="4" fillId="5" borderId="0" xfId="0" applyNumberFormat="1" applyFont="1" applyFill="1" applyAlignment="1">
      <alignment horizontal="left"/>
    </xf>
    <xf numFmtId="0" fontId="27" fillId="8" borderId="0" xfId="0" applyFont="1" applyFill="1" applyAlignment="1">
      <alignment horizontal="center"/>
    </xf>
    <xf numFmtId="0" fontId="27" fillId="8" borderId="0" xfId="0" applyFont="1" applyFill="1" applyAlignment="1"/>
    <xf numFmtId="0" fontId="27" fillId="8" borderId="0" xfId="0" applyFont="1" applyFill="1" applyAlignment="1">
      <alignment horizontal="left"/>
    </xf>
    <xf numFmtId="47" fontId="27" fillId="8" borderId="0" xfId="0" applyNumberFormat="1" applyFont="1" applyFill="1" applyAlignment="1">
      <alignment horizontal="center"/>
    </xf>
    <xf numFmtId="0" fontId="27" fillId="0" borderId="0" xfId="0" applyFont="1" applyFill="1" applyAlignment="1">
      <alignment horizontal="left"/>
    </xf>
    <xf numFmtId="0" fontId="27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28" fillId="8" borderId="0" xfId="0" applyFont="1" applyFill="1" applyAlignment="1">
      <alignment horizontal="left"/>
    </xf>
    <xf numFmtId="0" fontId="27" fillId="0" borderId="0" xfId="0" applyFont="1" applyFill="1" applyAlignment="1"/>
    <xf numFmtId="47" fontId="3" fillId="0" borderId="0" xfId="0" applyNumberFormat="1" applyFont="1" applyFill="1"/>
    <xf numFmtId="47" fontId="10" fillId="0" borderId="0" xfId="0" applyNumberFormat="1" applyFont="1" applyFill="1"/>
    <xf numFmtId="47" fontId="16" fillId="0" borderId="0" xfId="0" applyNumberFormat="1" applyFont="1" applyFill="1"/>
    <xf numFmtId="0" fontId="20" fillId="0" borderId="0" xfId="0" applyNumberFormat="1" applyFont="1" applyFill="1" applyAlignment="1"/>
    <xf numFmtId="0" fontId="20" fillId="0" borderId="0" xfId="0" applyNumberFormat="1" applyFont="1" applyFill="1" applyAlignment="1">
      <alignment horizontal="left"/>
    </xf>
    <xf numFmtId="0" fontId="20" fillId="0" borderId="0" xfId="0" applyNumberFormat="1" applyFont="1" applyFill="1" applyAlignment="1">
      <alignment horizontal="center"/>
    </xf>
    <xf numFmtId="47" fontId="2" fillId="0" borderId="0" xfId="0" applyNumberFormat="1" applyFont="1" applyFill="1" applyAlignment="1">
      <alignment horizontal="left"/>
    </xf>
    <xf numFmtId="47" fontId="3" fillId="0" borderId="0" xfId="0" applyNumberFormat="1" applyFont="1" applyFill="1" applyAlignment="1">
      <alignment horizontal="left"/>
    </xf>
    <xf numFmtId="47" fontId="7" fillId="0" borderId="0" xfId="0" applyNumberFormat="1" applyFont="1" applyFill="1" applyAlignment="1">
      <alignment horizontal="left"/>
    </xf>
    <xf numFmtId="47" fontId="24" fillId="0" borderId="0" xfId="0" applyNumberFormat="1" applyFont="1" applyFill="1" applyAlignment="1">
      <alignment horizontal="center"/>
    </xf>
    <xf numFmtId="0" fontId="24" fillId="0" borderId="0" xfId="0" applyFont="1" applyFill="1" applyAlignment="1">
      <alignment horizontal="center"/>
    </xf>
    <xf numFmtId="47" fontId="9" fillId="0" borderId="0" xfId="0" applyNumberFormat="1" applyFont="1" applyFill="1" applyAlignment="1">
      <alignment horizontal="left"/>
    </xf>
    <xf numFmtId="0" fontId="8" fillId="0" borderId="0" xfId="0" applyFont="1" applyFill="1" applyAlignment="1">
      <alignment horizontal="center"/>
    </xf>
    <xf numFmtId="47" fontId="10" fillId="0" borderId="0" xfId="0" applyNumberFormat="1" applyFont="1" applyFill="1" applyAlignment="1">
      <alignment horizontal="left"/>
    </xf>
    <xf numFmtId="47" fontId="6" fillId="0" borderId="0" xfId="0" applyNumberFormat="1" applyFont="1" applyFill="1" applyAlignment="1">
      <alignment horizontal="left"/>
    </xf>
    <xf numFmtId="0" fontId="23" fillId="0" borderId="0" xfId="0" applyNumberFormat="1" applyFont="1" applyFill="1" applyAlignment="1">
      <alignment horizontal="left"/>
    </xf>
    <xf numFmtId="47" fontId="25" fillId="0" borderId="0" xfId="0" applyNumberFormat="1" applyFont="1" applyFill="1" applyAlignment="1">
      <alignment horizontal="center"/>
    </xf>
    <xf numFmtId="0" fontId="29" fillId="6" borderId="0" xfId="0" applyNumberFormat="1" applyFont="1" applyFill="1" applyAlignment="1">
      <alignment horizontal="left"/>
    </xf>
    <xf numFmtId="0" fontId="27" fillId="4" borderId="0" xfId="0" applyFont="1" applyFill="1" applyAlignment="1"/>
    <xf numFmtId="0" fontId="28" fillId="4" borderId="0" xfId="0" applyFont="1" applyFill="1" applyAlignment="1"/>
    <xf numFmtId="0" fontId="31" fillId="5" borderId="0" xfId="0" applyNumberFormat="1" applyFont="1" applyFill="1" applyAlignment="1">
      <alignment horizontal="left"/>
    </xf>
    <xf numFmtId="0" fontId="28" fillId="5" borderId="0" xfId="0" applyFont="1" applyFill="1" applyAlignment="1">
      <alignment horizontal="left"/>
    </xf>
    <xf numFmtId="0" fontId="28" fillId="6" borderId="0" xfId="0" applyFont="1" applyFill="1" applyAlignment="1">
      <alignment horizontal="left"/>
    </xf>
    <xf numFmtId="0" fontId="17" fillId="8" borderId="0" xfId="0" applyFont="1" applyFill="1" applyAlignment="1"/>
    <xf numFmtId="0" fontId="17" fillId="2" borderId="0" xfId="0" applyFont="1" applyFill="1" applyAlignment="1"/>
    <xf numFmtId="0" fontId="17" fillId="10" borderId="0" xfId="0" applyFont="1" applyFill="1" applyAlignment="1"/>
    <xf numFmtId="47" fontId="2" fillId="10" borderId="0" xfId="0" applyNumberFormat="1" applyFont="1" applyFill="1" applyAlignment="1">
      <alignment horizontal="center"/>
    </xf>
    <xf numFmtId="0" fontId="2" fillId="10" borderId="0" xfId="0" applyFont="1" applyFill="1" applyAlignment="1">
      <alignment horizontal="center"/>
    </xf>
    <xf numFmtId="47" fontId="15" fillId="10" borderId="0" xfId="0" applyNumberFormat="1" applyFont="1" applyFill="1"/>
    <xf numFmtId="0" fontId="15" fillId="10" borderId="0" xfId="0" applyFont="1" applyFill="1" applyAlignment="1">
      <alignment horizontal="center"/>
    </xf>
    <xf numFmtId="47" fontId="4" fillId="10" borderId="0" xfId="0" applyNumberFormat="1" applyFont="1" applyFill="1"/>
    <xf numFmtId="0" fontId="3" fillId="10" borderId="0" xfId="0" applyFont="1" applyFill="1" applyAlignment="1">
      <alignment horizontal="center"/>
    </xf>
    <xf numFmtId="0" fontId="5" fillId="10" borderId="0" xfId="0" applyFont="1" applyFill="1" applyAlignment="1">
      <alignment horizontal="center"/>
    </xf>
    <xf numFmtId="0" fontId="4" fillId="10" borderId="0" xfId="0" applyFont="1" applyFill="1" applyAlignment="1">
      <alignment horizontal="center"/>
    </xf>
    <xf numFmtId="47" fontId="16" fillId="10" borderId="0" xfId="0" applyNumberFormat="1" applyFont="1" applyFill="1"/>
    <xf numFmtId="0" fontId="16" fillId="10" borderId="0" xfId="0" applyFont="1" applyFill="1" applyAlignment="1">
      <alignment horizontal="center"/>
    </xf>
    <xf numFmtId="47" fontId="5" fillId="10" borderId="0" xfId="0" applyNumberFormat="1" applyFont="1" applyFill="1" applyAlignment="1">
      <alignment horizontal="left"/>
    </xf>
    <xf numFmtId="0" fontId="15" fillId="10" borderId="0" xfId="0" applyFont="1" applyFill="1" applyAlignment="1">
      <alignment horizontal="left"/>
    </xf>
    <xf numFmtId="47" fontId="3" fillId="10" borderId="0" xfId="0" applyNumberFormat="1" applyFont="1" applyFill="1"/>
    <xf numFmtId="0" fontId="5" fillId="10" borderId="0" xfId="0" applyFont="1" applyFill="1" applyAlignment="1">
      <alignment horizontal="left"/>
    </xf>
    <xf numFmtId="0" fontId="10" fillId="10" borderId="0" xfId="0" applyFont="1" applyFill="1" applyAlignment="1">
      <alignment horizontal="center"/>
    </xf>
    <xf numFmtId="0" fontId="7" fillId="10" borderId="0" xfId="0" applyFont="1" applyFill="1" applyAlignment="1">
      <alignment horizontal="left"/>
    </xf>
    <xf numFmtId="0" fontId="7" fillId="10" borderId="0" xfId="0" applyFont="1" applyFill="1" applyAlignment="1">
      <alignment horizontal="center"/>
    </xf>
    <xf numFmtId="0" fontId="6" fillId="10" borderId="0" xfId="0" applyFont="1" applyFill="1" applyAlignment="1">
      <alignment horizontal="center"/>
    </xf>
    <xf numFmtId="47" fontId="5" fillId="10" borderId="0" xfId="0" applyNumberFormat="1" applyFont="1" applyFill="1"/>
    <xf numFmtId="47" fontId="10" fillId="10" borderId="0" xfId="0" applyNumberFormat="1" applyFont="1" applyFill="1"/>
    <xf numFmtId="0" fontId="27" fillId="7" borderId="0" xfId="0" applyFont="1" applyFill="1" applyAlignment="1"/>
    <xf numFmtId="0" fontId="33" fillId="7" borderId="0" xfId="0" applyFont="1" applyFill="1" applyAlignment="1"/>
    <xf numFmtId="0" fontId="34" fillId="7" borderId="0" xfId="0" applyFont="1" applyFill="1" applyAlignment="1"/>
    <xf numFmtId="0" fontId="30" fillId="0" borderId="0" xfId="0" applyFont="1" applyFill="1"/>
    <xf numFmtId="0" fontId="35" fillId="0" borderId="0" xfId="0" applyFont="1" applyFill="1"/>
    <xf numFmtId="0" fontId="36" fillId="0" borderId="0" xfId="0" applyFont="1" applyFill="1" applyAlignment="1">
      <alignment horizontal="left"/>
    </xf>
    <xf numFmtId="0" fontId="37" fillId="2" borderId="0" xfId="0" applyFont="1" applyFill="1" applyAlignment="1">
      <alignment horizontal="center"/>
    </xf>
    <xf numFmtId="0" fontId="17" fillId="11" borderId="0" xfId="0" applyFont="1" applyFill="1" applyAlignment="1">
      <alignment horizontal="center"/>
    </xf>
    <xf numFmtId="0" fontId="2" fillId="11" borderId="0" xfId="0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3" fillId="11" borderId="0" xfId="0" applyFont="1" applyFill="1" applyAlignment="1">
      <alignment horizontal="center"/>
    </xf>
    <xf numFmtId="0" fontId="16" fillId="11" borderId="0" xfId="0" applyFont="1" applyFill="1" applyAlignment="1">
      <alignment horizontal="center"/>
    </xf>
    <xf numFmtId="0" fontId="4" fillId="11" borderId="0" xfId="0" applyFont="1" applyFill="1" applyAlignment="1">
      <alignment horizontal="center"/>
    </xf>
    <xf numFmtId="0" fontId="5" fillId="11" borderId="0" xfId="0" applyFont="1" applyFill="1" applyAlignment="1">
      <alignment horizontal="center"/>
    </xf>
    <xf numFmtId="0" fontId="15" fillId="11" borderId="0" xfId="0" applyFont="1" applyFill="1" applyAlignment="1">
      <alignment horizontal="center"/>
    </xf>
    <xf numFmtId="0" fontId="10" fillId="11" borderId="0" xfId="0" applyFont="1" applyFill="1" applyAlignment="1">
      <alignment horizontal="center"/>
    </xf>
    <xf numFmtId="0" fontId="7" fillId="11" borderId="0" xfId="0" applyFont="1" applyFill="1" applyAlignment="1">
      <alignment horizontal="center"/>
    </xf>
    <xf numFmtId="47" fontId="4" fillId="11" borderId="0" xfId="0" applyNumberFormat="1" applyFont="1" applyFill="1" applyAlignment="1">
      <alignment horizontal="center"/>
    </xf>
    <xf numFmtId="0" fontId="6" fillId="11" borderId="0" xfId="0" applyFont="1" applyFill="1" applyAlignment="1">
      <alignment horizontal="center"/>
    </xf>
    <xf numFmtId="0" fontId="17" fillId="11" borderId="0" xfId="0" applyFont="1" applyFill="1" applyAlignment="1">
      <alignment horizontal="left"/>
    </xf>
    <xf numFmtId="47" fontId="25" fillId="11" borderId="0" xfId="0" applyNumberFormat="1" applyFont="1" applyFill="1" applyAlignment="1">
      <alignment horizontal="center"/>
    </xf>
    <xf numFmtId="47" fontId="5" fillId="11" borderId="0" xfId="0" applyNumberFormat="1" applyFont="1" applyFill="1" applyAlignment="1">
      <alignment horizontal="center"/>
    </xf>
    <xf numFmtId="47" fontId="4" fillId="6" borderId="0" xfId="0" applyNumberFormat="1" applyFont="1" applyFill="1" applyAlignment="1">
      <alignment horizontal="left"/>
    </xf>
    <xf numFmtId="47" fontId="38" fillId="11" borderId="0" xfId="0" applyNumberFormat="1" applyFont="1" applyFill="1" applyAlignment="1">
      <alignment horizontal="center"/>
    </xf>
    <xf numFmtId="0" fontId="38" fillId="11" borderId="0" xfId="0" applyFont="1" applyFill="1" applyAlignment="1">
      <alignment horizontal="center"/>
    </xf>
    <xf numFmtId="47" fontId="39" fillId="11" borderId="0" xfId="0" applyNumberFormat="1" applyFont="1" applyFill="1" applyAlignment="1">
      <alignment horizontal="center"/>
    </xf>
    <xf numFmtId="0" fontId="39" fillId="11" borderId="0" xfId="0" applyFont="1" applyFill="1" applyAlignment="1">
      <alignment horizontal="center"/>
    </xf>
    <xf numFmtId="47" fontId="40" fillId="11" borderId="0" xfId="0" applyNumberFormat="1" applyFont="1" applyFill="1" applyAlignment="1">
      <alignment horizontal="center"/>
    </xf>
    <xf numFmtId="0" fontId="40" fillId="11" borderId="0" xfId="0" applyFont="1" applyFill="1" applyAlignment="1">
      <alignment horizontal="center"/>
    </xf>
    <xf numFmtId="0" fontId="20" fillId="11" borderId="0" xfId="0" applyNumberFormat="1" applyFont="1" applyFill="1" applyAlignment="1">
      <alignment horizontal="left"/>
    </xf>
    <xf numFmtId="0" fontId="2" fillId="11" borderId="0" xfId="0" applyNumberFormat="1" applyFont="1" applyFill="1" applyAlignment="1">
      <alignment horizontal="left"/>
    </xf>
    <xf numFmtId="0" fontId="2" fillId="11" borderId="0" xfId="0" applyFont="1" applyFill="1" applyAlignment="1">
      <alignment horizontal="left"/>
    </xf>
    <xf numFmtId="0" fontId="27" fillId="11" borderId="0" xfId="0" applyFont="1" applyFill="1" applyAlignment="1">
      <alignment horizontal="left"/>
    </xf>
    <xf numFmtId="0" fontId="41" fillId="0" borderId="0" xfId="0" applyFont="1" applyFill="1" applyAlignment="1">
      <alignment horizontal="center"/>
    </xf>
    <xf numFmtId="0" fontId="42" fillId="11" borderId="0" xfId="0" applyFont="1" applyFill="1" applyAlignment="1">
      <alignment horizontal="center"/>
    </xf>
    <xf numFmtId="0" fontId="41" fillId="0" borderId="0" xfId="0" applyFont="1" applyFill="1"/>
    <xf numFmtId="47" fontId="42" fillId="11" borderId="0" xfId="0" applyNumberFormat="1" applyFont="1" applyFill="1" applyAlignment="1">
      <alignment horizontal="center"/>
    </xf>
    <xf numFmtId="0" fontId="41" fillId="0" borderId="0" xfId="0" applyFont="1" applyFill="1" applyAlignment="1">
      <alignment horizontal="left"/>
    </xf>
    <xf numFmtId="0" fontId="41" fillId="0" borderId="0" xfId="0" applyNumberFormat="1" applyFont="1" applyFill="1" applyAlignment="1">
      <alignment horizontal="left"/>
    </xf>
    <xf numFmtId="47" fontId="41" fillId="0" borderId="0" xfId="0" applyNumberFormat="1" applyFont="1" applyFill="1" applyAlignment="1">
      <alignment horizontal="left"/>
    </xf>
    <xf numFmtId="0" fontId="41" fillId="11" borderId="0" xfId="0" applyFont="1" applyFill="1" applyAlignment="1">
      <alignment horizontal="center"/>
    </xf>
    <xf numFmtId="47" fontId="41" fillId="11" borderId="0" xfId="0" applyNumberFormat="1" applyFont="1" applyFill="1" applyAlignment="1">
      <alignment horizontal="center"/>
    </xf>
    <xf numFmtId="0" fontId="23" fillId="12" borderId="0" xfId="0" applyNumberFormat="1" applyFont="1" applyFill="1" applyAlignment="1">
      <alignment horizontal="left"/>
    </xf>
    <xf numFmtId="0" fontId="21" fillId="12" borderId="0" xfId="0" applyFont="1" applyFill="1" applyAlignment="1">
      <alignment horizontal="center"/>
    </xf>
    <xf numFmtId="0" fontId="2" fillId="12" borderId="0" xfId="0" applyFont="1" applyFill="1" applyAlignment="1">
      <alignment horizontal="center"/>
    </xf>
    <xf numFmtId="0" fontId="25" fillId="12" borderId="0" xfId="0" applyFont="1" applyFill="1" applyAlignment="1">
      <alignment horizontal="center"/>
    </xf>
    <xf numFmtId="0" fontId="15" fillId="12" borderId="0" xfId="0" applyFont="1" applyFill="1" applyAlignment="1">
      <alignment horizontal="center"/>
    </xf>
    <xf numFmtId="47" fontId="4" fillId="12" borderId="0" xfId="0" applyNumberFormat="1" applyFont="1" applyFill="1" applyAlignment="1">
      <alignment horizontal="center"/>
    </xf>
    <xf numFmtId="0" fontId="4" fillId="12" borderId="0" xfId="0" applyFont="1" applyFill="1" applyAlignment="1">
      <alignment horizontal="center"/>
    </xf>
    <xf numFmtId="0" fontId="5" fillId="12" borderId="0" xfId="0" applyFont="1" applyFill="1" applyAlignment="1">
      <alignment horizontal="center"/>
    </xf>
    <xf numFmtId="0" fontId="10" fillId="12" borderId="0" xfId="0" applyFont="1" applyFill="1" applyAlignment="1">
      <alignment horizontal="center"/>
    </xf>
    <xf numFmtId="0" fontId="7" fillId="12" borderId="0" xfId="0" applyFont="1" applyFill="1" applyAlignment="1">
      <alignment horizontal="center"/>
    </xf>
    <xf numFmtId="0" fontId="16" fillId="12" borderId="0" xfId="0" applyFont="1" applyFill="1" applyAlignment="1">
      <alignment horizontal="center"/>
    </xf>
    <xf numFmtId="0" fontId="3" fillId="12" borderId="0" xfId="0" applyFont="1" applyFill="1" applyAlignment="1">
      <alignment horizontal="center"/>
    </xf>
    <xf numFmtId="0" fontId="5" fillId="0" borderId="0" xfId="0" applyNumberFormat="1" applyFont="1" applyFill="1" applyAlignment="1">
      <alignment horizontal="center"/>
    </xf>
    <xf numFmtId="0" fontId="4" fillId="11" borderId="0" xfId="0" applyFont="1" applyFill="1" applyAlignment="1">
      <alignment horizontal="left"/>
    </xf>
    <xf numFmtId="0" fontId="17" fillId="12" borderId="0" xfId="0" applyFont="1" applyFill="1" applyAlignment="1">
      <alignment horizontal="left"/>
    </xf>
    <xf numFmtId="0" fontId="2" fillId="12" borderId="0" xfId="0" applyFont="1" applyFill="1" applyAlignment="1">
      <alignment horizontal="left"/>
    </xf>
    <xf numFmtId="0" fontId="23" fillId="12" borderId="0" xfId="0" applyFont="1" applyFill="1" applyAlignment="1">
      <alignment horizontal="left"/>
    </xf>
    <xf numFmtId="0" fontId="21" fillId="12" borderId="0" xfId="0" applyFont="1" applyFill="1" applyAlignment="1">
      <alignment horizontal="left"/>
    </xf>
    <xf numFmtId="0" fontId="43" fillId="12" borderId="0" xfId="0" applyFont="1" applyFill="1" applyAlignment="1">
      <alignment horizontal="center"/>
    </xf>
    <xf numFmtId="9" fontId="4" fillId="0" borderId="0" xfId="0" applyNumberFormat="1" applyFont="1" applyFill="1" applyAlignment="1">
      <alignment horizontal="left"/>
    </xf>
    <xf numFmtId="0" fontId="2" fillId="12" borderId="0" xfId="0" applyNumberFormat="1" applyFont="1" applyFill="1" applyAlignment="1">
      <alignment horizontal="left"/>
    </xf>
    <xf numFmtId="47" fontId="44" fillId="12" borderId="0" xfId="0" applyNumberFormat="1" applyFont="1" applyFill="1" applyAlignment="1">
      <alignment horizontal="center"/>
    </xf>
    <xf numFmtId="0" fontId="44" fillId="12" borderId="0" xfId="0" applyFont="1" applyFill="1" applyAlignment="1">
      <alignment horizontal="center"/>
    </xf>
    <xf numFmtId="0" fontId="6" fillId="12" borderId="0" xfId="0" applyFont="1" applyFill="1" applyAlignment="1">
      <alignment horizontal="center"/>
    </xf>
    <xf numFmtId="0" fontId="17" fillId="12" borderId="0" xfId="0" applyFont="1" applyFill="1" applyAlignment="1">
      <alignment horizontal="center"/>
    </xf>
    <xf numFmtId="47" fontId="4" fillId="11" borderId="0" xfId="0" applyNumberFormat="1" applyFont="1" applyFill="1" applyAlignment="1">
      <alignment horizontal="left"/>
    </xf>
    <xf numFmtId="0" fontId="20" fillId="3" borderId="0" xfId="0" applyNumberFormat="1" applyFont="1" applyFill="1" applyAlignment="1">
      <alignment horizontal="center"/>
    </xf>
    <xf numFmtId="1" fontId="11" fillId="3" borderId="0" xfId="0" applyNumberFormat="1" applyFont="1" applyFill="1" applyAlignment="1">
      <alignment horizontal="center"/>
    </xf>
    <xf numFmtId="1" fontId="12" fillId="3" borderId="0" xfId="0" applyNumberFormat="1" applyFont="1" applyFill="1" applyAlignment="1">
      <alignment horizontal="center"/>
    </xf>
    <xf numFmtId="1" fontId="5" fillId="0" borderId="0" xfId="0" applyNumberFormat="1" applyFont="1" applyFill="1" applyAlignment="1">
      <alignment horizontal="center"/>
    </xf>
    <xf numFmtId="0" fontId="45" fillId="12" borderId="0" xfId="0" applyFont="1" applyFill="1" applyAlignment="1">
      <alignment horizontal="center"/>
    </xf>
    <xf numFmtId="47" fontId="46" fillId="12" borderId="0" xfId="0" applyNumberFormat="1" applyFont="1" applyFill="1" applyAlignment="1">
      <alignment horizontal="center"/>
    </xf>
    <xf numFmtId="0" fontId="46" fillId="12" borderId="0" xfId="0" applyFont="1" applyFill="1" applyAlignment="1">
      <alignment horizontal="center"/>
    </xf>
    <xf numFmtId="0" fontId="17" fillId="13" borderId="0" xfId="0" applyFont="1" applyFill="1" applyAlignment="1">
      <alignment horizontal="left"/>
    </xf>
    <xf numFmtId="0" fontId="17" fillId="13" borderId="0" xfId="0" applyFont="1" applyFill="1" applyAlignment="1">
      <alignment horizontal="center"/>
    </xf>
    <xf numFmtId="0" fontId="2" fillId="13" borderId="0" xfId="0" applyFont="1" applyFill="1" applyAlignment="1">
      <alignment horizontal="center"/>
    </xf>
    <xf numFmtId="0" fontId="4" fillId="13" borderId="0" xfId="0" applyFont="1" applyFill="1" applyAlignment="1">
      <alignment horizontal="center"/>
    </xf>
    <xf numFmtId="47" fontId="4" fillId="13" borderId="0" xfId="0" applyNumberFormat="1" applyFont="1" applyFill="1" applyAlignment="1">
      <alignment horizontal="center"/>
    </xf>
    <xf numFmtId="0" fontId="4" fillId="12" borderId="0" xfId="0" applyFont="1" applyFill="1" applyAlignment="1">
      <alignment horizontal="left"/>
    </xf>
    <xf numFmtId="0" fontId="17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0" fontId="48" fillId="3" borderId="0" xfId="0" applyFont="1" applyFill="1" applyAlignment="1">
      <alignment horizontal="left"/>
    </xf>
    <xf numFmtId="0" fontId="48" fillId="0" borderId="0" xfId="0" applyFont="1" applyFill="1" applyAlignment="1">
      <alignment horizontal="left"/>
    </xf>
    <xf numFmtId="47" fontId="48" fillId="0" borderId="0" xfId="0" applyNumberFormat="1" applyFont="1" applyFill="1" applyAlignment="1">
      <alignment horizontal="left"/>
    </xf>
    <xf numFmtId="0" fontId="48" fillId="0" borderId="0" xfId="0" applyFont="1" applyFill="1"/>
    <xf numFmtId="0" fontId="48" fillId="0" borderId="0" xfId="0" applyNumberFormat="1" applyFont="1" applyFill="1" applyAlignment="1">
      <alignment horizontal="left"/>
    </xf>
    <xf numFmtId="0" fontId="47" fillId="0" borderId="0" xfId="0" applyFont="1" applyFill="1"/>
    <xf numFmtId="0" fontId="47" fillId="0" borderId="0" xfId="0" applyFont="1" applyFill="1" applyAlignment="1">
      <alignment horizontal="left"/>
    </xf>
    <xf numFmtId="0" fontId="47" fillId="0" borderId="0" xfId="0" applyNumberFormat="1" applyFont="1" applyFill="1" applyAlignment="1">
      <alignment horizontal="left"/>
    </xf>
    <xf numFmtId="0" fontId="20" fillId="13" borderId="0" xfId="0" applyNumberFormat="1" applyFont="1" applyFill="1" applyAlignment="1">
      <alignment horizontal="left"/>
    </xf>
    <xf numFmtId="0" fontId="17" fillId="13" borderId="0" xfId="0" applyNumberFormat="1" applyFont="1" applyFill="1" applyAlignment="1">
      <alignment horizontal="left"/>
    </xf>
    <xf numFmtId="0" fontId="17" fillId="0" borderId="0" xfId="0" applyFont="1" applyFill="1" applyAlignment="1"/>
    <xf numFmtId="10" fontId="2" fillId="0" borderId="0" xfId="0" applyNumberFormat="1" applyFont="1" applyFill="1" applyAlignment="1">
      <alignment horizontal="center"/>
    </xf>
    <xf numFmtId="10" fontId="15" fillId="0" borderId="0" xfId="0" applyNumberFormat="1" applyFont="1" applyFill="1" applyAlignment="1">
      <alignment horizontal="center"/>
    </xf>
    <xf numFmtId="10" fontId="5" fillId="0" borderId="0" xfId="0" applyNumberFormat="1" applyFont="1" applyFill="1"/>
    <xf numFmtId="10" fontId="15" fillId="0" borderId="0" xfId="0" applyNumberFormat="1" applyFont="1" applyFill="1"/>
    <xf numFmtId="10" fontId="4" fillId="0" borderId="0" xfId="0" applyNumberFormat="1" applyFont="1" applyFill="1"/>
    <xf numFmtId="10" fontId="6" fillId="0" borderId="0" xfId="0" applyNumberFormat="1" applyFont="1" applyFill="1"/>
    <xf numFmtId="10" fontId="10" fillId="0" borderId="0" xfId="0" applyNumberFormat="1" applyFont="1" applyFill="1"/>
    <xf numFmtId="10" fontId="9" fillId="0" borderId="0" xfId="0" applyNumberFormat="1" applyFont="1" applyFill="1"/>
    <xf numFmtId="10" fontId="3" fillId="0" borderId="0" xfId="0" applyNumberFormat="1" applyFont="1" applyFill="1"/>
    <xf numFmtId="10" fontId="5" fillId="0" borderId="0" xfId="0" applyNumberFormat="1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2" fillId="14" borderId="0" xfId="0" applyFont="1" applyFill="1" applyAlignment="1">
      <alignment horizontal="center"/>
    </xf>
    <xf numFmtId="0" fontId="21" fillId="14" borderId="0" xfId="0" applyFont="1" applyFill="1" applyAlignment="1">
      <alignment horizontal="left"/>
    </xf>
    <xf numFmtId="0" fontId="21" fillId="14" borderId="0" xfId="0" applyFont="1" applyFill="1" applyAlignment="1">
      <alignment horizontal="center"/>
    </xf>
    <xf numFmtId="0" fontId="4" fillId="14" borderId="0" xfId="0" applyFont="1" applyFill="1" applyAlignment="1">
      <alignment horizontal="left"/>
    </xf>
    <xf numFmtId="0" fontId="2" fillId="14" borderId="0" xfId="0" applyFont="1" applyFill="1" applyAlignment="1">
      <alignment horizontal="left"/>
    </xf>
    <xf numFmtId="0" fontId="17" fillId="0" borderId="0" xfId="0" applyFont="1" applyFill="1" applyAlignment="1">
      <alignment horizontal="left"/>
    </xf>
    <xf numFmtId="0" fontId="23" fillId="0" borderId="0" xfId="0" applyNumberFormat="1" applyFont="1" applyFill="1" applyAlignment="1">
      <alignment horizontal="center"/>
    </xf>
    <xf numFmtId="1" fontId="11" fillId="0" borderId="0" xfId="0" applyNumberFormat="1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47" fontId="46" fillId="0" borderId="0" xfId="0" applyNumberFormat="1" applyFont="1" applyFill="1" applyAlignment="1">
      <alignment horizontal="center"/>
    </xf>
    <xf numFmtId="0" fontId="46" fillId="0" borderId="0" xfId="0" applyFont="1" applyFill="1" applyAlignment="1">
      <alignment horizontal="center"/>
    </xf>
    <xf numFmtId="47" fontId="40" fillId="0" borderId="0" xfId="0" applyNumberFormat="1" applyFont="1" applyFill="1" applyAlignment="1">
      <alignment horizontal="center"/>
    </xf>
    <xf numFmtId="0" fontId="40" fillId="0" borderId="0" xfId="0" applyFont="1" applyFill="1" applyAlignment="1">
      <alignment horizontal="center"/>
    </xf>
    <xf numFmtId="47" fontId="39" fillId="0" borderId="0" xfId="0" applyNumberFormat="1" applyFont="1" applyFill="1" applyAlignment="1">
      <alignment horizontal="center"/>
    </xf>
    <xf numFmtId="0" fontId="39" fillId="0" borderId="0" xfId="0" applyFont="1" applyFill="1" applyAlignment="1">
      <alignment horizontal="center"/>
    </xf>
    <xf numFmtId="47" fontId="44" fillId="0" borderId="0" xfId="0" applyNumberFormat="1" applyFont="1" applyFill="1" applyAlignment="1">
      <alignment horizontal="center"/>
    </xf>
    <xf numFmtId="0" fontId="44" fillId="0" borderId="0" xfId="0" applyFont="1" applyFill="1" applyAlignment="1">
      <alignment horizontal="center"/>
    </xf>
    <xf numFmtId="47" fontId="38" fillId="0" borderId="0" xfId="0" applyNumberFormat="1" applyFont="1" applyFill="1" applyAlignment="1">
      <alignment horizontal="center"/>
    </xf>
    <xf numFmtId="0" fontId="38" fillId="0" borderId="0" xfId="0" applyFont="1" applyFill="1" applyAlignment="1">
      <alignment horizontal="center"/>
    </xf>
    <xf numFmtId="0" fontId="37" fillId="0" borderId="0" xfId="0" applyFont="1" applyFill="1" applyAlignment="1">
      <alignment horizontal="center"/>
    </xf>
    <xf numFmtId="0" fontId="49" fillId="0" borderId="0" xfId="0" applyFont="1" applyFill="1"/>
    <xf numFmtId="0" fontId="0" fillId="0" borderId="0" xfId="0" applyFill="1"/>
    <xf numFmtId="0" fontId="2" fillId="14" borderId="0" xfId="0" applyNumberFormat="1" applyFont="1" applyFill="1" applyAlignment="1">
      <alignment horizontal="left"/>
    </xf>
  </cellXfs>
  <cellStyles count="1">
    <cellStyle name="Normal" xfId="0" builtinId="0"/>
  </cellStyles>
  <dxfs count="27">
    <dxf>
      <font>
        <b/>
        <i val="0"/>
        <color rgb="FF9E0000"/>
      </font>
      <fill>
        <patternFill patternType="none">
          <bgColor auto="1"/>
        </patternFill>
      </fill>
    </dxf>
    <dxf>
      <font>
        <b/>
        <i val="0"/>
        <color rgb="FF9E0000"/>
      </font>
      <fill>
        <patternFill patternType="none">
          <bgColor auto="1"/>
        </patternFill>
      </fill>
    </dxf>
    <dxf>
      <font>
        <b/>
        <i val="0"/>
        <color rgb="FF9E0000"/>
      </font>
      <fill>
        <patternFill patternType="none">
          <bgColor auto="1"/>
        </patternFill>
      </fill>
    </dxf>
    <dxf>
      <font>
        <b/>
        <i val="0"/>
        <color rgb="FF9E0000"/>
      </font>
      <fill>
        <patternFill patternType="none">
          <bgColor auto="1"/>
        </patternFill>
      </fill>
    </dxf>
    <dxf>
      <font>
        <b/>
        <i val="0"/>
        <color rgb="FF9E0000"/>
      </font>
      <fill>
        <patternFill patternType="none">
          <bgColor auto="1"/>
        </patternFill>
      </fill>
    </dxf>
    <dxf>
      <font>
        <b/>
        <i val="0"/>
        <color rgb="FF9E0000"/>
      </font>
      <fill>
        <patternFill patternType="none">
          <bgColor auto="1"/>
        </patternFill>
      </fill>
    </dxf>
    <dxf>
      <font>
        <b/>
        <i val="0"/>
        <color rgb="FF9E0000"/>
      </font>
      <fill>
        <patternFill patternType="none">
          <bgColor auto="1"/>
        </patternFill>
      </fill>
    </dxf>
    <dxf>
      <font>
        <b/>
        <i val="0"/>
        <color rgb="FF9E0000"/>
      </font>
      <fill>
        <patternFill patternType="none">
          <bgColor auto="1"/>
        </patternFill>
      </fill>
    </dxf>
    <dxf>
      <font>
        <b/>
        <i val="0"/>
        <color rgb="FF9E0000"/>
      </font>
      <fill>
        <patternFill patternType="none">
          <bgColor auto="1"/>
        </patternFill>
      </fill>
    </dxf>
    <dxf>
      <font>
        <b/>
        <i val="0"/>
        <color rgb="FF9E0000"/>
      </font>
      <fill>
        <patternFill patternType="none">
          <bgColor auto="1"/>
        </patternFill>
      </fill>
    </dxf>
    <dxf>
      <font>
        <b/>
        <i val="0"/>
        <color rgb="FF9E0000"/>
      </font>
      <fill>
        <patternFill patternType="none">
          <bgColor auto="1"/>
        </patternFill>
      </fill>
    </dxf>
    <dxf>
      <font>
        <b/>
        <i val="0"/>
        <color rgb="FF9E0000"/>
      </font>
      <fill>
        <patternFill patternType="none">
          <bgColor auto="1"/>
        </patternFill>
      </fill>
    </dxf>
    <dxf>
      <font>
        <b/>
        <i val="0"/>
        <color rgb="FF9E0000"/>
      </font>
      <fill>
        <patternFill patternType="none">
          <bgColor auto="1"/>
        </patternFill>
      </fill>
    </dxf>
    <dxf>
      <font>
        <b/>
        <i val="0"/>
        <color rgb="FF9E0000"/>
      </font>
      <fill>
        <patternFill patternType="none">
          <bgColor auto="1"/>
        </patternFill>
      </fill>
    </dxf>
    <dxf>
      <font>
        <b/>
        <i val="0"/>
        <color rgb="FF9E0000"/>
      </font>
      <fill>
        <patternFill patternType="none">
          <bgColor auto="1"/>
        </patternFill>
      </fill>
    </dxf>
    <dxf>
      <font>
        <b/>
        <i val="0"/>
        <color rgb="FF9E0000"/>
      </font>
      <fill>
        <patternFill patternType="none">
          <bgColor auto="1"/>
        </patternFill>
      </fill>
    </dxf>
    <dxf>
      <font>
        <b/>
        <i val="0"/>
        <color rgb="FF9E0000"/>
      </font>
      <fill>
        <patternFill patternType="none">
          <bgColor auto="1"/>
        </patternFill>
      </fill>
    </dxf>
    <dxf>
      <font>
        <b/>
        <i val="0"/>
        <color rgb="FF9E0000"/>
      </font>
      <fill>
        <patternFill patternType="none">
          <bgColor auto="1"/>
        </patternFill>
      </fill>
    </dxf>
    <dxf>
      <font>
        <b/>
        <i val="0"/>
        <color rgb="FF9E0000"/>
      </font>
      <fill>
        <patternFill patternType="none">
          <bgColor auto="1"/>
        </patternFill>
      </fill>
    </dxf>
    <dxf>
      <font>
        <b/>
        <i val="0"/>
        <color rgb="FF9E0000"/>
      </font>
      <fill>
        <patternFill patternType="none">
          <bgColor auto="1"/>
        </patternFill>
      </fill>
    </dxf>
    <dxf>
      <font>
        <b/>
        <i val="0"/>
        <color rgb="FF9E0000"/>
      </font>
      <fill>
        <patternFill patternType="none">
          <bgColor auto="1"/>
        </patternFill>
      </fill>
    </dxf>
    <dxf>
      <font>
        <b/>
        <i val="0"/>
        <color rgb="FF9E0000"/>
      </font>
      <fill>
        <patternFill patternType="none">
          <bgColor auto="1"/>
        </patternFill>
      </fill>
    </dxf>
    <dxf>
      <font>
        <b/>
        <i val="0"/>
        <color rgb="FF9E0000"/>
      </font>
      <fill>
        <patternFill patternType="none">
          <bgColor auto="1"/>
        </patternFill>
      </fill>
    </dxf>
    <dxf>
      <font>
        <b/>
        <i val="0"/>
        <color rgb="FF9E0000"/>
      </font>
      <fill>
        <patternFill patternType="none">
          <bgColor auto="1"/>
        </patternFill>
      </fill>
    </dxf>
    <dxf>
      <font>
        <b/>
        <i val="0"/>
        <color rgb="FF9E0000"/>
      </font>
      <fill>
        <patternFill patternType="none">
          <bgColor auto="1"/>
        </patternFill>
      </fill>
    </dxf>
    <dxf>
      <font>
        <b/>
        <i val="0"/>
        <color rgb="FF9E0000"/>
      </font>
      <fill>
        <patternFill patternType="none">
          <bgColor auto="1"/>
        </patternFill>
      </fill>
    </dxf>
    <dxf>
      <font>
        <b/>
        <i val="0"/>
        <color rgb="FF9E0000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FF6600"/>
      <color rgb="FF760000"/>
      <color rgb="FF960000"/>
      <color rgb="FFA40000"/>
      <color rgb="FFB40000"/>
      <color rgb="FF920000"/>
      <color rgb="FF7E0000"/>
      <color rgb="FF9E0000"/>
      <color rgb="FFFF00FF"/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108697947226834"/>
          <c:y val="5.8333306713942705E-2"/>
          <c:w val="0.7398271924809674"/>
          <c:h val="0.9416666932860574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'Volta ao Mundo'!$A$3:$A$22</c:f>
              <c:strCache>
                <c:ptCount val="20"/>
                <c:pt idx="0">
                  <c:v>PR1</c:v>
                </c:pt>
                <c:pt idx="1">
                  <c:v>PR2</c:v>
                </c:pt>
                <c:pt idx="2">
                  <c:v>PR3</c:v>
                </c:pt>
                <c:pt idx="3">
                  <c:v>MIRIM</c:v>
                </c:pt>
                <c:pt idx="4">
                  <c:v>INFANTIL</c:v>
                </c:pt>
                <c:pt idx="5">
                  <c:v>JUNIOR B</c:v>
                </c:pt>
                <c:pt idx="6">
                  <c:v>JUNIOR</c:v>
                </c:pt>
                <c:pt idx="7">
                  <c:v>UNIVERSITÁRIO</c:v>
                </c:pt>
                <c:pt idx="8">
                  <c:v>SUB 23</c:v>
                </c:pt>
                <c:pt idx="9">
                  <c:v>SENIOR</c:v>
                </c:pt>
                <c:pt idx="10">
                  <c:v>MASTER A</c:v>
                </c:pt>
                <c:pt idx="11">
                  <c:v>MASTER B</c:v>
                </c:pt>
                <c:pt idx="12">
                  <c:v>MASTER B </c:v>
                </c:pt>
                <c:pt idx="13">
                  <c:v>MASTER C</c:v>
                </c:pt>
                <c:pt idx="14">
                  <c:v>MASTER D</c:v>
                </c:pt>
                <c:pt idx="15">
                  <c:v>MASTER E</c:v>
                </c:pt>
                <c:pt idx="16">
                  <c:v>MASTER F</c:v>
                </c:pt>
                <c:pt idx="17">
                  <c:v>MASTER G</c:v>
                </c:pt>
                <c:pt idx="18">
                  <c:v>MASTER H</c:v>
                </c:pt>
                <c:pt idx="19">
                  <c:v>MASTER I</c:v>
                </c:pt>
              </c:strCache>
            </c:strRef>
          </c:cat>
          <c:val>
            <c:numRef>
              <c:f>'Volta ao Mundo'!$B$3:$B$22</c:f>
              <c:numCache>
                <c:formatCode>0.00%</c:formatCode>
                <c:ptCount val="20"/>
                <c:pt idx="0">
                  <c:v>6.7567567567567571E-3</c:v>
                </c:pt>
                <c:pt idx="1">
                  <c:v>6.7567567567567571E-3</c:v>
                </c:pt>
                <c:pt idx="2">
                  <c:v>4.0540540540540543E-2</c:v>
                </c:pt>
                <c:pt idx="3">
                  <c:v>6.7567567567567571E-3</c:v>
                </c:pt>
                <c:pt idx="4">
                  <c:v>2.0270270270270271E-2</c:v>
                </c:pt>
                <c:pt idx="5">
                  <c:v>4.72972972972973E-2</c:v>
                </c:pt>
                <c:pt idx="6">
                  <c:v>0.10135135135135136</c:v>
                </c:pt>
                <c:pt idx="7">
                  <c:v>2.7027027027027029E-2</c:v>
                </c:pt>
                <c:pt idx="8">
                  <c:v>4.72972972972973E-2</c:v>
                </c:pt>
                <c:pt idx="9">
                  <c:v>0.12837837837837837</c:v>
                </c:pt>
                <c:pt idx="10">
                  <c:v>6.0810810810810814E-2</c:v>
                </c:pt>
                <c:pt idx="11">
                  <c:v>7.4324324324324328E-2</c:v>
                </c:pt>
                <c:pt idx="12">
                  <c:v>6.7567567567567571E-3</c:v>
                </c:pt>
                <c:pt idx="13">
                  <c:v>0.20945945945945946</c:v>
                </c:pt>
                <c:pt idx="14">
                  <c:v>6.7567567567567571E-2</c:v>
                </c:pt>
                <c:pt idx="15">
                  <c:v>6.0810810810810814E-2</c:v>
                </c:pt>
                <c:pt idx="16">
                  <c:v>5.4054054054054057E-2</c:v>
                </c:pt>
                <c:pt idx="17">
                  <c:v>2.0270270270270271E-2</c:v>
                </c:pt>
                <c:pt idx="18">
                  <c:v>6.7567567567567571E-3</c:v>
                </c:pt>
                <c:pt idx="19">
                  <c:v>6.7567567567567571E-3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6-4D6D-931A-25F1231AC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2749000784515284E-2"/>
          <c:y val="1.093694931135636E-2"/>
          <c:w val="0.15562665103324627"/>
          <c:h val="0.972960448909403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42860</xdr:colOff>
      <xdr:row>1</xdr:row>
      <xdr:rowOff>28575</xdr:rowOff>
    </xdr:from>
    <xdr:to>
      <xdr:col>12</xdr:col>
      <xdr:colOff>533399</xdr:colOff>
      <xdr:row>22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0AC9109-733D-40E7-940D-2F88837A23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61</xdr:col>
      <xdr:colOff>38100</xdr:colOff>
      <xdr:row>12</xdr:row>
      <xdr:rowOff>190500</xdr:rowOff>
    </xdr:from>
    <xdr:to>
      <xdr:col>62</xdr:col>
      <xdr:colOff>9525</xdr:colOff>
      <xdr:row>29</xdr:row>
      <xdr:rowOff>28574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16BA1B92-4C65-412F-9F32-F36DADC1B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8800" y="2800350"/>
          <a:ext cx="3552825" cy="36575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EB7E9-090B-4597-85EF-E9E4B31836A0}">
  <sheetPr>
    <tabColor rgb="FF9E0000"/>
  </sheetPr>
  <dimension ref="A1:CC219"/>
  <sheetViews>
    <sheetView showGridLines="0" tabSelected="1" zoomScaleNormal="100" workbookViewId="0">
      <selection activeCell="D18" sqref="D18"/>
    </sheetView>
  </sheetViews>
  <sheetFormatPr defaultRowHeight="15.75" x14ac:dyDescent="0.25"/>
  <cols>
    <col min="1" max="1" width="9.42578125" style="5" customWidth="1"/>
    <col min="2" max="2" width="10.140625" style="5" customWidth="1"/>
    <col min="3" max="3" width="5.28515625" style="337" customWidth="1"/>
    <col min="4" max="4" width="34.140625" style="5" customWidth="1"/>
    <col min="5" max="5" width="12.140625" style="11" customWidth="1"/>
    <col min="6" max="6" width="24.85546875" style="11" customWidth="1"/>
    <col min="7" max="7" width="25.140625" style="21" bestFit="1" customWidth="1"/>
    <col min="8" max="8" width="33" style="350" bestFit="1" customWidth="1"/>
    <col min="9" max="9" width="9.140625" style="6"/>
    <col min="10" max="10" width="16.28515625" style="6" bestFit="1" customWidth="1"/>
    <col min="11" max="11" width="10.42578125" style="6" customWidth="1"/>
    <col min="12" max="12" width="5.5703125" style="6" bestFit="1" customWidth="1"/>
    <col min="13" max="13" width="9.7109375" style="6" bestFit="1" customWidth="1"/>
    <col min="14" max="14" width="9.28515625" style="6" bestFit="1" customWidth="1"/>
    <col min="15" max="15" width="9.5703125" style="6" customWidth="1"/>
    <col min="16" max="16" width="6.7109375" style="6" customWidth="1"/>
    <col min="17" max="17" width="9.7109375" style="6" bestFit="1" customWidth="1"/>
    <col min="18" max="18" width="9.7109375" style="6" customWidth="1"/>
    <col min="19" max="19" width="11" style="6" customWidth="1"/>
    <col min="20" max="20" width="7.5703125" style="6" customWidth="1"/>
    <col min="21" max="21" width="9.7109375" style="6" bestFit="1" customWidth="1"/>
    <col min="22" max="22" width="9.28515625" style="6" bestFit="1" customWidth="1"/>
    <col min="23" max="23" width="8.42578125" style="6" customWidth="1"/>
    <col min="24" max="24" width="5.5703125" style="6" bestFit="1" customWidth="1"/>
    <col min="25" max="26" width="8.5703125" style="5" customWidth="1"/>
    <col min="27" max="27" width="8.28515625" style="6" customWidth="1"/>
    <col min="28" max="28" width="5.5703125" style="6" bestFit="1" customWidth="1"/>
    <col min="29" max="29" width="9" style="5" customWidth="1"/>
    <col min="30" max="30" width="8.42578125" style="78" customWidth="1"/>
    <col min="31" max="31" width="8.28515625" style="4" customWidth="1"/>
    <col min="32" max="32" width="5.5703125" style="6" bestFit="1" customWidth="1"/>
    <col min="33" max="33" width="9.7109375" style="6" bestFit="1" customWidth="1"/>
    <col min="34" max="34" width="9" style="6" customWidth="1"/>
    <col min="35" max="35" width="8.28515625" style="128" customWidth="1"/>
    <col min="36" max="36" width="5.5703125" style="6" customWidth="1"/>
    <col min="37" max="37" width="9.7109375" style="6" customWidth="1"/>
    <col min="38" max="38" width="9.28515625" style="6" customWidth="1"/>
    <col min="39" max="39" width="8.42578125" style="4" customWidth="1"/>
    <col min="40" max="40" width="5.5703125" style="6" bestFit="1" customWidth="1"/>
    <col min="41" max="41" width="9.7109375" style="6" bestFit="1" customWidth="1"/>
    <col min="42" max="42" width="9.28515625" style="6" customWidth="1"/>
    <col min="43" max="16384" width="9.140625" style="5"/>
  </cols>
  <sheetData>
    <row r="1" spans="1:81" s="90" customFormat="1" ht="23.25" x14ac:dyDescent="0.35">
      <c r="A1" s="204"/>
      <c r="B1" s="204"/>
      <c r="C1" s="334"/>
      <c r="D1" s="205" t="s">
        <v>288</v>
      </c>
      <c r="E1" s="206"/>
      <c r="F1" s="206"/>
      <c r="G1" s="207"/>
      <c r="H1" s="349"/>
      <c r="I1" s="209"/>
      <c r="J1" s="209"/>
      <c r="K1" s="341" t="s">
        <v>324</v>
      </c>
      <c r="L1" s="342"/>
      <c r="M1" s="342"/>
      <c r="N1" s="342"/>
      <c r="O1" s="322" t="s">
        <v>319</v>
      </c>
      <c r="P1" s="332"/>
      <c r="Q1" s="332"/>
      <c r="R1" s="332"/>
      <c r="S1" s="285" t="s">
        <v>309</v>
      </c>
      <c r="T1" s="273"/>
      <c r="U1" s="273"/>
      <c r="V1" s="273"/>
      <c r="W1" s="129" t="s">
        <v>300</v>
      </c>
      <c r="X1" s="130"/>
      <c r="Y1" s="135"/>
      <c r="Z1" s="135"/>
      <c r="AA1" s="100" t="s">
        <v>277</v>
      </c>
      <c r="AB1" s="91"/>
      <c r="AC1" s="101"/>
      <c r="AD1" s="101"/>
      <c r="AE1" s="245" t="s">
        <v>301</v>
      </c>
      <c r="AF1" s="245"/>
      <c r="AG1" s="245"/>
      <c r="AH1" s="245"/>
      <c r="AI1" s="243" t="s">
        <v>302</v>
      </c>
      <c r="AJ1" s="243"/>
      <c r="AK1" s="243"/>
      <c r="AL1" s="243"/>
      <c r="AM1" s="244" t="s">
        <v>303</v>
      </c>
      <c r="AN1" s="244"/>
      <c r="AO1" s="244"/>
      <c r="AP1" s="244"/>
    </row>
    <row r="2" spans="1:81" s="90" customFormat="1" x14ac:dyDescent="0.25">
      <c r="A2" s="51" t="s">
        <v>84</v>
      </c>
      <c r="B2" s="51" t="s">
        <v>85</v>
      </c>
      <c r="C2" s="335" t="s">
        <v>4</v>
      </c>
      <c r="D2" s="90" t="s">
        <v>3</v>
      </c>
      <c r="E2" s="10" t="s">
        <v>0</v>
      </c>
      <c r="F2" s="90" t="s">
        <v>1</v>
      </c>
      <c r="G2" s="17" t="s">
        <v>156</v>
      </c>
      <c r="H2" s="87" t="s">
        <v>356</v>
      </c>
      <c r="I2" s="90" t="s">
        <v>232</v>
      </c>
      <c r="J2" s="90" t="s">
        <v>89</v>
      </c>
      <c r="K2" s="343" t="s">
        <v>2</v>
      </c>
      <c r="L2" s="343" t="s">
        <v>4</v>
      </c>
      <c r="M2" s="343" t="s">
        <v>93</v>
      </c>
      <c r="N2" s="343" t="s">
        <v>84</v>
      </c>
      <c r="O2" s="310" t="s">
        <v>2</v>
      </c>
      <c r="P2" s="310" t="s">
        <v>4</v>
      </c>
      <c r="Q2" s="310" t="s">
        <v>93</v>
      </c>
      <c r="R2" s="310" t="s">
        <v>84</v>
      </c>
      <c r="S2" s="274" t="s">
        <v>84</v>
      </c>
      <c r="T2" s="274" t="s">
        <v>4</v>
      </c>
      <c r="U2" s="274" t="s">
        <v>93</v>
      </c>
      <c r="V2" s="274" t="s">
        <v>84</v>
      </c>
      <c r="W2" s="131" t="s">
        <v>2</v>
      </c>
      <c r="X2" s="131" t="s">
        <v>4</v>
      </c>
      <c r="Y2" s="136" t="s">
        <v>93</v>
      </c>
      <c r="Z2" s="136" t="s">
        <v>84</v>
      </c>
      <c r="AA2" s="92" t="s">
        <v>2</v>
      </c>
      <c r="AB2" s="92" t="s">
        <v>4</v>
      </c>
      <c r="AC2" s="92" t="s">
        <v>93</v>
      </c>
      <c r="AD2" s="92" t="s">
        <v>84</v>
      </c>
      <c r="AE2" s="246" t="s">
        <v>2</v>
      </c>
      <c r="AF2" s="247" t="s">
        <v>4</v>
      </c>
      <c r="AG2" s="247" t="s">
        <v>93</v>
      </c>
      <c r="AH2" s="247" t="s">
        <v>84</v>
      </c>
      <c r="AI2" s="191" t="s">
        <v>2</v>
      </c>
      <c r="AJ2" s="175" t="s">
        <v>4</v>
      </c>
      <c r="AK2" s="175" t="s">
        <v>93</v>
      </c>
      <c r="AL2" s="175" t="s">
        <v>84</v>
      </c>
      <c r="AM2" s="39" t="s">
        <v>2</v>
      </c>
      <c r="AN2" s="40" t="s">
        <v>4</v>
      </c>
      <c r="AO2" s="40" t="s">
        <v>93</v>
      </c>
      <c r="AP2" s="40" t="s">
        <v>84</v>
      </c>
    </row>
    <row r="3" spans="1:81" s="90" customFormat="1" ht="15.75" customHeight="1" x14ac:dyDescent="0.3">
      <c r="A3" s="53">
        <f>N3+R3+V3+Z3+AD3+AH3+AL3+AP3</f>
        <v>776</v>
      </c>
      <c r="B3" s="53">
        <v>1</v>
      </c>
      <c r="C3" s="336">
        <f>AVERAGE(L3,P3,T3,X3,AB3,AF3,AJ3,AN3,)</f>
        <v>36.333333333333336</v>
      </c>
      <c r="D3" s="352" t="s">
        <v>39</v>
      </c>
      <c r="E3" s="350" t="s">
        <v>13</v>
      </c>
      <c r="F3" s="350" t="s">
        <v>18</v>
      </c>
      <c r="G3" s="353" t="s">
        <v>210</v>
      </c>
      <c r="H3" s="351" t="s">
        <v>329</v>
      </c>
      <c r="I3" s="8" t="s">
        <v>92</v>
      </c>
      <c r="J3" s="8" t="s">
        <v>90</v>
      </c>
      <c r="K3" s="345">
        <v>4.5995370370370365E-3</v>
      </c>
      <c r="L3" s="344">
        <v>32</v>
      </c>
      <c r="M3" s="344">
        <v>7</v>
      </c>
      <c r="N3" s="344">
        <v>93</v>
      </c>
      <c r="O3" s="339">
        <v>2.170138888888889E-3</v>
      </c>
      <c r="P3" s="340">
        <v>32</v>
      </c>
      <c r="Q3" s="340">
        <v>7</v>
      </c>
      <c r="R3" s="340">
        <v>94</v>
      </c>
      <c r="S3" s="293">
        <v>9.8263888888888901E-4</v>
      </c>
      <c r="T3" s="294">
        <v>43</v>
      </c>
      <c r="U3" s="294">
        <v>1</v>
      </c>
      <c r="V3" s="294">
        <v>100</v>
      </c>
      <c r="W3" s="156">
        <v>7.6504629629629622E-4</v>
      </c>
      <c r="X3" s="154">
        <v>44</v>
      </c>
      <c r="Y3" s="154">
        <v>3</v>
      </c>
      <c r="Z3" s="154">
        <v>100</v>
      </c>
      <c r="AA3" s="107">
        <v>9.6400462962962959E-3</v>
      </c>
      <c r="AB3" s="108">
        <v>29</v>
      </c>
      <c r="AC3" s="108">
        <v>8</v>
      </c>
      <c r="AD3" s="108">
        <v>93</v>
      </c>
      <c r="AE3" s="248">
        <v>5.6134259259259256E-4</v>
      </c>
      <c r="AF3" s="249">
        <v>49</v>
      </c>
      <c r="AG3" s="249">
        <v>4</v>
      </c>
      <c r="AH3" s="249">
        <v>97</v>
      </c>
      <c r="AI3" s="192">
        <v>3.6226851851851855E-4</v>
      </c>
      <c r="AJ3" s="193">
        <v>48</v>
      </c>
      <c r="AK3" s="193">
        <v>1</v>
      </c>
      <c r="AL3" s="193">
        <v>100</v>
      </c>
      <c r="AM3" s="114">
        <v>1.7824074074074075E-4</v>
      </c>
      <c r="AN3" s="115">
        <v>50</v>
      </c>
      <c r="AO3" s="115">
        <v>2</v>
      </c>
      <c r="AP3" s="115">
        <v>99</v>
      </c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T3" s="110"/>
      <c r="BU3" s="110"/>
      <c r="BV3" s="110"/>
      <c r="BW3" s="110"/>
      <c r="BX3" s="110"/>
      <c r="BY3" s="110"/>
      <c r="BZ3" s="110"/>
    </row>
    <row r="4" spans="1:81" s="110" customFormat="1" ht="18.75" x14ac:dyDescent="0.3">
      <c r="A4" s="53">
        <f>N4+R4+V4+Z4+AD4+AH4+AL4+AP4</f>
        <v>757</v>
      </c>
      <c r="B4" s="53">
        <v>2</v>
      </c>
      <c r="C4" s="336">
        <f>AVERAGE(L4,P4,T4,X4,AB4,AF4,AJ4,AN4,)</f>
        <v>38.111111111111114</v>
      </c>
      <c r="D4" s="352" t="s">
        <v>6</v>
      </c>
      <c r="E4" s="350" t="s">
        <v>7</v>
      </c>
      <c r="F4" s="350" t="s">
        <v>8</v>
      </c>
      <c r="G4" s="353" t="s">
        <v>210</v>
      </c>
      <c r="H4" s="350" t="s">
        <v>330</v>
      </c>
      <c r="I4" s="8" t="s">
        <v>92</v>
      </c>
      <c r="J4" s="8" t="s">
        <v>90</v>
      </c>
      <c r="K4" s="345">
        <v>4.5486111111111109E-3</v>
      </c>
      <c r="L4" s="344">
        <v>36</v>
      </c>
      <c r="M4" s="344">
        <v>6</v>
      </c>
      <c r="N4" s="344">
        <v>95</v>
      </c>
      <c r="O4" s="339">
        <v>2.1400462962962961E-3</v>
      </c>
      <c r="P4" s="340">
        <v>43</v>
      </c>
      <c r="Q4" s="340">
        <v>5</v>
      </c>
      <c r="R4" s="340">
        <v>97</v>
      </c>
      <c r="S4" s="291">
        <v>9.9652777777777782E-4</v>
      </c>
      <c r="T4" s="292">
        <v>34</v>
      </c>
      <c r="U4" s="292">
        <v>5</v>
      </c>
      <c r="V4" s="292">
        <v>96</v>
      </c>
      <c r="W4" s="133">
        <v>7.7430555555555553E-4</v>
      </c>
      <c r="X4" s="134">
        <v>36</v>
      </c>
      <c r="Y4" s="134">
        <v>5</v>
      </c>
      <c r="Z4" s="134">
        <v>96</v>
      </c>
      <c r="AA4" s="103">
        <v>9.7106481481481471E-3</v>
      </c>
      <c r="AB4" s="93">
        <v>30</v>
      </c>
      <c r="AC4" s="94">
        <v>11</v>
      </c>
      <c r="AD4" s="94">
        <v>90</v>
      </c>
      <c r="AE4" s="250">
        <v>5.6712962962962956E-4</v>
      </c>
      <c r="AF4" s="251">
        <v>37</v>
      </c>
      <c r="AG4" s="252">
        <v>6</v>
      </c>
      <c r="AH4" s="253">
        <v>95</v>
      </c>
      <c r="AI4" s="194">
        <v>3.7037037037037035E-4</v>
      </c>
      <c r="AJ4" s="177">
        <v>60</v>
      </c>
      <c r="AK4" s="177">
        <v>5</v>
      </c>
      <c r="AL4" s="177">
        <v>96</v>
      </c>
      <c r="AM4" s="41">
        <v>1.8518518518518518E-4</v>
      </c>
      <c r="AN4" s="42">
        <v>67</v>
      </c>
      <c r="AO4" s="42">
        <v>9</v>
      </c>
      <c r="AP4" s="42">
        <v>92</v>
      </c>
    </row>
    <row r="5" spans="1:81" s="110" customFormat="1" ht="15.75" customHeight="1" x14ac:dyDescent="0.3">
      <c r="A5" s="53">
        <f>N5+R5+V5+Z5+AD5+AH5+AL5+AP5</f>
        <v>729</v>
      </c>
      <c r="B5" s="53">
        <v>3</v>
      </c>
      <c r="C5" s="336">
        <f>AVERAGE(L5,P5,T5,X5,AB5,AF5,AJ5,AN5,)</f>
        <v>39.555555555555557</v>
      </c>
      <c r="D5" s="352" t="s">
        <v>19</v>
      </c>
      <c r="E5" s="350" t="s">
        <v>7</v>
      </c>
      <c r="F5" s="350" t="s">
        <v>18</v>
      </c>
      <c r="G5" s="353" t="s">
        <v>210</v>
      </c>
      <c r="H5" s="350" t="s">
        <v>331</v>
      </c>
      <c r="I5" s="8" t="s">
        <v>92</v>
      </c>
      <c r="J5" s="8" t="s">
        <v>90</v>
      </c>
      <c r="K5" s="345">
        <v>4.5324074074074077E-3</v>
      </c>
      <c r="L5" s="344">
        <v>31</v>
      </c>
      <c r="M5" s="344">
        <v>5</v>
      </c>
      <c r="N5" s="344">
        <v>96</v>
      </c>
      <c r="O5" s="313">
        <v>2.138888888888889E-3</v>
      </c>
      <c r="P5" s="314">
        <v>41</v>
      </c>
      <c r="Q5" s="314">
        <v>4</v>
      </c>
      <c r="R5" s="314">
        <v>96</v>
      </c>
      <c r="S5" s="283">
        <v>1.0162037037037038E-3</v>
      </c>
      <c r="T5" s="278">
        <v>46</v>
      </c>
      <c r="U5" s="278">
        <v>9</v>
      </c>
      <c r="V5" s="278">
        <v>92</v>
      </c>
      <c r="W5" s="133">
        <v>8.0555555555555545E-4</v>
      </c>
      <c r="X5" s="134">
        <v>44</v>
      </c>
      <c r="Y5" s="134">
        <v>9</v>
      </c>
      <c r="Z5" s="134">
        <v>92</v>
      </c>
      <c r="AA5" s="98">
        <v>9.2766203703703708E-3</v>
      </c>
      <c r="AB5" s="94">
        <v>30</v>
      </c>
      <c r="AC5" s="94">
        <v>3</v>
      </c>
      <c r="AD5" s="94">
        <v>98</v>
      </c>
      <c r="AE5" s="250">
        <v>5.9490740740740739E-4</v>
      </c>
      <c r="AF5" s="252">
        <v>52</v>
      </c>
      <c r="AG5" s="252">
        <v>18</v>
      </c>
      <c r="AH5" s="253">
        <v>83</v>
      </c>
      <c r="AI5" s="195">
        <v>3.8888888888888892E-4</v>
      </c>
      <c r="AJ5" s="180">
        <v>55</v>
      </c>
      <c r="AK5" s="180">
        <v>12</v>
      </c>
      <c r="AL5" s="181">
        <v>90</v>
      </c>
      <c r="AM5" s="41">
        <v>1.9444444444444446E-4</v>
      </c>
      <c r="AN5" s="42">
        <v>57</v>
      </c>
      <c r="AO5" s="42">
        <v>19</v>
      </c>
      <c r="AP5" s="42">
        <v>82</v>
      </c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</row>
    <row r="6" spans="1:81" s="110" customFormat="1" ht="18.75" x14ac:dyDescent="0.3">
      <c r="A6" s="53">
        <f>N6+R6+V6+Z6+AD6+AH6+AL6+AP6</f>
        <v>723</v>
      </c>
      <c r="B6" s="53">
        <v>4</v>
      </c>
      <c r="C6" s="336">
        <f>AVERAGE(L6,P6,T6,X6,AB6,AF6,AJ6,AN6,)</f>
        <v>36.888888888888886</v>
      </c>
      <c r="D6" s="3" t="s">
        <v>44</v>
      </c>
      <c r="E6" s="12" t="s">
        <v>13</v>
      </c>
      <c r="F6" s="12" t="s">
        <v>18</v>
      </c>
      <c r="G6" s="57" t="s">
        <v>210</v>
      </c>
      <c r="H6" s="351"/>
      <c r="I6" s="8" t="s">
        <v>92</v>
      </c>
      <c r="J6" s="8" t="s">
        <v>90</v>
      </c>
      <c r="K6" s="345">
        <v>4.7141203703703703E-3</v>
      </c>
      <c r="L6" s="344">
        <v>30</v>
      </c>
      <c r="M6" s="344">
        <v>8</v>
      </c>
      <c r="N6" s="344">
        <v>92</v>
      </c>
      <c r="O6" s="313">
        <v>2.2060185185185186E-3</v>
      </c>
      <c r="P6" s="314">
        <v>35</v>
      </c>
      <c r="Q6" s="314">
        <v>8</v>
      </c>
      <c r="R6" s="314">
        <v>93</v>
      </c>
      <c r="S6" s="283">
        <v>1.017361111111111E-3</v>
      </c>
      <c r="T6" s="278">
        <v>42</v>
      </c>
      <c r="U6" s="278">
        <v>10</v>
      </c>
      <c r="V6" s="278">
        <v>91</v>
      </c>
      <c r="W6" s="133">
        <v>8.0324074074074076E-4</v>
      </c>
      <c r="X6" s="134">
        <v>42</v>
      </c>
      <c r="Y6" s="134">
        <v>8</v>
      </c>
      <c r="Z6" s="134">
        <v>93</v>
      </c>
      <c r="AA6" s="98">
        <v>9.8784722222222225E-3</v>
      </c>
      <c r="AB6" s="94">
        <v>26</v>
      </c>
      <c r="AC6" s="94">
        <v>14</v>
      </c>
      <c r="AD6" s="94">
        <v>87</v>
      </c>
      <c r="AE6" s="250">
        <v>5.9143518518518518E-4</v>
      </c>
      <c r="AF6" s="252">
        <v>47</v>
      </c>
      <c r="AG6" s="252">
        <v>16</v>
      </c>
      <c r="AH6" s="253">
        <v>85</v>
      </c>
      <c r="AI6" s="195">
        <v>3.8310185185185186E-4</v>
      </c>
      <c r="AJ6" s="180">
        <v>51</v>
      </c>
      <c r="AK6" s="180">
        <v>8</v>
      </c>
      <c r="AL6" s="181">
        <v>93</v>
      </c>
      <c r="AM6" s="41">
        <v>1.8749999999999998E-4</v>
      </c>
      <c r="AN6" s="42">
        <v>59</v>
      </c>
      <c r="AO6" s="42">
        <v>12</v>
      </c>
      <c r="AP6" s="42">
        <v>89</v>
      </c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T6" s="90"/>
      <c r="BU6" s="90"/>
      <c r="BV6" s="90"/>
      <c r="BW6" s="90"/>
      <c r="BX6" s="90"/>
      <c r="BY6" s="90"/>
      <c r="BZ6" s="90"/>
      <c r="CA6" s="90"/>
      <c r="CB6" s="90"/>
      <c r="CC6" s="90"/>
    </row>
    <row r="7" spans="1:81" s="110" customFormat="1" ht="15.75" customHeight="1" x14ac:dyDescent="0.3">
      <c r="A7" s="53">
        <f>N7+R7+V7+Z7+AD7+AH7+AL7+AP7</f>
        <v>718</v>
      </c>
      <c r="B7" s="53">
        <v>5</v>
      </c>
      <c r="C7" s="336">
        <f>AVERAGE(L7,P7,T7,X7,AB7,AF7,AJ7,AN7,)</f>
        <v>33.444444444444443</v>
      </c>
      <c r="D7" s="3" t="s">
        <v>14</v>
      </c>
      <c r="E7" s="12" t="s">
        <v>13</v>
      </c>
      <c r="F7" s="12" t="s">
        <v>121</v>
      </c>
      <c r="G7" s="57" t="s">
        <v>211</v>
      </c>
      <c r="H7" s="350"/>
      <c r="I7" s="8" t="s">
        <v>92</v>
      </c>
      <c r="J7" s="8" t="s">
        <v>90</v>
      </c>
      <c r="K7" s="345">
        <v>5.269675925925925E-3</v>
      </c>
      <c r="L7" s="344">
        <v>27</v>
      </c>
      <c r="M7" s="344">
        <v>14</v>
      </c>
      <c r="N7" s="344">
        <v>86</v>
      </c>
      <c r="O7" s="313">
        <v>2.3730324074074075E-3</v>
      </c>
      <c r="P7" s="314">
        <v>31</v>
      </c>
      <c r="Q7" s="314">
        <v>16</v>
      </c>
      <c r="R7" s="314">
        <v>85</v>
      </c>
      <c r="S7" s="283">
        <v>9.930555555555554E-4</v>
      </c>
      <c r="T7" s="278">
        <v>39</v>
      </c>
      <c r="U7" s="278">
        <v>3</v>
      </c>
      <c r="V7" s="278">
        <v>98</v>
      </c>
      <c r="W7" s="133">
        <v>7.6967592592592593E-4</v>
      </c>
      <c r="X7" s="134">
        <v>41</v>
      </c>
      <c r="Y7" s="134">
        <v>4</v>
      </c>
      <c r="Z7" s="134">
        <v>97</v>
      </c>
      <c r="AA7" s="98">
        <v>1.089699074074074E-2</v>
      </c>
      <c r="AB7" s="94">
        <v>26</v>
      </c>
      <c r="AC7" s="94">
        <v>40</v>
      </c>
      <c r="AD7" s="94">
        <v>61</v>
      </c>
      <c r="AE7" s="254">
        <v>5.4976851851851855E-4</v>
      </c>
      <c r="AF7" s="255">
        <v>42</v>
      </c>
      <c r="AG7" s="255">
        <v>2</v>
      </c>
      <c r="AH7" s="255">
        <v>99</v>
      </c>
      <c r="AI7" s="195">
        <v>3.6458333333333335E-4</v>
      </c>
      <c r="AJ7" s="180">
        <v>46</v>
      </c>
      <c r="AK7" s="180">
        <v>3</v>
      </c>
      <c r="AL7" s="181">
        <v>98</v>
      </c>
      <c r="AM7" s="41">
        <v>1.8402777777777778E-4</v>
      </c>
      <c r="AN7" s="42">
        <v>49</v>
      </c>
      <c r="AO7" s="42">
        <v>7</v>
      </c>
      <c r="AP7" s="42">
        <v>94</v>
      </c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T7" s="90"/>
      <c r="BU7" s="90"/>
      <c r="BV7" s="90"/>
      <c r="BW7" s="90"/>
      <c r="BX7" s="90"/>
      <c r="BY7" s="90"/>
      <c r="BZ7" s="90"/>
      <c r="CA7" s="90"/>
      <c r="CB7" s="90"/>
      <c r="CC7" s="90"/>
    </row>
    <row r="8" spans="1:81" s="110" customFormat="1" ht="15.75" customHeight="1" x14ac:dyDescent="0.3">
      <c r="A8" s="53">
        <f>N8+R8+V8+Z8+AD8+AH8+AL8+AP8</f>
        <v>668</v>
      </c>
      <c r="B8" s="53">
        <v>6</v>
      </c>
      <c r="C8" s="336">
        <f>AVERAGE(L8,P8,T8,X8,AB8,AF8,AJ8,AN8,)</f>
        <v>34.857142857142854</v>
      </c>
      <c r="D8" s="3" t="s">
        <v>171</v>
      </c>
      <c r="E8" s="12" t="s">
        <v>233</v>
      </c>
      <c r="F8" s="12" t="s">
        <v>181</v>
      </c>
      <c r="G8" s="57" t="s">
        <v>209</v>
      </c>
      <c r="H8" s="351" t="s">
        <v>332</v>
      </c>
      <c r="I8" s="8" t="s">
        <v>92</v>
      </c>
      <c r="J8" s="8" t="s">
        <v>90</v>
      </c>
      <c r="K8" s="345">
        <v>4.5613425925925925E-3</v>
      </c>
      <c r="L8" s="344">
        <v>33</v>
      </c>
      <c r="M8" s="344"/>
      <c r="N8" s="344">
        <v>94</v>
      </c>
      <c r="O8" s="329">
        <v>2.1215277777777782E-3</v>
      </c>
      <c r="P8" s="330">
        <v>38</v>
      </c>
      <c r="Q8" s="330">
        <v>3</v>
      </c>
      <c r="R8" s="330">
        <v>98</v>
      </c>
      <c r="S8" s="293">
        <v>9.8263888888888901E-4</v>
      </c>
      <c r="T8" s="294">
        <v>43</v>
      </c>
      <c r="U8" s="294">
        <v>2</v>
      </c>
      <c r="V8" s="294">
        <v>99</v>
      </c>
      <c r="W8" s="156">
        <v>7.6041666666666662E-4</v>
      </c>
      <c r="X8" s="154">
        <v>49</v>
      </c>
      <c r="Y8" s="154">
        <v>2</v>
      </c>
      <c r="Z8" s="154">
        <v>99</v>
      </c>
      <c r="AA8" s="107">
        <v>9.5671296296296303E-3</v>
      </c>
      <c r="AB8" s="108">
        <v>30</v>
      </c>
      <c r="AC8" s="108">
        <v>5</v>
      </c>
      <c r="AD8" s="108">
        <v>96</v>
      </c>
      <c r="AE8" s="248">
        <v>5.7754629629629627E-4</v>
      </c>
      <c r="AF8" s="249">
        <v>51</v>
      </c>
      <c r="AG8" s="249">
        <v>11</v>
      </c>
      <c r="AH8" s="249">
        <v>90</v>
      </c>
      <c r="AI8" s="199" t="s">
        <v>289</v>
      </c>
      <c r="AJ8" s="199"/>
      <c r="AK8" s="196"/>
      <c r="AL8" s="193">
        <v>39</v>
      </c>
      <c r="AM8" s="43" t="s">
        <v>152</v>
      </c>
      <c r="AN8" s="115"/>
      <c r="AO8" s="115"/>
      <c r="AP8" s="115">
        <v>53</v>
      </c>
    </row>
    <row r="9" spans="1:81" s="110" customFormat="1" ht="15.75" customHeight="1" x14ac:dyDescent="0.3">
      <c r="A9" s="53">
        <f>N9+R9+V9+Z9+AD9+AH9+AL9+AP9</f>
        <v>640</v>
      </c>
      <c r="B9" s="53">
        <v>7</v>
      </c>
      <c r="C9" s="336">
        <f>AVERAGE(L9,P9,T9,X9,AB9,AF9,AJ9,AN9,)</f>
        <v>34.333333333333336</v>
      </c>
      <c r="D9" s="3" t="s">
        <v>48</v>
      </c>
      <c r="E9" s="12" t="s">
        <v>50</v>
      </c>
      <c r="F9" s="12" t="s">
        <v>18</v>
      </c>
      <c r="G9" s="57" t="s">
        <v>210</v>
      </c>
      <c r="H9" s="351" t="s">
        <v>333</v>
      </c>
      <c r="I9" s="8" t="s">
        <v>92</v>
      </c>
      <c r="J9" s="8" t="s">
        <v>90</v>
      </c>
      <c r="K9" s="345">
        <v>5.0231481481481481E-3</v>
      </c>
      <c r="L9" s="344">
        <v>27</v>
      </c>
      <c r="M9" s="344">
        <v>11</v>
      </c>
      <c r="N9" s="344">
        <v>89</v>
      </c>
      <c r="O9" s="339">
        <v>2.3217592592592591E-3</v>
      </c>
      <c r="P9" s="340">
        <v>32</v>
      </c>
      <c r="Q9" s="340">
        <v>11</v>
      </c>
      <c r="R9" s="340">
        <v>90</v>
      </c>
      <c r="S9" s="289">
        <v>1.0868055555555555E-3</v>
      </c>
      <c r="T9" s="290">
        <v>39</v>
      </c>
      <c r="U9" s="290">
        <v>19</v>
      </c>
      <c r="V9" s="290">
        <v>82</v>
      </c>
      <c r="W9" s="156">
        <v>8.587962962962963E-4</v>
      </c>
      <c r="X9" s="154">
        <v>39</v>
      </c>
      <c r="Y9" s="154">
        <v>19</v>
      </c>
      <c r="Z9" s="154">
        <v>82</v>
      </c>
      <c r="AA9" s="107">
        <v>1.0731481481481481E-2</v>
      </c>
      <c r="AB9" s="108">
        <v>24</v>
      </c>
      <c r="AC9" s="108">
        <v>33</v>
      </c>
      <c r="AD9" s="108">
        <v>68</v>
      </c>
      <c r="AE9" s="248">
        <v>6.3310185185185192E-4</v>
      </c>
      <c r="AF9" s="249">
        <v>47</v>
      </c>
      <c r="AG9" s="249">
        <v>25</v>
      </c>
      <c r="AH9" s="249">
        <v>76</v>
      </c>
      <c r="AI9" s="192">
        <v>4.1550925925925918E-4</v>
      </c>
      <c r="AJ9" s="193">
        <v>53</v>
      </c>
      <c r="AK9" s="193">
        <v>24</v>
      </c>
      <c r="AL9" s="193">
        <v>77</v>
      </c>
      <c r="AM9" s="114">
        <v>2.0254629629629629E-4</v>
      </c>
      <c r="AN9" s="115">
        <v>48</v>
      </c>
      <c r="AO9" s="115">
        <v>25</v>
      </c>
      <c r="AP9" s="115">
        <v>76</v>
      </c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CA9" s="24"/>
      <c r="CB9" s="24"/>
      <c r="CC9" s="24"/>
    </row>
    <row r="10" spans="1:81" s="90" customFormat="1" ht="18.75" x14ac:dyDescent="0.3">
      <c r="A10" s="53">
        <f>N10+R10+V10+Z10+AD10+AH10+AL10+AP10</f>
        <v>636</v>
      </c>
      <c r="B10" s="53">
        <v>8</v>
      </c>
      <c r="C10" s="336">
        <f>AVERAGE(L10,P10,T10,X10,AB10,AF10,AJ10,AN10,)</f>
        <v>32.888888888888886</v>
      </c>
      <c r="D10" s="3" t="s">
        <v>69</v>
      </c>
      <c r="E10" s="12" t="s">
        <v>13</v>
      </c>
      <c r="F10" s="12" t="s">
        <v>18</v>
      </c>
      <c r="G10" s="57" t="s">
        <v>210</v>
      </c>
      <c r="H10" s="350"/>
      <c r="I10" s="8" t="s">
        <v>92</v>
      </c>
      <c r="J10" s="8" t="s">
        <v>90</v>
      </c>
      <c r="K10" s="345">
        <v>5.0833333333333338E-3</v>
      </c>
      <c r="L10" s="344">
        <v>28</v>
      </c>
      <c r="M10" s="344">
        <v>12</v>
      </c>
      <c r="N10" s="344">
        <v>88</v>
      </c>
      <c r="O10" s="313">
        <v>2.2997685185185183E-3</v>
      </c>
      <c r="P10" s="314">
        <v>33</v>
      </c>
      <c r="Q10" s="314">
        <v>10</v>
      </c>
      <c r="R10" s="314">
        <v>91</v>
      </c>
      <c r="S10" s="283">
        <v>1.0983796296296295E-3</v>
      </c>
      <c r="T10" s="278">
        <v>39</v>
      </c>
      <c r="U10" s="278">
        <v>21</v>
      </c>
      <c r="V10" s="278">
        <v>80</v>
      </c>
      <c r="W10" s="133">
        <v>8.5300925925925919E-4</v>
      </c>
      <c r="X10" s="134">
        <v>39</v>
      </c>
      <c r="Y10" s="134">
        <v>17</v>
      </c>
      <c r="Z10" s="134">
        <v>83</v>
      </c>
      <c r="AA10" s="98">
        <v>1.0628472222222221E-2</v>
      </c>
      <c r="AB10" s="94">
        <v>25</v>
      </c>
      <c r="AC10" s="94">
        <v>32</v>
      </c>
      <c r="AD10" s="94">
        <v>69</v>
      </c>
      <c r="AE10" s="250">
        <v>6.3194444444444442E-4</v>
      </c>
      <c r="AF10" s="252">
        <v>45</v>
      </c>
      <c r="AG10" s="252">
        <v>24</v>
      </c>
      <c r="AH10" s="253">
        <v>77</v>
      </c>
      <c r="AI10" s="195">
        <v>4.4328703703703701E-4</v>
      </c>
      <c r="AJ10" s="180">
        <v>40</v>
      </c>
      <c r="AK10" s="180">
        <v>32</v>
      </c>
      <c r="AL10" s="181">
        <v>69</v>
      </c>
      <c r="AM10" s="41">
        <v>1.9675925925925926E-4</v>
      </c>
      <c r="AN10" s="42">
        <v>47</v>
      </c>
      <c r="AO10" s="42">
        <v>22</v>
      </c>
      <c r="AP10" s="42">
        <v>79</v>
      </c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  <c r="BK10" s="110"/>
      <c r="BL10" s="110"/>
      <c r="BM10" s="110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0"/>
      <c r="CA10" s="5"/>
      <c r="CB10" s="5"/>
      <c r="CC10" s="5"/>
    </row>
    <row r="11" spans="1:81" s="90" customFormat="1" ht="15.75" customHeight="1" x14ac:dyDescent="0.3">
      <c r="A11" s="53">
        <f>N11+R11+V11+Z11+AD11+AH11+AL11+AP11</f>
        <v>625</v>
      </c>
      <c r="B11" s="53">
        <v>9</v>
      </c>
      <c r="C11" s="336">
        <f>AVERAGE(L11,P11,T11,X11,AB11,AF11,AJ11,AN11,)</f>
        <v>41.125</v>
      </c>
      <c r="D11" s="3" t="s">
        <v>72</v>
      </c>
      <c r="E11" s="12" t="s">
        <v>7</v>
      </c>
      <c r="F11" s="12" t="s">
        <v>73</v>
      </c>
      <c r="G11" s="57" t="s">
        <v>125</v>
      </c>
      <c r="H11" s="350"/>
      <c r="I11" s="8" t="s">
        <v>92</v>
      </c>
      <c r="J11" s="8" t="s">
        <v>90</v>
      </c>
      <c r="K11" s="344"/>
      <c r="L11" s="344"/>
      <c r="M11" s="344"/>
      <c r="N11" s="344"/>
      <c r="O11" s="313">
        <v>2.1678240740740742E-3</v>
      </c>
      <c r="P11" s="314">
        <v>39</v>
      </c>
      <c r="Q11" s="314">
        <v>6</v>
      </c>
      <c r="R11" s="314">
        <v>95</v>
      </c>
      <c r="S11" s="283">
        <v>1.0231481481481482E-3</v>
      </c>
      <c r="T11" s="278">
        <v>45</v>
      </c>
      <c r="U11" s="278">
        <v>11</v>
      </c>
      <c r="V11" s="278">
        <v>90</v>
      </c>
      <c r="W11" s="133">
        <v>8.1365740740740736E-4</v>
      </c>
      <c r="X11" s="134">
        <v>49</v>
      </c>
      <c r="Y11" s="134">
        <v>13</v>
      </c>
      <c r="Z11" s="134">
        <v>88</v>
      </c>
      <c r="AA11" s="98">
        <v>9.2453703703703708E-3</v>
      </c>
      <c r="AB11" s="94">
        <v>30</v>
      </c>
      <c r="AC11" s="94">
        <v>2</v>
      </c>
      <c r="AD11" s="94">
        <v>99</v>
      </c>
      <c r="AE11" s="250">
        <v>6.0995370370370381E-4</v>
      </c>
      <c r="AF11" s="252">
        <v>54</v>
      </c>
      <c r="AG11" s="252">
        <v>21</v>
      </c>
      <c r="AH11" s="253">
        <v>80</v>
      </c>
      <c r="AI11" s="195">
        <v>4.0509259259259258E-4</v>
      </c>
      <c r="AJ11" s="180">
        <v>56</v>
      </c>
      <c r="AK11" s="180">
        <v>21</v>
      </c>
      <c r="AL11" s="181">
        <v>80</v>
      </c>
      <c r="AM11" s="41">
        <v>1.8402777777777778E-4</v>
      </c>
      <c r="AN11" s="42">
        <v>56</v>
      </c>
      <c r="AO11" s="42">
        <v>8</v>
      </c>
      <c r="AP11" s="42">
        <v>93</v>
      </c>
      <c r="BQ11" s="110"/>
      <c r="BR11" s="110"/>
      <c r="BS11" s="110"/>
      <c r="BT11" s="110"/>
      <c r="BU11" s="110"/>
      <c r="BV11" s="110"/>
      <c r="BW11" s="110"/>
      <c r="BX11" s="110"/>
      <c r="BY11" s="110"/>
      <c r="BZ11" s="110"/>
      <c r="CA11" s="106"/>
      <c r="CB11" s="106"/>
      <c r="CC11" s="106"/>
    </row>
    <row r="12" spans="1:81" s="110" customFormat="1" ht="15.75" customHeight="1" x14ac:dyDescent="0.3">
      <c r="A12" s="53">
        <f>N12+R12+V12+Z12+AD12+AH12+AL12+AP12</f>
        <v>621</v>
      </c>
      <c r="B12" s="53">
        <v>10</v>
      </c>
      <c r="C12" s="336">
        <f>AVERAGE(L12,P12,T12,X12,AB12,AF12,AJ12,AN12,)</f>
        <v>37.555555555555557</v>
      </c>
      <c r="D12" s="3" t="s">
        <v>40</v>
      </c>
      <c r="E12" s="12" t="s">
        <v>25</v>
      </c>
      <c r="F12" s="12" t="s">
        <v>18</v>
      </c>
      <c r="G12" s="57" t="s">
        <v>210</v>
      </c>
      <c r="H12" s="350" t="s">
        <v>334</v>
      </c>
      <c r="I12" s="8" t="s">
        <v>92</v>
      </c>
      <c r="J12" s="8" t="s">
        <v>357</v>
      </c>
      <c r="K12" s="345">
        <v>4.915856481481482E-3</v>
      </c>
      <c r="L12" s="344">
        <v>36</v>
      </c>
      <c r="M12" s="344">
        <v>11</v>
      </c>
      <c r="N12" s="344">
        <v>90</v>
      </c>
      <c r="O12" s="339">
        <v>2.3415509259259262E-3</v>
      </c>
      <c r="P12" s="340">
        <v>37</v>
      </c>
      <c r="Q12" s="340">
        <v>15</v>
      </c>
      <c r="R12" s="340">
        <v>86</v>
      </c>
      <c r="S12" s="289">
        <v>1.0868055555555555E-3</v>
      </c>
      <c r="T12" s="290">
        <v>47</v>
      </c>
      <c r="U12" s="290">
        <v>20</v>
      </c>
      <c r="V12" s="290">
        <v>81</v>
      </c>
      <c r="W12" s="156">
        <v>8.9814814814814824E-4</v>
      </c>
      <c r="X12" s="154">
        <v>46</v>
      </c>
      <c r="Y12" s="154">
        <v>24</v>
      </c>
      <c r="Z12" s="154">
        <v>77</v>
      </c>
      <c r="AA12" s="104">
        <v>1.0875000000000001E-2</v>
      </c>
      <c r="AB12" s="95">
        <v>29</v>
      </c>
      <c r="AC12" s="95">
        <v>38</v>
      </c>
      <c r="AD12" s="95">
        <v>63</v>
      </c>
      <c r="AE12" s="250">
        <v>6.4120370370370373E-4</v>
      </c>
      <c r="AF12" s="253">
        <v>49</v>
      </c>
      <c r="AG12" s="253">
        <v>30</v>
      </c>
      <c r="AH12" s="253">
        <v>71</v>
      </c>
      <c r="AI12" s="194">
        <v>4.1782407407407409E-4</v>
      </c>
      <c r="AJ12" s="177">
        <v>41</v>
      </c>
      <c r="AK12" s="177">
        <v>25</v>
      </c>
      <c r="AL12" s="177">
        <v>76</v>
      </c>
      <c r="AM12" s="41">
        <v>2.0254629629629629E-4</v>
      </c>
      <c r="AN12" s="42">
        <v>53</v>
      </c>
      <c r="AO12" s="42">
        <v>24</v>
      </c>
      <c r="AP12" s="42">
        <v>77</v>
      </c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90"/>
      <c r="BR12" s="90"/>
      <c r="BS12" s="90"/>
      <c r="BT12" s="90"/>
      <c r="BU12" s="90"/>
      <c r="BV12" s="90"/>
      <c r="BW12" s="90"/>
      <c r="BX12" s="90"/>
      <c r="BY12" s="90"/>
      <c r="BZ12" s="90"/>
    </row>
    <row r="13" spans="1:81" s="110" customFormat="1" ht="18.75" x14ac:dyDescent="0.3">
      <c r="A13" s="53">
        <f>N13+R13+V13+Z13+AD13+AH13+AL13+AP13</f>
        <v>611</v>
      </c>
      <c r="B13" s="53">
        <v>11</v>
      </c>
      <c r="C13" s="336">
        <f>AVERAGE(L13,P13,T13,X13,AB13,AF13,AJ13,AN13,)</f>
        <v>26.166666666666668</v>
      </c>
      <c r="D13" s="12" t="s">
        <v>237</v>
      </c>
      <c r="E13" s="12" t="s">
        <v>34</v>
      </c>
      <c r="F13" s="12" t="s">
        <v>275</v>
      </c>
      <c r="G13" s="57" t="s">
        <v>121</v>
      </c>
      <c r="H13" s="351" t="s">
        <v>344</v>
      </c>
      <c r="I13" s="8" t="s">
        <v>92</v>
      </c>
      <c r="J13" s="8" t="s">
        <v>90</v>
      </c>
      <c r="K13" s="345">
        <v>4.5115740740740741E-3</v>
      </c>
      <c r="L13" s="344">
        <v>29</v>
      </c>
      <c r="M13" s="344">
        <v>4</v>
      </c>
      <c r="N13" s="344">
        <v>97</v>
      </c>
      <c r="O13" s="329">
        <v>2.0648148148148149E-3</v>
      </c>
      <c r="P13" s="330">
        <v>32</v>
      </c>
      <c r="Q13" s="330">
        <v>2</v>
      </c>
      <c r="R13" s="330">
        <v>99</v>
      </c>
      <c r="S13" s="291">
        <v>9.930555555555554E-4</v>
      </c>
      <c r="T13" s="292">
        <v>34</v>
      </c>
      <c r="U13" s="292">
        <v>4</v>
      </c>
      <c r="V13" s="292">
        <v>97</v>
      </c>
      <c r="W13" s="156">
        <v>8.1249999999999996E-4</v>
      </c>
      <c r="X13" s="154">
        <v>34</v>
      </c>
      <c r="Y13" s="154">
        <v>11</v>
      </c>
      <c r="Z13" s="154">
        <v>90</v>
      </c>
      <c r="AA13" s="107">
        <v>9.479166666666667E-3</v>
      </c>
      <c r="AB13" s="108">
        <v>28</v>
      </c>
      <c r="AC13" s="108">
        <v>4</v>
      </c>
      <c r="AD13" s="108">
        <v>97</v>
      </c>
      <c r="AE13" s="256" t="s">
        <v>290</v>
      </c>
      <c r="AF13" s="257"/>
      <c r="AG13" s="257"/>
      <c r="AH13" s="249">
        <v>39</v>
      </c>
      <c r="AI13" s="199" t="s">
        <v>289</v>
      </c>
      <c r="AJ13" s="199"/>
      <c r="AK13" s="196"/>
      <c r="AL13" s="193">
        <v>39</v>
      </c>
      <c r="AM13" s="43" t="s">
        <v>152</v>
      </c>
      <c r="AN13" s="115"/>
      <c r="AO13" s="115"/>
      <c r="AP13" s="115">
        <v>53</v>
      </c>
    </row>
    <row r="14" spans="1:81" s="24" customFormat="1" ht="18.75" x14ac:dyDescent="0.3">
      <c r="A14" s="53">
        <f>N14+R14+V14+Z14+AD14+AH14+AL14+AP14</f>
        <v>581</v>
      </c>
      <c r="B14" s="53">
        <v>12</v>
      </c>
      <c r="C14" s="336">
        <f>AVERAGE(L14,P14,T14,X14,AB14,AF14,AJ14,AN14,)</f>
        <v>29.333333333333332</v>
      </c>
      <c r="D14" s="3" t="s">
        <v>10</v>
      </c>
      <c r="E14" s="12" t="s">
        <v>13</v>
      </c>
      <c r="F14" s="12" t="s">
        <v>18</v>
      </c>
      <c r="G14" s="57" t="s">
        <v>210</v>
      </c>
      <c r="H14" s="350"/>
      <c r="I14" s="8" t="s">
        <v>92</v>
      </c>
      <c r="J14" s="8" t="s">
        <v>90</v>
      </c>
      <c r="K14" s="345">
        <v>5.2731481481481483E-3</v>
      </c>
      <c r="L14" s="344">
        <v>28</v>
      </c>
      <c r="M14" s="344">
        <v>15</v>
      </c>
      <c r="N14" s="344">
        <v>85</v>
      </c>
      <c r="O14" s="313">
        <v>2.4699074074074072E-3</v>
      </c>
      <c r="P14" s="314">
        <v>29</v>
      </c>
      <c r="Q14" s="314">
        <v>19</v>
      </c>
      <c r="R14" s="314">
        <v>82</v>
      </c>
      <c r="S14" s="283">
        <v>1.2037037037037038E-3</v>
      </c>
      <c r="T14" s="278">
        <v>33</v>
      </c>
      <c r="U14" s="278">
        <v>27</v>
      </c>
      <c r="V14" s="278">
        <v>74</v>
      </c>
      <c r="W14" s="133">
        <v>9.2013888888888885E-4</v>
      </c>
      <c r="X14" s="134">
        <v>39</v>
      </c>
      <c r="Y14" s="134">
        <v>28</v>
      </c>
      <c r="Z14" s="134">
        <v>73</v>
      </c>
      <c r="AA14" s="98">
        <v>1.1525462962962965E-2</v>
      </c>
      <c r="AB14" s="94">
        <v>21</v>
      </c>
      <c r="AC14" s="94">
        <v>48</v>
      </c>
      <c r="AD14" s="94">
        <v>53</v>
      </c>
      <c r="AE14" s="250">
        <v>6.6550925925925935E-4</v>
      </c>
      <c r="AF14" s="252">
        <v>33</v>
      </c>
      <c r="AG14" s="252">
        <v>36</v>
      </c>
      <c r="AH14" s="253">
        <v>65</v>
      </c>
      <c r="AI14" s="195">
        <v>4.224537037037037E-4</v>
      </c>
      <c r="AJ14" s="180">
        <v>41</v>
      </c>
      <c r="AK14" s="180">
        <v>26</v>
      </c>
      <c r="AL14" s="181">
        <v>75</v>
      </c>
      <c r="AM14" s="41">
        <v>2.0833333333333335E-4</v>
      </c>
      <c r="AN14" s="42">
        <v>40</v>
      </c>
      <c r="AO14" s="42">
        <v>27</v>
      </c>
      <c r="AP14" s="42">
        <v>74</v>
      </c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110"/>
      <c r="BU14" s="110"/>
      <c r="BV14" s="110"/>
      <c r="BW14" s="110"/>
      <c r="BX14" s="110"/>
      <c r="BY14" s="110"/>
      <c r="BZ14" s="110"/>
      <c r="CA14" s="90"/>
      <c r="CB14" s="90"/>
      <c r="CC14" s="90"/>
    </row>
    <row r="15" spans="1:81" ht="18.75" x14ac:dyDescent="0.3">
      <c r="A15" s="53">
        <f>N15+R15+V15+Z15+AD15+AH15+AL15+AP15</f>
        <v>558</v>
      </c>
      <c r="B15" s="53">
        <v>13</v>
      </c>
      <c r="C15" s="336">
        <f>AVERAGE(L15,P15,T15,X15,AB15,AF15,AJ15,AN15,)</f>
        <v>29.333333333333332</v>
      </c>
      <c r="D15" s="3" t="s">
        <v>186</v>
      </c>
      <c r="E15" s="12" t="s">
        <v>101</v>
      </c>
      <c r="F15" s="12" t="s">
        <v>18</v>
      </c>
      <c r="G15" s="57" t="s">
        <v>210</v>
      </c>
      <c r="H15" s="351" t="s">
        <v>335</v>
      </c>
      <c r="I15" s="8" t="s">
        <v>92</v>
      </c>
      <c r="J15" s="8" t="s">
        <v>90</v>
      </c>
      <c r="K15" s="345">
        <v>4.8726851851851856E-3</v>
      </c>
      <c r="L15" s="344">
        <v>29</v>
      </c>
      <c r="M15" s="344">
        <v>9</v>
      </c>
      <c r="N15" s="344">
        <v>91</v>
      </c>
      <c r="O15" s="339">
        <v>2.3252314814814815E-3</v>
      </c>
      <c r="P15" s="340">
        <v>34</v>
      </c>
      <c r="Q15" s="340">
        <v>12</v>
      </c>
      <c r="R15" s="340">
        <v>89</v>
      </c>
      <c r="S15" s="333" t="s">
        <v>315</v>
      </c>
      <c r="T15" s="278"/>
      <c r="U15" s="278"/>
      <c r="V15" s="278">
        <v>62</v>
      </c>
      <c r="W15" s="156">
        <v>8.9351851851851842E-4</v>
      </c>
      <c r="X15" s="154">
        <v>38</v>
      </c>
      <c r="Y15" s="154">
        <v>23</v>
      </c>
      <c r="Z15" s="154">
        <v>78</v>
      </c>
      <c r="AA15" s="107">
        <v>1.0280092592592592E-2</v>
      </c>
      <c r="AB15" s="108">
        <v>24</v>
      </c>
      <c r="AC15" s="108">
        <v>23</v>
      </c>
      <c r="AD15" s="108">
        <v>78</v>
      </c>
      <c r="AE15" s="248">
        <v>6.5046296296296304E-4</v>
      </c>
      <c r="AF15" s="249">
        <v>51</v>
      </c>
      <c r="AG15" s="249">
        <v>33</v>
      </c>
      <c r="AH15" s="249">
        <v>68</v>
      </c>
      <c r="AI15" s="199" t="s">
        <v>289</v>
      </c>
      <c r="AJ15" s="199"/>
      <c r="AK15" s="196"/>
      <c r="AL15" s="193">
        <v>39</v>
      </c>
      <c r="AM15" s="43" t="s">
        <v>152</v>
      </c>
      <c r="AN15" s="115"/>
      <c r="AO15" s="115"/>
      <c r="AP15" s="115">
        <v>53</v>
      </c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24"/>
      <c r="BR15" s="24"/>
      <c r="BS15" s="24"/>
      <c r="BT15" s="90"/>
      <c r="BU15" s="90"/>
      <c r="BV15" s="90"/>
      <c r="BW15" s="90"/>
      <c r="BX15" s="90"/>
      <c r="BY15" s="24"/>
      <c r="BZ15" s="24"/>
      <c r="CA15" s="110"/>
      <c r="CB15" s="110"/>
      <c r="CC15" s="110"/>
    </row>
    <row r="16" spans="1:81" s="110" customFormat="1" ht="18.75" x14ac:dyDescent="0.3">
      <c r="A16" s="53">
        <f>N16+R16+V16+Z16+AD16+AH16+AL16+AP16</f>
        <v>554</v>
      </c>
      <c r="B16" s="53">
        <v>14</v>
      </c>
      <c r="C16" s="336">
        <f>AVERAGE(L16,P16,T16,X16,AB16,AF16,AJ16,AN16,)</f>
        <v>30.444444444444443</v>
      </c>
      <c r="D16" s="3" t="s">
        <v>95</v>
      </c>
      <c r="E16" s="12" t="s">
        <v>25</v>
      </c>
      <c r="F16" s="12" t="s">
        <v>18</v>
      </c>
      <c r="G16" s="57" t="s">
        <v>210</v>
      </c>
      <c r="H16" s="350"/>
      <c r="I16" s="8" t="s">
        <v>92</v>
      </c>
      <c r="J16" s="8" t="s">
        <v>90</v>
      </c>
      <c r="K16" s="345">
        <v>5.386574074074074E-3</v>
      </c>
      <c r="L16" s="344">
        <v>27</v>
      </c>
      <c r="M16" s="344">
        <v>16</v>
      </c>
      <c r="N16" s="344">
        <v>84</v>
      </c>
      <c r="O16" s="313">
        <v>2.5081018518518521E-3</v>
      </c>
      <c r="P16" s="314">
        <v>32</v>
      </c>
      <c r="Q16" s="314">
        <v>20</v>
      </c>
      <c r="R16" s="314">
        <v>81</v>
      </c>
      <c r="S16" s="283">
        <v>1.1805555555555556E-3</v>
      </c>
      <c r="T16" s="278">
        <v>32</v>
      </c>
      <c r="U16" s="278">
        <v>26</v>
      </c>
      <c r="V16" s="278">
        <v>75</v>
      </c>
      <c r="W16" s="133">
        <v>9.2245370370370365E-4</v>
      </c>
      <c r="X16" s="134">
        <v>36</v>
      </c>
      <c r="Y16" s="134">
        <v>29</v>
      </c>
      <c r="Z16" s="134">
        <v>72</v>
      </c>
      <c r="AA16" s="98">
        <v>1.1135416666666667E-2</v>
      </c>
      <c r="AB16" s="94">
        <v>25</v>
      </c>
      <c r="AC16" s="94">
        <v>43</v>
      </c>
      <c r="AD16" s="94">
        <v>58</v>
      </c>
      <c r="AE16" s="250">
        <v>6.8750000000000007E-4</v>
      </c>
      <c r="AF16" s="252">
        <v>39</v>
      </c>
      <c r="AG16" s="252">
        <v>40</v>
      </c>
      <c r="AH16" s="253">
        <v>61</v>
      </c>
      <c r="AI16" s="195">
        <v>4.5486111111111102E-4</v>
      </c>
      <c r="AJ16" s="180">
        <v>41</v>
      </c>
      <c r="AK16" s="180">
        <v>38</v>
      </c>
      <c r="AL16" s="181">
        <v>64</v>
      </c>
      <c r="AM16" s="41">
        <v>2.3958333333333332E-4</v>
      </c>
      <c r="AN16" s="42">
        <v>42</v>
      </c>
      <c r="AO16" s="42">
        <v>42</v>
      </c>
      <c r="AP16" s="272">
        <v>59</v>
      </c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</row>
    <row r="17" spans="1:81" s="90" customFormat="1" ht="15.75" customHeight="1" x14ac:dyDescent="0.3">
      <c r="A17" s="53">
        <f>N17+R17+V17+Z17+AD17+AH17+AL17+AP17</f>
        <v>548</v>
      </c>
      <c r="B17" s="53">
        <v>15</v>
      </c>
      <c r="C17" s="336">
        <f>AVERAGE(L17,P17,T17,X17,AB17,AF17,AJ17,AN17,)</f>
        <v>36.428571428571431</v>
      </c>
      <c r="D17" s="3" t="s">
        <v>12</v>
      </c>
      <c r="E17" s="12" t="s">
        <v>13</v>
      </c>
      <c r="F17" s="12" t="s">
        <v>18</v>
      </c>
      <c r="G17" s="57" t="s">
        <v>210</v>
      </c>
      <c r="H17" s="350"/>
      <c r="I17" s="8" t="s">
        <v>92</v>
      </c>
      <c r="J17" s="8" t="s">
        <v>90</v>
      </c>
      <c r="K17" s="344"/>
      <c r="L17" s="344"/>
      <c r="M17" s="344"/>
      <c r="N17" s="344"/>
      <c r="O17" s="313">
        <v>2.3773148148148147E-3</v>
      </c>
      <c r="P17" s="314">
        <v>26</v>
      </c>
      <c r="Q17" s="314">
        <v>17</v>
      </c>
      <c r="R17" s="314">
        <v>84</v>
      </c>
      <c r="S17" s="283">
        <v>1.0092592592592592E-3</v>
      </c>
      <c r="T17" s="278">
        <v>42</v>
      </c>
      <c r="U17" s="278">
        <v>8</v>
      </c>
      <c r="V17" s="278">
        <v>93</v>
      </c>
      <c r="W17" s="133">
        <v>8.1365740740740736E-4</v>
      </c>
      <c r="X17" s="134">
        <v>39</v>
      </c>
      <c r="Y17" s="134">
        <v>12</v>
      </c>
      <c r="Z17" s="134">
        <v>89</v>
      </c>
      <c r="AA17" s="210" t="s">
        <v>291</v>
      </c>
      <c r="AB17" s="95"/>
      <c r="AC17" s="95"/>
      <c r="AD17" s="95">
        <v>28</v>
      </c>
      <c r="AE17" s="250">
        <v>5.912037037037037E-4</v>
      </c>
      <c r="AF17" s="252">
        <v>42</v>
      </c>
      <c r="AG17" s="252">
        <v>14</v>
      </c>
      <c r="AH17" s="253">
        <v>87</v>
      </c>
      <c r="AI17" s="195">
        <v>3.9351851851851852E-4</v>
      </c>
      <c r="AJ17" s="180">
        <v>42</v>
      </c>
      <c r="AK17" s="180">
        <v>14</v>
      </c>
      <c r="AL17" s="181">
        <v>87</v>
      </c>
      <c r="AM17" s="41">
        <v>1.9675925925925926E-4</v>
      </c>
      <c r="AN17" s="42">
        <v>64</v>
      </c>
      <c r="AO17" s="42">
        <v>21</v>
      </c>
      <c r="AP17" s="42">
        <v>80</v>
      </c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</row>
    <row r="18" spans="1:81" s="90" customFormat="1" ht="15.75" customHeight="1" x14ac:dyDescent="0.3">
      <c r="A18" s="53">
        <f>N18+R18+V18+Z18+AD18+AH18+AL18+AP18</f>
        <v>547</v>
      </c>
      <c r="B18" s="53">
        <v>16</v>
      </c>
      <c r="C18" s="336">
        <f>AVERAGE(L18,P18,T18,X18,AB18,AF18,AJ18,AN18,)</f>
        <v>30.555555555555557</v>
      </c>
      <c r="D18" s="3" t="s">
        <v>49</v>
      </c>
      <c r="E18" s="12" t="s">
        <v>50</v>
      </c>
      <c r="F18" s="12" t="s">
        <v>51</v>
      </c>
      <c r="G18" s="57" t="s">
        <v>131</v>
      </c>
      <c r="H18" s="350"/>
      <c r="I18" s="8" t="s">
        <v>92</v>
      </c>
      <c r="J18" s="8" t="s">
        <v>90</v>
      </c>
      <c r="K18" s="345">
        <v>5.4826388888888885E-3</v>
      </c>
      <c r="L18" s="344">
        <v>27</v>
      </c>
      <c r="M18" s="344">
        <v>18</v>
      </c>
      <c r="N18" s="344">
        <v>82</v>
      </c>
      <c r="O18" s="339">
        <v>2.5821759259259257E-3</v>
      </c>
      <c r="P18" s="340">
        <v>30</v>
      </c>
      <c r="Q18" s="340">
        <v>22</v>
      </c>
      <c r="R18" s="340">
        <v>79</v>
      </c>
      <c r="S18" s="289">
        <v>1.2395833333333334E-3</v>
      </c>
      <c r="T18" s="290">
        <v>32</v>
      </c>
      <c r="U18" s="290">
        <v>30</v>
      </c>
      <c r="V18" s="290">
        <v>71</v>
      </c>
      <c r="W18" s="133">
        <v>2.4189814814814812E-4</v>
      </c>
      <c r="X18" s="134">
        <v>41</v>
      </c>
      <c r="Y18" s="134">
        <v>30</v>
      </c>
      <c r="Z18" s="134">
        <v>71</v>
      </c>
      <c r="AA18" s="98">
        <v>1.1957175925925927E-2</v>
      </c>
      <c r="AB18" s="94">
        <v>24</v>
      </c>
      <c r="AC18" s="94">
        <v>51</v>
      </c>
      <c r="AD18" s="94">
        <v>50</v>
      </c>
      <c r="AE18" s="250">
        <v>6.8634259259259256E-4</v>
      </c>
      <c r="AF18" s="252">
        <v>36</v>
      </c>
      <c r="AG18" s="252">
        <v>39</v>
      </c>
      <c r="AH18" s="253">
        <v>62</v>
      </c>
      <c r="AI18" s="195">
        <v>4.5370370370370378E-4</v>
      </c>
      <c r="AJ18" s="180">
        <v>38</v>
      </c>
      <c r="AK18" s="180">
        <v>35</v>
      </c>
      <c r="AL18" s="181">
        <v>66</v>
      </c>
      <c r="AM18" s="41">
        <v>2.2106481481481481E-4</v>
      </c>
      <c r="AN18" s="42">
        <v>47</v>
      </c>
      <c r="AO18" s="42">
        <v>35</v>
      </c>
      <c r="AP18" s="42">
        <v>66</v>
      </c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</row>
    <row r="19" spans="1:81" s="90" customFormat="1" ht="18.75" x14ac:dyDescent="0.3">
      <c r="A19" s="53">
        <f>N19+R19+V19+Z19+AD19+AH19+AL19+AP19</f>
        <v>532</v>
      </c>
      <c r="B19" s="53">
        <v>17</v>
      </c>
      <c r="C19" s="336">
        <f>AVERAGE(L19,P19,T19,X19,AB19,AF19,AJ19,AN19,)</f>
        <v>25.75</v>
      </c>
      <c r="D19" s="12" t="s">
        <v>276</v>
      </c>
      <c r="E19" s="12" t="s">
        <v>7</v>
      </c>
      <c r="F19" s="12" t="s">
        <v>235</v>
      </c>
      <c r="G19" s="57" t="s">
        <v>236</v>
      </c>
      <c r="H19" s="351"/>
      <c r="I19" s="8" t="s">
        <v>92</v>
      </c>
      <c r="J19" s="8" t="s">
        <v>90</v>
      </c>
      <c r="K19" s="345">
        <v>4.3124999999999995E-3</v>
      </c>
      <c r="L19" s="344">
        <v>34</v>
      </c>
      <c r="M19" s="344">
        <v>1</v>
      </c>
      <c r="N19" s="344">
        <v>100</v>
      </c>
      <c r="O19" s="346" t="s">
        <v>315</v>
      </c>
      <c r="P19" s="314"/>
      <c r="Q19" s="314"/>
      <c r="R19" s="314">
        <v>68</v>
      </c>
      <c r="S19" s="333" t="s">
        <v>315</v>
      </c>
      <c r="T19" s="278"/>
      <c r="U19" s="278"/>
      <c r="V19" s="278">
        <v>62</v>
      </c>
      <c r="W19" s="133">
        <v>2.4189814814814812E-4</v>
      </c>
      <c r="X19" s="134">
        <v>41</v>
      </c>
      <c r="Y19" s="134">
        <v>30</v>
      </c>
      <c r="Z19" s="134">
        <v>71</v>
      </c>
      <c r="AA19" s="107">
        <v>9.0435185185185184E-3</v>
      </c>
      <c r="AB19" s="108">
        <v>28</v>
      </c>
      <c r="AC19" s="108">
        <v>1</v>
      </c>
      <c r="AD19" s="108">
        <v>100</v>
      </c>
      <c r="AE19" s="256" t="s">
        <v>290</v>
      </c>
      <c r="AF19" s="257"/>
      <c r="AG19" s="257"/>
      <c r="AH19" s="249">
        <v>39</v>
      </c>
      <c r="AI19" s="199" t="s">
        <v>289</v>
      </c>
      <c r="AJ19" s="199"/>
      <c r="AK19" s="196"/>
      <c r="AL19" s="193">
        <v>39</v>
      </c>
      <c r="AM19" s="43" t="s">
        <v>152</v>
      </c>
      <c r="AN19" s="115"/>
      <c r="AO19" s="115"/>
      <c r="AP19" s="115">
        <v>53</v>
      </c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5"/>
      <c r="BR19" s="5"/>
      <c r="BS19" s="5"/>
      <c r="BT19" s="106"/>
      <c r="BU19" s="106"/>
      <c r="BV19" s="106"/>
      <c r="BW19" s="106"/>
      <c r="BX19" s="106"/>
      <c r="BY19" s="106"/>
      <c r="BZ19" s="106"/>
    </row>
    <row r="20" spans="1:81" s="90" customFormat="1" ht="18.75" x14ac:dyDescent="0.3">
      <c r="A20" s="53">
        <f>N20+R20+V20+Z20+AD20+AH20+AL20+AP20</f>
        <v>520</v>
      </c>
      <c r="B20" s="53">
        <v>18</v>
      </c>
      <c r="C20" s="336">
        <f>AVERAGE(L20,P20,T20,X20,AB20,AF20,AJ20,AN20,)</f>
        <v>33.111111111111114</v>
      </c>
      <c r="D20" s="354" t="s">
        <v>75</v>
      </c>
      <c r="E20" s="355" t="s">
        <v>7</v>
      </c>
      <c r="F20" s="355" t="s">
        <v>18</v>
      </c>
      <c r="G20" s="356" t="s">
        <v>210</v>
      </c>
      <c r="H20" s="351" t="s">
        <v>336</v>
      </c>
      <c r="I20" s="8" t="s">
        <v>77</v>
      </c>
      <c r="J20" s="8" t="s">
        <v>90</v>
      </c>
      <c r="K20" s="345">
        <v>5.4710648148148149E-3</v>
      </c>
      <c r="L20" s="344">
        <v>33</v>
      </c>
      <c r="M20" s="344">
        <v>17</v>
      </c>
      <c r="N20" s="344">
        <v>83</v>
      </c>
      <c r="O20" s="339">
        <v>2.6574074074074074E-3</v>
      </c>
      <c r="P20" s="340">
        <v>36</v>
      </c>
      <c r="Q20" s="340">
        <v>24</v>
      </c>
      <c r="R20" s="340">
        <v>77</v>
      </c>
      <c r="S20" s="283">
        <v>1.236111111111111E-3</v>
      </c>
      <c r="T20" s="278">
        <v>38</v>
      </c>
      <c r="U20" s="278">
        <v>29</v>
      </c>
      <c r="V20" s="278">
        <v>72</v>
      </c>
      <c r="W20" s="156">
        <v>9.780092592592592E-4</v>
      </c>
      <c r="X20" s="154">
        <v>34</v>
      </c>
      <c r="Y20" s="154">
        <v>31</v>
      </c>
      <c r="Z20" s="154">
        <v>70</v>
      </c>
      <c r="AA20" s="107">
        <v>1.1859953703703704E-2</v>
      </c>
      <c r="AB20" s="108">
        <v>24</v>
      </c>
      <c r="AC20" s="108">
        <v>50</v>
      </c>
      <c r="AD20" s="108">
        <v>51</v>
      </c>
      <c r="AE20" s="248">
        <v>7.5578703703703702E-4</v>
      </c>
      <c r="AF20" s="249">
        <v>43</v>
      </c>
      <c r="AG20" s="249">
        <v>50</v>
      </c>
      <c r="AH20" s="249">
        <v>51</v>
      </c>
      <c r="AI20" s="192">
        <v>4.8379629629629624E-4</v>
      </c>
      <c r="AJ20" s="193">
        <v>43</v>
      </c>
      <c r="AK20" s="193">
        <v>45</v>
      </c>
      <c r="AL20" s="193">
        <v>56</v>
      </c>
      <c r="AM20" s="114">
        <v>2.3726851851851852E-4</v>
      </c>
      <c r="AN20" s="115">
        <v>47</v>
      </c>
      <c r="AO20" s="115">
        <v>41</v>
      </c>
      <c r="AP20" s="115">
        <v>60</v>
      </c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</row>
    <row r="21" spans="1:81" s="110" customFormat="1" ht="18.75" x14ac:dyDescent="0.3">
      <c r="A21" s="53">
        <f>N21+R21+V21+Z21+AD21+AH21+AL21+AP21</f>
        <v>510</v>
      </c>
      <c r="B21" s="53">
        <v>19</v>
      </c>
      <c r="C21" s="336">
        <f>AVERAGE(L21,P21,T21,X21,AB21,AF21,AJ21,AN21,)</f>
        <v>25.333333333333332</v>
      </c>
      <c r="D21" s="3" t="s">
        <v>177</v>
      </c>
      <c r="E21" s="12" t="s">
        <v>7</v>
      </c>
      <c r="F21" s="12" t="s">
        <v>178</v>
      </c>
      <c r="G21" s="57" t="s">
        <v>179</v>
      </c>
      <c r="H21" s="350"/>
      <c r="I21" s="8" t="s">
        <v>92</v>
      </c>
      <c r="J21" s="8" t="s">
        <v>90</v>
      </c>
      <c r="K21" s="345"/>
      <c r="L21" s="344"/>
      <c r="M21" s="344"/>
      <c r="N21" s="344"/>
      <c r="O21" s="313">
        <v>2.3321759259259259E-3</v>
      </c>
      <c r="P21" s="314">
        <v>27</v>
      </c>
      <c r="Q21" s="314">
        <v>13</v>
      </c>
      <c r="R21" s="314">
        <v>88</v>
      </c>
      <c r="S21" s="283">
        <v>1.0486111111111111E-3</v>
      </c>
      <c r="T21" s="278">
        <v>31</v>
      </c>
      <c r="U21" s="278">
        <v>12</v>
      </c>
      <c r="V21" s="278">
        <v>89</v>
      </c>
      <c r="W21" s="133">
        <v>8.1018518518518516E-4</v>
      </c>
      <c r="X21" s="134">
        <v>32</v>
      </c>
      <c r="Y21" s="134">
        <v>10</v>
      </c>
      <c r="Z21" s="134">
        <v>91</v>
      </c>
      <c r="AA21" s="104">
        <v>1.0523148148148148E-2</v>
      </c>
      <c r="AB21" s="95">
        <v>27</v>
      </c>
      <c r="AC21" s="94">
        <v>29</v>
      </c>
      <c r="AD21" s="94">
        <v>72</v>
      </c>
      <c r="AE21" s="250">
        <v>6.2384259259259261E-4</v>
      </c>
      <c r="AF21" s="253">
        <v>35</v>
      </c>
      <c r="AG21" s="253">
        <v>23</v>
      </c>
      <c r="AH21" s="253">
        <v>78</v>
      </c>
      <c r="AI21" s="199" t="s">
        <v>289</v>
      </c>
      <c r="AJ21" s="199"/>
      <c r="AK21" s="197"/>
      <c r="AL21" s="180">
        <v>39</v>
      </c>
      <c r="AM21" s="43" t="s">
        <v>152</v>
      </c>
      <c r="AN21" s="42"/>
      <c r="AO21" s="42"/>
      <c r="AP21" s="42">
        <v>53</v>
      </c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90"/>
      <c r="CB21" s="90"/>
      <c r="CC21" s="90"/>
    </row>
    <row r="22" spans="1:81" s="90" customFormat="1" ht="15.75" customHeight="1" x14ac:dyDescent="0.3">
      <c r="A22" s="53">
        <f>N22+R22+V22+Z22+AD22+AH22+AL22+AP22</f>
        <v>506</v>
      </c>
      <c r="B22" s="53">
        <v>20</v>
      </c>
      <c r="C22" s="336">
        <f>AVERAGE(L22,P22,T22,X22,AB22,AF22,AJ22,AN22,)</f>
        <v>35.444444444444443</v>
      </c>
      <c r="D22" s="354" t="s">
        <v>55</v>
      </c>
      <c r="E22" s="355" t="s">
        <v>102</v>
      </c>
      <c r="F22" s="355" t="s">
        <v>57</v>
      </c>
      <c r="G22" s="356" t="s">
        <v>210</v>
      </c>
      <c r="H22" s="351" t="s">
        <v>337</v>
      </c>
      <c r="I22" s="8" t="s">
        <v>77</v>
      </c>
      <c r="J22" s="8" t="s">
        <v>90</v>
      </c>
      <c r="K22" s="345">
        <v>5.7876157407407399E-3</v>
      </c>
      <c r="L22" s="344">
        <v>33</v>
      </c>
      <c r="M22" s="344">
        <v>20</v>
      </c>
      <c r="N22" s="344">
        <v>80</v>
      </c>
      <c r="O22" s="339">
        <v>2.7719907407407411E-3</v>
      </c>
      <c r="P22" s="340">
        <v>39</v>
      </c>
      <c r="Q22" s="340">
        <v>26</v>
      </c>
      <c r="R22" s="340">
        <v>75</v>
      </c>
      <c r="S22" s="289">
        <v>1.2962962962962963E-3</v>
      </c>
      <c r="T22" s="290">
        <v>31</v>
      </c>
      <c r="U22" s="290">
        <v>32</v>
      </c>
      <c r="V22" s="290">
        <v>69</v>
      </c>
      <c r="W22" s="156">
        <v>1.0335648148148148E-3</v>
      </c>
      <c r="X22" s="154">
        <v>42</v>
      </c>
      <c r="Y22" s="154">
        <v>36</v>
      </c>
      <c r="Z22" s="154">
        <v>65</v>
      </c>
      <c r="AA22" s="107">
        <v>1.2040509259259259E-2</v>
      </c>
      <c r="AB22" s="108">
        <v>29</v>
      </c>
      <c r="AC22" s="94">
        <v>53</v>
      </c>
      <c r="AD22" s="94">
        <v>48</v>
      </c>
      <c r="AE22" s="248">
        <v>7.4652777777777781E-4</v>
      </c>
      <c r="AF22" s="249">
        <v>45</v>
      </c>
      <c r="AG22" s="249">
        <v>46</v>
      </c>
      <c r="AH22" s="249">
        <v>55</v>
      </c>
      <c r="AI22" s="192">
        <v>4.895833333333333E-4</v>
      </c>
      <c r="AJ22" s="193">
        <v>46</v>
      </c>
      <c r="AK22" s="193">
        <v>46</v>
      </c>
      <c r="AL22" s="193">
        <v>55</v>
      </c>
      <c r="AM22" s="114">
        <v>2.4768518518518515E-4</v>
      </c>
      <c r="AN22" s="115">
        <v>54</v>
      </c>
      <c r="AO22" s="115">
        <v>42</v>
      </c>
      <c r="AP22" s="115">
        <v>59</v>
      </c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110"/>
      <c r="BE22" s="110"/>
      <c r="BF22" s="110"/>
      <c r="BG22" s="110"/>
      <c r="BH22" s="110"/>
      <c r="BI22" s="110"/>
      <c r="BJ22" s="110"/>
      <c r="BK22" s="110"/>
      <c r="BL22" s="110"/>
      <c r="BM22" s="110"/>
      <c r="BN22" s="110"/>
      <c r="BO22" s="110"/>
      <c r="BP22" s="110"/>
      <c r="BT22" s="106"/>
      <c r="BU22" s="106"/>
      <c r="BV22" s="106"/>
      <c r="BW22" s="106"/>
      <c r="BX22" s="106"/>
      <c r="BY22" s="106"/>
      <c r="BZ22" s="106"/>
    </row>
    <row r="23" spans="1:81" s="90" customFormat="1" ht="18.75" x14ac:dyDescent="0.3">
      <c r="A23" s="53">
        <f>N23+R23+V23+Z23+AD23+AH23+AL23+AP23</f>
        <v>503</v>
      </c>
      <c r="B23" s="53">
        <v>21</v>
      </c>
      <c r="C23" s="336">
        <f>AVERAGE(L23,P23,T23,X23,AB23,AF23,AJ23,AN23,)</f>
        <v>31.444444444444443</v>
      </c>
      <c r="D23" s="354" t="s">
        <v>20</v>
      </c>
      <c r="E23" s="355" t="s">
        <v>13</v>
      </c>
      <c r="F23" s="355" t="s">
        <v>226</v>
      </c>
      <c r="G23" s="356" t="s">
        <v>210</v>
      </c>
      <c r="H23" s="351" t="s">
        <v>338</v>
      </c>
      <c r="I23" s="8" t="s">
        <v>77</v>
      </c>
      <c r="J23" s="8" t="s">
        <v>90</v>
      </c>
      <c r="K23" s="345">
        <v>5.8946759259259256E-3</v>
      </c>
      <c r="L23" s="344">
        <v>26</v>
      </c>
      <c r="M23" s="344">
        <v>21</v>
      </c>
      <c r="N23" s="344">
        <v>79</v>
      </c>
      <c r="O23" s="339">
        <v>2.7578703703703706E-3</v>
      </c>
      <c r="P23" s="340">
        <v>28</v>
      </c>
      <c r="Q23" s="340">
        <v>25</v>
      </c>
      <c r="R23" s="340">
        <v>76</v>
      </c>
      <c r="S23" s="283">
        <v>1.2858796296296297E-3</v>
      </c>
      <c r="T23" s="278">
        <v>36</v>
      </c>
      <c r="U23" s="278">
        <v>31</v>
      </c>
      <c r="V23" s="278">
        <v>70</v>
      </c>
      <c r="W23" s="156">
        <v>1.0219907407407406E-3</v>
      </c>
      <c r="X23" s="154">
        <v>36</v>
      </c>
      <c r="Y23" s="154">
        <v>34</v>
      </c>
      <c r="Z23" s="154">
        <v>67</v>
      </c>
      <c r="AA23" s="107">
        <v>1.2046296296296298E-2</v>
      </c>
      <c r="AB23" s="108">
        <v>24</v>
      </c>
      <c r="AC23" s="108">
        <v>54</v>
      </c>
      <c r="AD23" s="108">
        <v>47</v>
      </c>
      <c r="AE23" s="248">
        <v>7.5000000000000012E-4</v>
      </c>
      <c r="AF23" s="249">
        <v>40</v>
      </c>
      <c r="AG23" s="249">
        <v>48</v>
      </c>
      <c r="AH23" s="249">
        <v>53</v>
      </c>
      <c r="AI23" s="192">
        <v>5.023148148148147E-4</v>
      </c>
      <c r="AJ23" s="193">
        <v>47</v>
      </c>
      <c r="AK23" s="193">
        <v>48</v>
      </c>
      <c r="AL23" s="193">
        <v>53</v>
      </c>
      <c r="AM23" s="114">
        <v>2.5694444444444446E-4</v>
      </c>
      <c r="AN23" s="115">
        <v>46</v>
      </c>
      <c r="AO23" s="115">
        <v>43</v>
      </c>
      <c r="AP23" s="115">
        <v>58</v>
      </c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110"/>
      <c r="BR23" s="110"/>
      <c r="BS23" s="110"/>
      <c r="BT23" s="5"/>
      <c r="BU23" s="5"/>
      <c r="BV23" s="5"/>
      <c r="BW23" s="5"/>
      <c r="BX23" s="5"/>
      <c r="BY23" s="5"/>
      <c r="BZ23" s="5"/>
      <c r="CA23" s="110"/>
      <c r="CB23" s="110"/>
      <c r="CC23" s="110"/>
    </row>
    <row r="24" spans="1:81" s="110" customFormat="1" ht="15.75" customHeight="1" x14ac:dyDescent="0.3">
      <c r="A24" s="53">
        <f>N24+R24+V24+Z24+AD24+AH24+AL24+AP24</f>
        <v>500</v>
      </c>
      <c r="B24" s="53">
        <v>22</v>
      </c>
      <c r="C24" s="336">
        <f>AVERAGE(L24,P24,T24,X24,AB24,AF24,AJ24,AN24,)</f>
        <v>28.333333333333332</v>
      </c>
      <c r="D24" s="3" t="s">
        <v>47</v>
      </c>
      <c r="E24" s="12" t="s">
        <v>13</v>
      </c>
      <c r="F24" s="12" t="s">
        <v>18</v>
      </c>
      <c r="G24" s="57" t="s">
        <v>210</v>
      </c>
      <c r="H24" s="350"/>
      <c r="I24" s="8" t="s">
        <v>92</v>
      </c>
      <c r="J24" s="8" t="s">
        <v>90</v>
      </c>
      <c r="K24" s="345">
        <v>5.5312500000000006E-3</v>
      </c>
      <c r="L24" s="344">
        <v>29</v>
      </c>
      <c r="M24" s="344">
        <v>19</v>
      </c>
      <c r="N24" s="344">
        <v>81</v>
      </c>
      <c r="O24" s="313">
        <v>2.6319444444444441E-3</v>
      </c>
      <c r="P24" s="314">
        <v>28</v>
      </c>
      <c r="Q24" s="314">
        <v>23</v>
      </c>
      <c r="R24" s="314">
        <v>78</v>
      </c>
      <c r="S24" s="283">
        <v>1.1296296296296295E-3</v>
      </c>
      <c r="T24" s="278">
        <v>32</v>
      </c>
      <c r="U24" s="278">
        <v>24</v>
      </c>
      <c r="V24" s="278">
        <v>77</v>
      </c>
      <c r="W24" s="288" t="s">
        <v>315</v>
      </c>
      <c r="X24" s="134"/>
      <c r="Y24" s="134"/>
      <c r="Z24" s="134">
        <v>57</v>
      </c>
      <c r="AA24" s="210" t="s">
        <v>291</v>
      </c>
      <c r="AB24" s="94"/>
      <c r="AC24" s="94"/>
      <c r="AD24" s="108">
        <v>28</v>
      </c>
      <c r="AE24" s="256" t="s">
        <v>290</v>
      </c>
      <c r="AF24" s="257"/>
      <c r="AG24" s="257"/>
      <c r="AH24" s="249">
        <v>39</v>
      </c>
      <c r="AI24" s="195">
        <v>4.5138888888888892E-4</v>
      </c>
      <c r="AJ24" s="180">
        <v>38</v>
      </c>
      <c r="AK24" s="180">
        <v>34</v>
      </c>
      <c r="AL24" s="181">
        <v>67</v>
      </c>
      <c r="AM24" s="41">
        <v>2.0833333333333335E-4</v>
      </c>
      <c r="AN24" s="42">
        <v>43</v>
      </c>
      <c r="AO24" s="42">
        <v>28</v>
      </c>
      <c r="AP24" s="42">
        <v>73</v>
      </c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5"/>
      <c r="BR24" s="5"/>
      <c r="BS24" s="5"/>
      <c r="CA24" s="90"/>
      <c r="CB24" s="90"/>
      <c r="CC24" s="90"/>
    </row>
    <row r="25" spans="1:81" s="110" customFormat="1" ht="18.75" x14ac:dyDescent="0.3">
      <c r="A25" s="53">
        <f>N25+R25+V25+Z25+AD25+AH25+AL25+AP25</f>
        <v>494</v>
      </c>
      <c r="B25" s="53">
        <v>23</v>
      </c>
      <c r="C25" s="336">
        <f>AVERAGE(L25,P25,T25,X25,AB25,AF25,AJ25,AN25,)</f>
        <v>37</v>
      </c>
      <c r="D25" s="3" t="s">
        <v>52</v>
      </c>
      <c r="E25" s="12" t="s">
        <v>31</v>
      </c>
      <c r="F25" s="12" t="s">
        <v>18</v>
      </c>
      <c r="G25" s="57" t="s">
        <v>210</v>
      </c>
      <c r="H25" s="350" t="s">
        <v>348</v>
      </c>
      <c r="I25" s="8" t="s">
        <v>92</v>
      </c>
      <c r="J25" s="8" t="s">
        <v>90</v>
      </c>
      <c r="K25" s="344"/>
      <c r="L25" s="344"/>
      <c r="M25" s="344"/>
      <c r="N25" s="344"/>
      <c r="O25" s="312"/>
      <c r="P25" s="312"/>
      <c r="Q25" s="312"/>
      <c r="R25" s="312"/>
      <c r="S25" s="291">
        <v>1.0023148148148148E-3</v>
      </c>
      <c r="T25" s="292">
        <v>42</v>
      </c>
      <c r="U25" s="292">
        <v>6</v>
      </c>
      <c r="V25" s="292">
        <v>95</v>
      </c>
      <c r="W25" s="133">
        <v>8.5300925925925919E-4</v>
      </c>
      <c r="X25" s="134">
        <v>34</v>
      </c>
      <c r="Y25" s="134">
        <v>18</v>
      </c>
      <c r="Z25" s="134">
        <v>84</v>
      </c>
      <c r="AA25" s="210" t="s">
        <v>291</v>
      </c>
      <c r="AB25" s="94"/>
      <c r="AC25" s="94"/>
      <c r="AD25" s="108">
        <v>28</v>
      </c>
      <c r="AE25" s="250">
        <v>5.6712962962962956E-4</v>
      </c>
      <c r="AF25" s="253">
        <v>48</v>
      </c>
      <c r="AG25" s="252">
        <v>7</v>
      </c>
      <c r="AH25" s="253">
        <v>94</v>
      </c>
      <c r="AI25" s="194">
        <v>3.6689814814814815E-4</v>
      </c>
      <c r="AJ25" s="177">
        <v>49</v>
      </c>
      <c r="AK25" s="177">
        <v>4</v>
      </c>
      <c r="AL25" s="177">
        <v>97</v>
      </c>
      <c r="AM25" s="41">
        <v>1.8287037037037038E-4</v>
      </c>
      <c r="AN25" s="42">
        <v>49</v>
      </c>
      <c r="AO25" s="42">
        <v>5</v>
      </c>
      <c r="AP25" s="42">
        <v>96</v>
      </c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T25" s="90"/>
      <c r="BU25" s="90"/>
      <c r="BV25" s="90"/>
      <c r="BW25" s="90"/>
      <c r="BX25" s="90"/>
      <c r="BY25" s="90"/>
      <c r="BZ25" s="90"/>
      <c r="CA25" s="90"/>
      <c r="CB25" s="90"/>
      <c r="CC25" s="90"/>
    </row>
    <row r="26" spans="1:81" s="90" customFormat="1" ht="15.75" customHeight="1" x14ac:dyDescent="0.3">
      <c r="A26" s="53">
        <f>N26+R26+V26+Z26+AD26+AH26+AL26+AP26</f>
        <v>491</v>
      </c>
      <c r="B26" s="53">
        <v>24</v>
      </c>
      <c r="C26" s="336">
        <f>AVERAGE(L26,P26,T26,X26,AB26,AF26,AJ26,AN26,)</f>
        <v>33.666666666666664</v>
      </c>
      <c r="D26" s="3" t="s">
        <v>220</v>
      </c>
      <c r="E26" s="12" t="s">
        <v>135</v>
      </c>
      <c r="F26" s="12" t="s">
        <v>181</v>
      </c>
      <c r="G26" s="57" t="s">
        <v>209</v>
      </c>
      <c r="H26" s="350"/>
      <c r="I26" s="8" t="s">
        <v>92</v>
      </c>
      <c r="J26" s="8" t="s">
        <v>90</v>
      </c>
      <c r="K26" s="344"/>
      <c r="L26" s="344"/>
      <c r="M26" s="344"/>
      <c r="N26" s="344"/>
      <c r="O26" s="313">
        <v>2.3344907407407407E-3</v>
      </c>
      <c r="P26" s="314">
        <v>34</v>
      </c>
      <c r="Q26" s="314">
        <v>14</v>
      </c>
      <c r="R26" s="314">
        <v>87</v>
      </c>
      <c r="S26" s="283">
        <v>1.1018518518518519E-3</v>
      </c>
      <c r="T26" s="278">
        <v>46</v>
      </c>
      <c r="U26" s="278">
        <v>22</v>
      </c>
      <c r="V26" s="278">
        <v>79</v>
      </c>
      <c r="W26" s="133">
        <v>8.4837962962962959E-4</v>
      </c>
      <c r="X26" s="134">
        <v>44</v>
      </c>
      <c r="Y26" s="134">
        <v>16</v>
      </c>
      <c r="Z26" s="134">
        <v>85</v>
      </c>
      <c r="AA26" s="98">
        <v>1.0413194444444444E-2</v>
      </c>
      <c r="AB26" s="94">
        <v>30</v>
      </c>
      <c r="AC26" s="94">
        <v>28</v>
      </c>
      <c r="AD26" s="94">
        <v>73</v>
      </c>
      <c r="AE26" s="250">
        <v>6.3541666666666662E-4</v>
      </c>
      <c r="AF26" s="252">
        <v>48</v>
      </c>
      <c r="AG26" s="252">
        <v>26</v>
      </c>
      <c r="AH26" s="253">
        <v>75</v>
      </c>
      <c r="AI26" s="199" t="s">
        <v>289</v>
      </c>
      <c r="AJ26" s="199"/>
      <c r="AK26" s="197"/>
      <c r="AL26" s="180">
        <v>39</v>
      </c>
      <c r="AM26" s="43" t="s">
        <v>152</v>
      </c>
      <c r="AN26" s="42"/>
      <c r="AO26" s="42"/>
      <c r="AP26" s="42">
        <v>53</v>
      </c>
      <c r="BQ26" s="110"/>
      <c r="BR26" s="110"/>
      <c r="BS26" s="110"/>
      <c r="BT26" s="110"/>
      <c r="BU26" s="110"/>
      <c r="BV26" s="110"/>
      <c r="BW26" s="110"/>
      <c r="BY26" s="110"/>
      <c r="BZ26" s="110"/>
    </row>
    <row r="27" spans="1:81" ht="18.75" x14ac:dyDescent="0.3">
      <c r="A27" s="53">
        <f>N27+R27+V27+Z27+AD27+AH27+AL27+AP27</f>
        <v>484</v>
      </c>
      <c r="B27" s="53">
        <v>25</v>
      </c>
      <c r="C27" s="336">
        <f>AVERAGE(L27,P27,T27,X27,AB27,AF27,AJ27,AN27,)</f>
        <v>25.25</v>
      </c>
      <c r="D27" s="12" t="s">
        <v>327</v>
      </c>
      <c r="E27" s="12" t="s">
        <v>7</v>
      </c>
      <c r="F27" s="12" t="s">
        <v>235</v>
      </c>
      <c r="G27" s="57" t="s">
        <v>236</v>
      </c>
      <c r="I27" s="8" t="s">
        <v>77</v>
      </c>
      <c r="J27" s="8" t="s">
        <v>90</v>
      </c>
      <c r="K27" s="345">
        <v>5.1828703703703698E-3</v>
      </c>
      <c r="L27" s="344">
        <v>31</v>
      </c>
      <c r="M27" s="344">
        <v>13</v>
      </c>
      <c r="N27" s="344">
        <v>87</v>
      </c>
      <c r="O27" s="346" t="s">
        <v>315</v>
      </c>
      <c r="P27" s="314"/>
      <c r="Q27" s="314"/>
      <c r="R27" s="314">
        <v>68</v>
      </c>
      <c r="S27" s="333" t="s">
        <v>315</v>
      </c>
      <c r="T27" s="278"/>
      <c r="U27" s="278"/>
      <c r="V27" s="278">
        <v>62</v>
      </c>
      <c r="W27" s="133">
        <v>2.4189814814814812E-4</v>
      </c>
      <c r="X27" s="134">
        <v>41</v>
      </c>
      <c r="Y27" s="134">
        <v>30</v>
      </c>
      <c r="Z27" s="134">
        <v>71</v>
      </c>
      <c r="AA27" s="118">
        <v>1.082175925925926E-2</v>
      </c>
      <c r="AB27" s="116">
        <v>29</v>
      </c>
      <c r="AC27" s="116">
        <v>36</v>
      </c>
      <c r="AD27" s="116">
        <v>65</v>
      </c>
      <c r="AE27" s="256" t="s">
        <v>290</v>
      </c>
      <c r="AF27" s="261"/>
      <c r="AG27" s="261"/>
      <c r="AH27" s="262">
        <v>39</v>
      </c>
      <c r="AI27" s="199" t="s">
        <v>289</v>
      </c>
      <c r="AJ27" s="199"/>
      <c r="AK27" s="201"/>
      <c r="AL27" s="202">
        <v>39</v>
      </c>
      <c r="AM27" s="43" t="s">
        <v>152</v>
      </c>
      <c r="AN27" s="46"/>
      <c r="AO27" s="46"/>
      <c r="AP27" s="46">
        <v>53</v>
      </c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110"/>
      <c r="CB27" s="110"/>
      <c r="CC27" s="110"/>
    </row>
    <row r="28" spans="1:81" s="106" customFormat="1" ht="18.75" customHeight="1" x14ac:dyDescent="0.3">
      <c r="A28" s="53">
        <f>N28+R28+V28+Z28+AD28+AH28+AL28+AP28</f>
        <v>483</v>
      </c>
      <c r="B28" s="53">
        <v>26</v>
      </c>
      <c r="C28" s="336">
        <f>AVERAGE(L28,P28,T28,X28,AB28,AF28,AJ28,AN28,)</f>
        <v>33</v>
      </c>
      <c r="D28" s="12" t="s">
        <v>164</v>
      </c>
      <c r="E28" s="12" t="s">
        <v>7</v>
      </c>
      <c r="F28" s="12" t="s">
        <v>165</v>
      </c>
      <c r="G28" s="57" t="s">
        <v>166</v>
      </c>
      <c r="H28" s="350"/>
      <c r="I28" s="8" t="s">
        <v>92</v>
      </c>
      <c r="J28" s="8" t="s">
        <v>90</v>
      </c>
      <c r="K28" s="344"/>
      <c r="L28" s="344"/>
      <c r="M28" s="344"/>
      <c r="N28" s="344"/>
      <c r="O28" s="329">
        <v>2.0567129629629629E-3</v>
      </c>
      <c r="P28" s="330">
        <v>39</v>
      </c>
      <c r="Q28" s="330">
        <v>1</v>
      </c>
      <c r="R28" s="330">
        <v>100</v>
      </c>
      <c r="S28" s="321" t="s">
        <v>320</v>
      </c>
      <c r="T28" s="275"/>
      <c r="U28" s="275"/>
      <c r="V28" s="278">
        <v>63</v>
      </c>
      <c r="W28" s="156">
        <v>7.5000000000000012E-4</v>
      </c>
      <c r="X28" s="154">
        <v>44</v>
      </c>
      <c r="Y28" s="154">
        <v>1</v>
      </c>
      <c r="Z28" s="154">
        <v>100</v>
      </c>
      <c r="AA28" s="210" t="s">
        <v>291</v>
      </c>
      <c r="AB28" s="94"/>
      <c r="AC28" s="94"/>
      <c r="AD28" s="108">
        <v>28</v>
      </c>
      <c r="AE28" s="254">
        <v>5.3587962962962953E-4</v>
      </c>
      <c r="AF28" s="255">
        <v>49</v>
      </c>
      <c r="AG28" s="255">
        <v>1</v>
      </c>
      <c r="AH28" s="255">
        <v>100</v>
      </c>
      <c r="AI28" s="199" t="s">
        <v>289</v>
      </c>
      <c r="AJ28" s="199"/>
      <c r="AK28" s="197"/>
      <c r="AL28" s="180">
        <v>39</v>
      </c>
      <c r="AM28" s="43" t="s">
        <v>152</v>
      </c>
      <c r="AN28" s="42"/>
      <c r="AO28" s="42"/>
      <c r="AP28" s="42">
        <v>53</v>
      </c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</row>
    <row r="29" spans="1:81" s="90" customFormat="1" ht="15.75" customHeight="1" x14ac:dyDescent="0.3">
      <c r="A29" s="53">
        <f>N29+R29+V29+Z29+AD29+AH29+AL29+AP29</f>
        <v>480</v>
      </c>
      <c r="B29" s="53">
        <v>27</v>
      </c>
      <c r="C29" s="336">
        <f>AVERAGE(L29,P29,T29,X29,AB29,AF29,AJ29,AN29,)</f>
        <v>28.857142857142858</v>
      </c>
      <c r="D29" s="3" t="s">
        <v>106</v>
      </c>
      <c r="E29" s="12" t="s">
        <v>31</v>
      </c>
      <c r="F29" s="12" t="s">
        <v>121</v>
      </c>
      <c r="G29" s="57" t="s">
        <v>210</v>
      </c>
      <c r="H29" s="350"/>
      <c r="I29" s="8" t="s">
        <v>92</v>
      </c>
      <c r="J29" s="8" t="s">
        <v>90</v>
      </c>
      <c r="K29" s="344"/>
      <c r="L29" s="344"/>
      <c r="M29" s="344"/>
      <c r="N29" s="344"/>
      <c r="O29" s="313">
        <v>2.2083333333333334E-3</v>
      </c>
      <c r="P29" s="314">
        <v>24</v>
      </c>
      <c r="Q29" s="314">
        <v>9</v>
      </c>
      <c r="R29" s="314">
        <v>92</v>
      </c>
      <c r="S29" s="283">
        <v>1.230324074074074E-3</v>
      </c>
      <c r="T29" s="278">
        <v>31</v>
      </c>
      <c r="U29" s="278">
        <v>28</v>
      </c>
      <c r="V29" s="278">
        <v>73</v>
      </c>
      <c r="W29" s="133">
        <v>9.0856481481481485E-4</v>
      </c>
      <c r="X29" s="134">
        <v>38</v>
      </c>
      <c r="Y29" s="134">
        <v>26</v>
      </c>
      <c r="Z29" s="134">
        <v>75</v>
      </c>
      <c r="AA29" s="98">
        <v>1.2597222222222223E-2</v>
      </c>
      <c r="AB29" s="94">
        <v>23</v>
      </c>
      <c r="AC29" s="108">
        <v>58</v>
      </c>
      <c r="AD29" s="108">
        <v>43</v>
      </c>
      <c r="AE29" s="250">
        <v>6.4004629629629622E-4</v>
      </c>
      <c r="AF29" s="252">
        <v>44</v>
      </c>
      <c r="AG29" s="252">
        <v>28</v>
      </c>
      <c r="AH29" s="253">
        <v>73</v>
      </c>
      <c r="AI29" s="195">
        <v>4.3055555555555555E-4</v>
      </c>
      <c r="AJ29" s="180">
        <v>42</v>
      </c>
      <c r="AK29" s="180">
        <v>30</v>
      </c>
      <c r="AL29" s="181">
        <v>71</v>
      </c>
      <c r="AM29" s="41" t="s">
        <v>152</v>
      </c>
      <c r="AN29" s="42"/>
      <c r="AO29" s="42"/>
      <c r="AP29" s="42">
        <v>53</v>
      </c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CA29" s="110"/>
      <c r="CB29" s="110"/>
      <c r="CC29" s="110"/>
    </row>
    <row r="30" spans="1:81" s="90" customFormat="1" ht="18.75" x14ac:dyDescent="0.3">
      <c r="A30" s="53">
        <f>N30+R30+V30+Z30+AD30+AH30+AL30+AP30</f>
        <v>477</v>
      </c>
      <c r="B30" s="53">
        <v>28</v>
      </c>
      <c r="C30" s="336">
        <f>AVERAGE(L30,P30,T30,X30,AB30,AF30,AJ30,AN30,)</f>
        <v>34.142857142857146</v>
      </c>
      <c r="D30" s="3" t="s">
        <v>46</v>
      </c>
      <c r="E30" s="12" t="s">
        <v>13</v>
      </c>
      <c r="F30" s="12" t="s">
        <v>18</v>
      </c>
      <c r="G30" s="57" t="s">
        <v>210</v>
      </c>
      <c r="H30" s="350"/>
      <c r="I30" s="8" t="s">
        <v>92</v>
      </c>
      <c r="J30" s="8" t="s">
        <v>90</v>
      </c>
      <c r="K30" s="344"/>
      <c r="L30" s="344"/>
      <c r="M30" s="344"/>
      <c r="N30" s="344"/>
      <c r="O30" s="314"/>
      <c r="P30" s="314"/>
      <c r="Q30" s="314"/>
      <c r="R30" s="314"/>
      <c r="S30" s="283">
        <v>1.0740740740740741E-3</v>
      </c>
      <c r="T30" s="278">
        <v>36</v>
      </c>
      <c r="U30" s="278">
        <v>17</v>
      </c>
      <c r="V30" s="278">
        <v>84</v>
      </c>
      <c r="W30" s="133">
        <v>8.599537037037036E-4</v>
      </c>
      <c r="X30" s="134">
        <v>40</v>
      </c>
      <c r="Y30" s="134">
        <v>20</v>
      </c>
      <c r="Z30" s="134">
        <v>81</v>
      </c>
      <c r="AA30" s="98">
        <v>1.0778935185185185E-2</v>
      </c>
      <c r="AB30" s="94">
        <v>24</v>
      </c>
      <c r="AC30" s="94">
        <v>35</v>
      </c>
      <c r="AD30" s="94">
        <v>66</v>
      </c>
      <c r="AE30" s="250">
        <v>6.122685185185185E-4</v>
      </c>
      <c r="AF30" s="252">
        <v>42</v>
      </c>
      <c r="AG30" s="252">
        <v>22</v>
      </c>
      <c r="AH30" s="253">
        <v>79</v>
      </c>
      <c r="AI30" s="195">
        <v>4.0162037037037038E-4</v>
      </c>
      <c r="AJ30" s="180">
        <v>49</v>
      </c>
      <c r="AK30" s="180">
        <v>20</v>
      </c>
      <c r="AL30" s="181">
        <v>81</v>
      </c>
      <c r="AM30" s="41">
        <v>1.9097222222222223E-4</v>
      </c>
      <c r="AN30" s="42">
        <v>48</v>
      </c>
      <c r="AO30" s="42">
        <v>15</v>
      </c>
      <c r="AP30" s="42">
        <v>86</v>
      </c>
      <c r="BQ30" s="110"/>
      <c r="BR30" s="110"/>
      <c r="BS30" s="110"/>
      <c r="BT30" s="110"/>
      <c r="BU30" s="110"/>
      <c r="BV30" s="110"/>
      <c r="BW30" s="110"/>
      <c r="BX30" s="110"/>
      <c r="BY30" s="3"/>
      <c r="BZ30" s="3"/>
    </row>
    <row r="31" spans="1:81" s="90" customFormat="1" ht="15.75" customHeight="1" x14ac:dyDescent="0.3">
      <c r="A31" s="53">
        <f>N31+R31+V31+Z31+AD31+AH31+AL31+AP31</f>
        <v>464</v>
      </c>
      <c r="B31" s="53">
        <v>29</v>
      </c>
      <c r="C31" s="336">
        <f>AVERAGE(L31,P31,T31,X31,AB31,AF31,AJ31,AN31,)</f>
        <v>34.666666666666664</v>
      </c>
      <c r="D31" s="3" t="s">
        <v>81</v>
      </c>
      <c r="E31" s="12" t="s">
        <v>13</v>
      </c>
      <c r="F31" s="12" t="s">
        <v>18</v>
      </c>
      <c r="G31" s="57" t="s">
        <v>210</v>
      </c>
      <c r="H31" s="350"/>
      <c r="I31" s="8" t="s">
        <v>92</v>
      </c>
      <c r="J31" s="8" t="s">
        <v>90</v>
      </c>
      <c r="K31" s="344"/>
      <c r="L31" s="344"/>
      <c r="M31" s="344"/>
      <c r="N31" s="344"/>
      <c r="O31" s="313">
        <v>2.445601851851852E-3</v>
      </c>
      <c r="P31" s="314">
        <v>31</v>
      </c>
      <c r="Q31" s="314">
        <v>18</v>
      </c>
      <c r="R31" s="314">
        <v>83</v>
      </c>
      <c r="S31" s="283">
        <v>1.1064814814814815E-3</v>
      </c>
      <c r="T31" s="278">
        <v>39</v>
      </c>
      <c r="U31" s="278">
        <v>23</v>
      </c>
      <c r="V31" s="278">
        <v>78</v>
      </c>
      <c r="W31" s="133">
        <v>8.7847222222222233E-4</v>
      </c>
      <c r="X31" s="134">
        <v>40</v>
      </c>
      <c r="Y31" s="134">
        <v>21</v>
      </c>
      <c r="Z31" s="134">
        <v>80</v>
      </c>
      <c r="AA31" s="210" t="s">
        <v>291</v>
      </c>
      <c r="AB31" s="94"/>
      <c r="AC31" s="94"/>
      <c r="AD31" s="108">
        <v>28</v>
      </c>
      <c r="AE31" s="256" t="s">
        <v>290</v>
      </c>
      <c r="AF31" s="257"/>
      <c r="AG31" s="257"/>
      <c r="AH31" s="249">
        <v>39</v>
      </c>
      <c r="AI31" s="195">
        <v>3.9583333333333338E-4</v>
      </c>
      <c r="AJ31" s="180">
        <v>51</v>
      </c>
      <c r="AK31" s="180">
        <v>17</v>
      </c>
      <c r="AL31" s="181">
        <v>84</v>
      </c>
      <c r="AM31" s="41">
        <v>2.0833333333333335E-4</v>
      </c>
      <c r="AN31" s="42">
        <v>47</v>
      </c>
      <c r="AO31" s="42">
        <v>29</v>
      </c>
      <c r="AP31" s="42">
        <v>72</v>
      </c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110"/>
      <c r="BE31" s="110"/>
      <c r="BF31" s="110"/>
      <c r="BG31" s="110"/>
      <c r="BH31" s="110"/>
      <c r="BI31" s="110"/>
      <c r="BJ31" s="110"/>
      <c r="BK31" s="110"/>
      <c r="BL31" s="110"/>
      <c r="BM31" s="110"/>
      <c r="BN31" s="110"/>
      <c r="BO31" s="110"/>
      <c r="BP31" s="110"/>
      <c r="BX31" s="110"/>
      <c r="CA31" s="3"/>
      <c r="CB31" s="3"/>
      <c r="CC31" s="3"/>
    </row>
    <row r="32" spans="1:81" s="90" customFormat="1" ht="15.75" customHeight="1" x14ac:dyDescent="0.3">
      <c r="A32" s="53">
        <f>N32+R32+V32+Z32+AD32+AH32+AL32+AP32</f>
        <v>459</v>
      </c>
      <c r="B32" s="53">
        <v>30</v>
      </c>
      <c r="C32" s="336">
        <f>AVERAGE(L32,P32,T32,X32,AB32,AF32,AJ32,AN32,)</f>
        <v>25.333333333333332</v>
      </c>
      <c r="D32" s="3" t="s">
        <v>325</v>
      </c>
      <c r="E32" s="12" t="s">
        <v>7</v>
      </c>
      <c r="F32" s="12" t="s">
        <v>235</v>
      </c>
      <c r="G32" s="57" t="s">
        <v>236</v>
      </c>
      <c r="H32" s="351"/>
      <c r="I32" s="8" t="s">
        <v>92</v>
      </c>
      <c r="J32" s="8" t="s">
        <v>90</v>
      </c>
      <c r="K32" s="345">
        <v>4.3854166666666668E-3</v>
      </c>
      <c r="L32" s="344">
        <v>35</v>
      </c>
      <c r="M32" s="344">
        <v>2</v>
      </c>
      <c r="N32" s="344">
        <v>99</v>
      </c>
      <c r="O32" s="346" t="s">
        <v>315</v>
      </c>
      <c r="P32" s="314"/>
      <c r="Q32" s="314"/>
      <c r="R32" s="314">
        <v>68</v>
      </c>
      <c r="S32" s="333" t="s">
        <v>315</v>
      </c>
      <c r="T32" s="278"/>
      <c r="U32" s="278"/>
      <c r="V32" s="278">
        <v>62</v>
      </c>
      <c r="W32" s="133">
        <v>2.4189814814814812E-4</v>
      </c>
      <c r="X32" s="134">
        <v>41</v>
      </c>
      <c r="Y32" s="134">
        <v>30</v>
      </c>
      <c r="Z32" s="134">
        <v>71</v>
      </c>
      <c r="AA32" s="210" t="s">
        <v>291</v>
      </c>
      <c r="AB32" s="94"/>
      <c r="AC32" s="94"/>
      <c r="AD32" s="108">
        <v>28</v>
      </c>
      <c r="AE32" s="256" t="s">
        <v>290</v>
      </c>
      <c r="AF32" s="257"/>
      <c r="AG32" s="257"/>
      <c r="AH32" s="249">
        <v>39</v>
      </c>
      <c r="AI32" s="199" t="s">
        <v>289</v>
      </c>
      <c r="AJ32" s="199"/>
      <c r="AK32" s="196"/>
      <c r="AL32" s="193">
        <v>39</v>
      </c>
      <c r="AM32" s="43" t="s">
        <v>152</v>
      </c>
      <c r="AN32" s="115"/>
      <c r="AO32" s="115"/>
      <c r="AP32" s="115">
        <v>53</v>
      </c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110"/>
      <c r="CB32" s="110"/>
      <c r="CC32" s="110"/>
    </row>
    <row r="33" spans="1:81" s="90" customFormat="1" ht="18.75" x14ac:dyDescent="0.3">
      <c r="A33" s="53">
        <f>N33+R33+V33+Z33+AD33+AH33+AL33+AP33</f>
        <v>458</v>
      </c>
      <c r="B33" s="53">
        <v>31</v>
      </c>
      <c r="C33" s="336">
        <f>AVERAGE(L33,P33,T33,X33,AB33,AF33,AJ33,AN33,)</f>
        <v>24.666666666666668</v>
      </c>
      <c r="D33" s="3" t="s">
        <v>326</v>
      </c>
      <c r="E33" s="12" t="s">
        <v>7</v>
      </c>
      <c r="F33" s="12" t="s">
        <v>235</v>
      </c>
      <c r="G33" s="57" t="s">
        <v>236</v>
      </c>
      <c r="H33" s="351"/>
      <c r="I33" s="8" t="s">
        <v>92</v>
      </c>
      <c r="J33" s="8" t="s">
        <v>90</v>
      </c>
      <c r="K33" s="345">
        <v>4.4039351851851852E-3</v>
      </c>
      <c r="L33" s="344">
        <v>33</v>
      </c>
      <c r="M33" s="344">
        <v>3</v>
      </c>
      <c r="N33" s="344">
        <v>98</v>
      </c>
      <c r="O33" s="346" t="s">
        <v>315</v>
      </c>
      <c r="P33" s="314"/>
      <c r="Q33" s="314"/>
      <c r="R33" s="314">
        <v>68</v>
      </c>
      <c r="S33" s="333" t="s">
        <v>315</v>
      </c>
      <c r="T33" s="278"/>
      <c r="U33" s="278"/>
      <c r="V33" s="278">
        <v>62</v>
      </c>
      <c r="W33" s="133">
        <v>2.4189814814814812E-4</v>
      </c>
      <c r="X33" s="134">
        <v>41</v>
      </c>
      <c r="Y33" s="134">
        <v>30</v>
      </c>
      <c r="Z33" s="134">
        <v>71</v>
      </c>
      <c r="AA33" s="210" t="s">
        <v>291</v>
      </c>
      <c r="AB33" s="94"/>
      <c r="AC33" s="94"/>
      <c r="AD33" s="108">
        <v>28</v>
      </c>
      <c r="AE33" s="256" t="s">
        <v>290</v>
      </c>
      <c r="AF33" s="257"/>
      <c r="AG33" s="257"/>
      <c r="AH33" s="249">
        <v>39</v>
      </c>
      <c r="AI33" s="199" t="s">
        <v>289</v>
      </c>
      <c r="AJ33" s="199"/>
      <c r="AK33" s="196"/>
      <c r="AL33" s="193">
        <v>39</v>
      </c>
      <c r="AM33" s="43" t="s">
        <v>152</v>
      </c>
      <c r="AN33" s="115"/>
      <c r="AO33" s="115"/>
      <c r="AP33" s="115">
        <v>53</v>
      </c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110"/>
      <c r="CB33" s="110"/>
      <c r="CC33" s="110"/>
    </row>
    <row r="34" spans="1:81" s="110" customFormat="1" ht="18.75" x14ac:dyDescent="0.3">
      <c r="A34" s="53">
        <f>N34+R34+V34+Z34+AD34+AH34+AL34+AP34</f>
        <v>454</v>
      </c>
      <c r="B34" s="53">
        <v>32</v>
      </c>
      <c r="C34" s="336">
        <f>AVERAGE(L34,P34,T34,X34,AB34,AF34,AJ34,AN34,)</f>
        <v>29.111111111111111</v>
      </c>
      <c r="D34" s="3" t="s">
        <v>328</v>
      </c>
      <c r="E34" s="12" t="s">
        <v>133</v>
      </c>
      <c r="F34" s="12" t="s">
        <v>18</v>
      </c>
      <c r="G34" s="57" t="s">
        <v>210</v>
      </c>
      <c r="H34" s="350" t="s">
        <v>339</v>
      </c>
      <c r="I34" s="8" t="s">
        <v>77</v>
      </c>
      <c r="J34" s="8" t="s">
        <v>90</v>
      </c>
      <c r="K34" s="345">
        <v>7.2743055555555556E-3</v>
      </c>
      <c r="L34" s="344">
        <v>29</v>
      </c>
      <c r="M34" s="344">
        <v>24</v>
      </c>
      <c r="N34" s="344">
        <v>76</v>
      </c>
      <c r="O34" s="339">
        <v>3.4548611111111112E-3</v>
      </c>
      <c r="P34" s="340">
        <v>25</v>
      </c>
      <c r="Q34" s="340">
        <v>30</v>
      </c>
      <c r="R34" s="340">
        <v>71</v>
      </c>
      <c r="S34" s="289">
        <v>1.5208333333333332E-3</v>
      </c>
      <c r="T34" s="290">
        <v>31</v>
      </c>
      <c r="U34" s="290">
        <v>35</v>
      </c>
      <c r="V34" s="290">
        <v>66</v>
      </c>
      <c r="W34" s="156">
        <v>1.1909722222222222E-3</v>
      </c>
      <c r="X34" s="154">
        <v>34</v>
      </c>
      <c r="Y34" s="154">
        <v>42</v>
      </c>
      <c r="Z34" s="154">
        <v>62</v>
      </c>
      <c r="AA34" s="103">
        <v>1.4537037037037038E-2</v>
      </c>
      <c r="AB34" s="93">
        <v>30</v>
      </c>
      <c r="AC34" s="94">
        <v>70</v>
      </c>
      <c r="AD34" s="94">
        <v>31</v>
      </c>
      <c r="AE34" s="258">
        <v>8.6921296296296302E-4</v>
      </c>
      <c r="AF34" s="251">
        <v>33</v>
      </c>
      <c r="AG34" s="252">
        <v>60</v>
      </c>
      <c r="AH34" s="253">
        <v>41</v>
      </c>
      <c r="AI34" s="194">
        <v>5.5439814814814815E-4</v>
      </c>
      <c r="AJ34" s="177">
        <v>42</v>
      </c>
      <c r="AK34" s="177">
        <v>51</v>
      </c>
      <c r="AL34" s="177">
        <v>50</v>
      </c>
      <c r="AM34" s="41">
        <v>2.6273148148148146E-4</v>
      </c>
      <c r="AN34" s="42">
        <v>38</v>
      </c>
      <c r="AO34" s="42">
        <v>44</v>
      </c>
      <c r="AP34" s="42">
        <v>57</v>
      </c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5"/>
      <c r="BR34" s="5"/>
      <c r="BS34" s="5"/>
      <c r="BT34" s="90"/>
      <c r="BU34" s="90"/>
      <c r="BV34" s="90"/>
      <c r="BW34" s="90"/>
      <c r="BX34" s="90"/>
      <c r="BY34" s="90"/>
      <c r="BZ34" s="90"/>
      <c r="CA34" s="5"/>
      <c r="CB34" s="5"/>
      <c r="CC34" s="5"/>
    </row>
    <row r="35" spans="1:81" s="90" customFormat="1" ht="18.75" x14ac:dyDescent="0.3">
      <c r="A35" s="53">
        <f>N35+R35+V35+Z35+AD35+AH35+AL35+AP35</f>
        <v>450</v>
      </c>
      <c r="B35" s="53">
        <v>33</v>
      </c>
      <c r="C35" s="336">
        <f>AVERAGE(L35,P35,T35,X35,AB35,AF35,AJ35,AN35,)</f>
        <v>31.5</v>
      </c>
      <c r="D35" s="3" t="s">
        <v>97</v>
      </c>
      <c r="E35" s="12" t="s">
        <v>13</v>
      </c>
      <c r="F35" s="12" t="s">
        <v>122</v>
      </c>
      <c r="G35" s="57" t="s">
        <v>212</v>
      </c>
      <c r="H35" s="350"/>
      <c r="I35" s="8" t="s">
        <v>92</v>
      </c>
      <c r="J35" s="8" t="s">
        <v>90</v>
      </c>
      <c r="K35" s="344"/>
      <c r="L35" s="344"/>
      <c r="M35" s="344"/>
      <c r="N35" s="344"/>
      <c r="O35" s="314"/>
      <c r="P35" s="314"/>
      <c r="Q35" s="314"/>
      <c r="R35" s="314"/>
      <c r="S35" s="283">
        <v>1.0717592592592593E-3</v>
      </c>
      <c r="T35" s="278">
        <v>37</v>
      </c>
      <c r="U35" s="278">
        <v>15</v>
      </c>
      <c r="V35" s="278">
        <v>86</v>
      </c>
      <c r="W35" s="133">
        <v>8.3101851851851859E-4</v>
      </c>
      <c r="X35" s="134">
        <v>37</v>
      </c>
      <c r="Y35" s="134">
        <v>14</v>
      </c>
      <c r="Z35" s="134">
        <v>87</v>
      </c>
      <c r="AA35" s="98">
        <v>1.1241898148148147E-2</v>
      </c>
      <c r="AB35" s="94">
        <v>24</v>
      </c>
      <c r="AC35" s="94">
        <v>44</v>
      </c>
      <c r="AD35" s="94">
        <v>57</v>
      </c>
      <c r="AE35" s="250">
        <v>6.0648148148148139E-4</v>
      </c>
      <c r="AF35" s="252">
        <v>44</v>
      </c>
      <c r="AG35" s="252">
        <v>19</v>
      </c>
      <c r="AH35" s="253">
        <v>82</v>
      </c>
      <c r="AI35" s="195">
        <v>3.9351851851851852E-4</v>
      </c>
      <c r="AJ35" s="180">
        <v>47</v>
      </c>
      <c r="AK35" s="180">
        <v>16</v>
      </c>
      <c r="AL35" s="181">
        <v>85</v>
      </c>
      <c r="AM35" s="41" t="s">
        <v>152</v>
      </c>
      <c r="AN35" s="42"/>
      <c r="AO35" s="42"/>
      <c r="AP35" s="42">
        <v>53</v>
      </c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T35" s="5"/>
      <c r="BU35" s="5"/>
      <c r="BV35" s="5"/>
      <c r="BW35" s="5"/>
      <c r="BX35" s="5"/>
    </row>
    <row r="36" spans="1:81" s="3" customFormat="1" ht="18.75" customHeight="1" x14ac:dyDescent="0.3">
      <c r="A36" s="53">
        <f>N36+R36+V36+Z36+AD36+AH36+AL36+AP36</f>
        <v>446</v>
      </c>
      <c r="B36" s="53">
        <v>34</v>
      </c>
      <c r="C36" s="336">
        <f>AVERAGE(L36,P36,T36,X36,AB36,AF36,AJ36,AN36,)</f>
        <v>24</v>
      </c>
      <c r="D36" s="12" t="s">
        <v>205</v>
      </c>
      <c r="E36" s="12" t="s">
        <v>13</v>
      </c>
      <c r="F36" s="12" t="s">
        <v>170</v>
      </c>
      <c r="G36" s="57" t="s">
        <v>212</v>
      </c>
      <c r="H36" s="351"/>
      <c r="I36" s="8" t="s">
        <v>77</v>
      </c>
      <c r="J36" s="8" t="s">
        <v>90</v>
      </c>
      <c r="K36" s="345">
        <v>6.5150462962962957E-3</v>
      </c>
      <c r="L36" s="344">
        <v>24</v>
      </c>
      <c r="M36" s="344">
        <v>22</v>
      </c>
      <c r="N36" s="344">
        <v>78</v>
      </c>
      <c r="O36" s="313">
        <v>3.0856481481481481E-3</v>
      </c>
      <c r="P36" s="314">
        <v>27</v>
      </c>
      <c r="Q36" s="314">
        <v>28</v>
      </c>
      <c r="R36" s="314">
        <v>73</v>
      </c>
      <c r="S36" s="333" t="s">
        <v>315</v>
      </c>
      <c r="T36" s="278"/>
      <c r="U36" s="278"/>
      <c r="V36" s="278">
        <v>62</v>
      </c>
      <c r="W36" s="133">
        <v>1.1331018518518519E-3</v>
      </c>
      <c r="X36" s="134">
        <v>31</v>
      </c>
      <c r="Y36" s="154">
        <v>37</v>
      </c>
      <c r="Z36" s="154">
        <v>64</v>
      </c>
      <c r="AA36" s="98">
        <v>1.3909722222222224E-2</v>
      </c>
      <c r="AB36" s="94">
        <v>30</v>
      </c>
      <c r="AC36" s="94">
        <v>67</v>
      </c>
      <c r="AD36" s="94">
        <v>34</v>
      </c>
      <c r="AE36" s="256">
        <v>8.4143518518518519E-4</v>
      </c>
      <c r="AF36" s="259">
        <v>32</v>
      </c>
      <c r="AG36" s="259"/>
      <c r="AH36" s="252">
        <v>43</v>
      </c>
      <c r="AI36" s="199" t="s">
        <v>289</v>
      </c>
      <c r="AJ36" s="199"/>
      <c r="AK36" s="196"/>
      <c r="AL36" s="193">
        <v>39</v>
      </c>
      <c r="AM36" s="43" t="s">
        <v>152</v>
      </c>
      <c r="AN36" s="42"/>
      <c r="AO36" s="42"/>
      <c r="AP36" s="42">
        <v>53</v>
      </c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110"/>
      <c r="BE36" s="110"/>
      <c r="BF36" s="110"/>
      <c r="BG36" s="110"/>
      <c r="BH36" s="110"/>
      <c r="BI36" s="110"/>
      <c r="BJ36" s="110"/>
      <c r="BK36" s="110"/>
      <c r="BL36" s="110"/>
      <c r="BM36" s="110"/>
      <c r="BN36" s="110"/>
      <c r="BO36" s="110"/>
      <c r="BP36" s="110"/>
      <c r="BQ36" s="106"/>
      <c r="BR36" s="106"/>
      <c r="BS36" s="106"/>
      <c r="BT36" s="90"/>
      <c r="BU36" s="90"/>
      <c r="BV36" s="90"/>
      <c r="BW36" s="90"/>
      <c r="BX36" s="90"/>
      <c r="BY36" s="90"/>
      <c r="BZ36" s="90"/>
      <c r="CA36" s="110"/>
      <c r="CB36" s="110"/>
      <c r="CC36" s="110"/>
    </row>
    <row r="37" spans="1:81" s="90" customFormat="1" ht="15.75" customHeight="1" x14ac:dyDescent="0.3">
      <c r="A37" s="53">
        <f>N37+R37+V37+Z37+AD37+AH37+AL37+AP37</f>
        <v>440</v>
      </c>
      <c r="B37" s="53">
        <v>35</v>
      </c>
      <c r="C37" s="336">
        <f>AVERAGE(L37,P37,T37,X37,AB37,AF37,AJ37,AN37,)</f>
        <v>34.666666666666664</v>
      </c>
      <c r="D37" s="3" t="s">
        <v>21</v>
      </c>
      <c r="E37" s="12" t="s">
        <v>34</v>
      </c>
      <c r="F37" s="12" t="s">
        <v>22</v>
      </c>
      <c r="G37" s="57" t="s">
        <v>130</v>
      </c>
      <c r="H37" s="350" t="s">
        <v>349</v>
      </c>
      <c r="I37" s="8" t="s">
        <v>77</v>
      </c>
      <c r="J37" s="8" t="s">
        <v>23</v>
      </c>
      <c r="K37" s="345">
        <v>7.1643518518518514E-3</v>
      </c>
      <c r="L37" s="344">
        <v>37</v>
      </c>
      <c r="M37" s="344">
        <v>23</v>
      </c>
      <c r="N37" s="344">
        <v>77</v>
      </c>
      <c r="O37" s="339">
        <v>3.4490740740740745E-3</v>
      </c>
      <c r="P37" s="340">
        <v>41</v>
      </c>
      <c r="Q37" s="340">
        <v>29</v>
      </c>
      <c r="R37" s="340">
        <v>72</v>
      </c>
      <c r="S37" s="289">
        <v>1.6435185185185183E-3</v>
      </c>
      <c r="T37" s="290">
        <v>37</v>
      </c>
      <c r="U37" s="290">
        <v>36</v>
      </c>
      <c r="V37" s="290">
        <v>65</v>
      </c>
      <c r="W37" s="156">
        <v>1.3240740740740741E-3</v>
      </c>
      <c r="X37" s="154">
        <v>30</v>
      </c>
      <c r="Y37" s="154">
        <v>40</v>
      </c>
      <c r="Z37" s="154">
        <v>60</v>
      </c>
      <c r="AA37" s="98">
        <v>1.6192129629629629E-2</v>
      </c>
      <c r="AB37" s="94">
        <v>30</v>
      </c>
      <c r="AC37" s="94">
        <v>71</v>
      </c>
      <c r="AD37" s="94">
        <v>30</v>
      </c>
      <c r="AE37" s="258">
        <v>1.0532407407407407E-3</v>
      </c>
      <c r="AF37" s="252">
        <v>42</v>
      </c>
      <c r="AG37" s="252">
        <v>61</v>
      </c>
      <c r="AH37" s="253">
        <v>40</v>
      </c>
      <c r="AI37" s="195">
        <v>6.2500000000000001E-4</v>
      </c>
      <c r="AJ37" s="180">
        <v>45</v>
      </c>
      <c r="AK37" s="180">
        <v>59</v>
      </c>
      <c r="AL37" s="181">
        <v>42</v>
      </c>
      <c r="AM37" s="41">
        <v>2.8935185185185189E-4</v>
      </c>
      <c r="AN37" s="42">
        <v>50</v>
      </c>
      <c r="AO37" s="42">
        <v>47</v>
      </c>
      <c r="AP37" s="42">
        <v>54</v>
      </c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5"/>
      <c r="BR37" s="5"/>
      <c r="BS37" s="5"/>
    </row>
    <row r="38" spans="1:81" ht="18.75" x14ac:dyDescent="0.3">
      <c r="A38" s="53">
        <f>N38+R38+V38+Z38+AD38+AH38+AL38+AP38</f>
        <v>424</v>
      </c>
      <c r="B38" s="53">
        <v>36</v>
      </c>
      <c r="C38" s="336">
        <f>AVERAGE(L38,P38,T38,X38,AB38,AF38,AJ38,AN38,)</f>
        <v>30.333333333333332</v>
      </c>
      <c r="D38" s="3" t="s">
        <v>64</v>
      </c>
      <c r="E38" s="12" t="s">
        <v>13</v>
      </c>
      <c r="F38" s="12" t="s">
        <v>18</v>
      </c>
      <c r="G38" s="57" t="s">
        <v>210</v>
      </c>
      <c r="I38" s="8" t="s">
        <v>92</v>
      </c>
      <c r="J38" s="8" t="s">
        <v>90</v>
      </c>
      <c r="K38" s="344"/>
      <c r="L38" s="344"/>
      <c r="M38" s="344"/>
      <c r="N38" s="344"/>
      <c r="O38" s="313">
        <v>2.5648148148148149E-3</v>
      </c>
      <c r="P38" s="314">
        <v>28</v>
      </c>
      <c r="Q38" s="314">
        <v>21</v>
      </c>
      <c r="R38" s="314">
        <v>80</v>
      </c>
      <c r="S38" s="287">
        <v>1.170138888888889E-3</v>
      </c>
      <c r="T38" s="279">
        <v>39</v>
      </c>
      <c r="U38" s="278">
        <v>25</v>
      </c>
      <c r="V38" s="278">
        <v>76</v>
      </c>
      <c r="W38" s="133">
        <v>9.1319444444444434E-4</v>
      </c>
      <c r="X38" s="134">
        <v>36</v>
      </c>
      <c r="Y38" s="134">
        <v>27</v>
      </c>
      <c r="Z38" s="134">
        <v>74</v>
      </c>
      <c r="AA38" s="98">
        <v>1.1585648148148149E-2</v>
      </c>
      <c r="AB38" s="94">
        <v>22</v>
      </c>
      <c r="AC38" s="94">
        <v>49</v>
      </c>
      <c r="AD38" s="94">
        <v>52</v>
      </c>
      <c r="AE38" s="256" t="s">
        <v>290</v>
      </c>
      <c r="AF38" s="257"/>
      <c r="AG38" s="257"/>
      <c r="AH38" s="249">
        <v>39</v>
      </c>
      <c r="AI38" s="199" t="s">
        <v>289</v>
      </c>
      <c r="AJ38" s="199"/>
      <c r="AK38" s="197"/>
      <c r="AL38" s="180">
        <v>39</v>
      </c>
      <c r="AM38" s="41">
        <v>2.3032407407407409E-4</v>
      </c>
      <c r="AN38" s="42">
        <v>57</v>
      </c>
      <c r="AO38" s="42">
        <v>37</v>
      </c>
      <c r="AP38" s="42">
        <v>64</v>
      </c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106"/>
      <c r="BR38" s="106"/>
      <c r="BS38" s="106"/>
      <c r="BT38" s="90"/>
      <c r="BU38" s="90"/>
      <c r="BV38" s="90"/>
      <c r="BW38" s="90"/>
      <c r="BX38" s="90"/>
      <c r="BY38" s="90"/>
      <c r="BZ38" s="90"/>
    </row>
    <row r="39" spans="1:81" ht="18.75" x14ac:dyDescent="0.3">
      <c r="A39" s="53">
        <f>N39+R39+V39+Z39+AD39+AH39+AL39+AP39</f>
        <v>423</v>
      </c>
      <c r="B39" s="53">
        <v>37</v>
      </c>
      <c r="C39" s="336">
        <f>AVERAGE(L39,P39,T39,X39,AB39,AF39,AJ39,AN39,)</f>
        <v>31.25</v>
      </c>
      <c r="D39" s="3" t="s">
        <v>172</v>
      </c>
      <c r="E39" s="12" t="s">
        <v>173</v>
      </c>
      <c r="F39" s="12" t="s">
        <v>181</v>
      </c>
      <c r="G39" s="57" t="s">
        <v>209</v>
      </c>
      <c r="H39" s="351" t="s">
        <v>340</v>
      </c>
      <c r="I39" s="8" t="s">
        <v>92</v>
      </c>
      <c r="J39" s="8" t="s">
        <v>90</v>
      </c>
      <c r="K39" s="345"/>
      <c r="L39" s="344"/>
      <c r="M39" s="344"/>
      <c r="N39" s="344"/>
      <c r="O39" s="312"/>
      <c r="P39" s="312"/>
      <c r="Q39" s="312"/>
      <c r="R39" s="312"/>
      <c r="S39" s="291">
        <v>1.0069444444444444E-3</v>
      </c>
      <c r="T39" s="292">
        <v>46</v>
      </c>
      <c r="U39" s="292">
        <v>7</v>
      </c>
      <c r="V39" s="292">
        <v>94</v>
      </c>
      <c r="W39" s="288" t="s">
        <v>315</v>
      </c>
      <c r="X39" s="131"/>
      <c r="Y39" s="139"/>
      <c r="Z39" s="139">
        <v>57</v>
      </c>
      <c r="AA39" s="102">
        <v>9.6631944444444447E-3</v>
      </c>
      <c r="AB39" s="97">
        <v>29</v>
      </c>
      <c r="AC39" s="94">
        <v>9</v>
      </c>
      <c r="AD39" s="94">
        <v>92</v>
      </c>
      <c r="AE39" s="254">
        <v>5.8680555555555558E-4</v>
      </c>
      <c r="AF39" s="255">
        <v>50</v>
      </c>
      <c r="AG39" s="255">
        <v>13</v>
      </c>
      <c r="AH39" s="255">
        <v>88</v>
      </c>
      <c r="AI39" s="199" t="s">
        <v>289</v>
      </c>
      <c r="AJ39" s="199"/>
      <c r="AK39" s="197"/>
      <c r="AL39" s="180">
        <v>39</v>
      </c>
      <c r="AM39" s="43" t="s">
        <v>152</v>
      </c>
      <c r="AN39" s="42"/>
      <c r="AO39" s="42"/>
      <c r="AP39" s="42">
        <v>53</v>
      </c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10"/>
      <c r="BR39" s="110"/>
      <c r="BS39" s="110"/>
      <c r="BT39" s="3"/>
      <c r="BU39" s="3"/>
      <c r="BV39" s="3"/>
      <c r="BW39" s="3"/>
      <c r="BX39" s="3"/>
    </row>
    <row r="40" spans="1:81" s="110" customFormat="1" ht="15.75" customHeight="1" x14ac:dyDescent="0.3">
      <c r="A40" s="53">
        <f>N40+R40+V40+Z40+AD40+AH40+AL40+AP40</f>
        <v>374</v>
      </c>
      <c r="B40" s="53">
        <v>38</v>
      </c>
      <c r="C40" s="336">
        <f>AVERAGE(L40,P40,T40,X40,AB40,AF40,AJ40,AN40,)</f>
        <v>24.75</v>
      </c>
      <c r="D40" s="3" t="s">
        <v>187</v>
      </c>
      <c r="E40" s="12" t="s">
        <v>13</v>
      </c>
      <c r="F40" s="12" t="s">
        <v>18</v>
      </c>
      <c r="G40" s="57" t="s">
        <v>210</v>
      </c>
      <c r="H40" s="350"/>
      <c r="I40" s="8" t="s">
        <v>92</v>
      </c>
      <c r="J40" s="8" t="s">
        <v>357</v>
      </c>
      <c r="K40" s="344"/>
      <c r="L40" s="344"/>
      <c r="M40" s="344"/>
      <c r="N40" s="344"/>
      <c r="O40" s="314"/>
      <c r="P40" s="314"/>
      <c r="Q40" s="314"/>
      <c r="R40" s="314"/>
      <c r="S40" s="283">
        <v>1.0752314814814815E-3</v>
      </c>
      <c r="T40" s="278">
        <v>38</v>
      </c>
      <c r="U40" s="278">
        <v>18</v>
      </c>
      <c r="V40" s="278">
        <v>83</v>
      </c>
      <c r="W40" s="288" t="s">
        <v>315</v>
      </c>
      <c r="X40" s="134"/>
      <c r="Y40" s="134"/>
      <c r="Z40" s="134">
        <v>57</v>
      </c>
      <c r="AA40" s="104">
        <v>1.0368055555555556E-2</v>
      </c>
      <c r="AB40" s="95">
        <v>24</v>
      </c>
      <c r="AC40" s="94">
        <v>25</v>
      </c>
      <c r="AD40" s="94">
        <v>76</v>
      </c>
      <c r="AE40" s="250">
        <v>6.6435185185185184E-4</v>
      </c>
      <c r="AF40" s="253">
        <v>37</v>
      </c>
      <c r="AG40" s="252">
        <v>35</v>
      </c>
      <c r="AH40" s="253">
        <v>66</v>
      </c>
      <c r="AI40" s="199" t="s">
        <v>289</v>
      </c>
      <c r="AJ40" s="199"/>
      <c r="AK40" s="197"/>
      <c r="AL40" s="180">
        <v>39</v>
      </c>
      <c r="AM40" s="43" t="s">
        <v>152</v>
      </c>
      <c r="AN40" s="42"/>
      <c r="AO40" s="42"/>
      <c r="AP40" s="42">
        <v>53</v>
      </c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T40" s="90"/>
      <c r="BU40" s="90"/>
      <c r="BV40" s="90"/>
      <c r="BW40" s="90"/>
      <c r="BX40" s="90"/>
      <c r="BY40" s="5"/>
      <c r="BZ40" s="5"/>
    </row>
    <row r="41" spans="1:81" s="110" customFormat="1" ht="18.75" x14ac:dyDescent="0.3">
      <c r="A41" s="53">
        <f>N41+R41+V41+Z41+AD41+AH41+AL41+AP41</f>
        <v>372</v>
      </c>
      <c r="B41" s="53">
        <v>39</v>
      </c>
      <c r="C41" s="336">
        <f>AVERAGE(L41,P41,T41,X41,AB41,AF41,AJ41,AN41,)</f>
        <v>28.5</v>
      </c>
      <c r="D41" s="3" t="s">
        <v>168</v>
      </c>
      <c r="E41" s="12" t="s">
        <v>31</v>
      </c>
      <c r="F41" s="12" t="s">
        <v>18</v>
      </c>
      <c r="G41" s="57" t="s">
        <v>210</v>
      </c>
      <c r="H41" s="351"/>
      <c r="I41" s="8" t="s">
        <v>92</v>
      </c>
      <c r="J41" s="8" t="s">
        <v>90</v>
      </c>
      <c r="K41" s="344"/>
      <c r="L41" s="344"/>
      <c r="M41" s="344"/>
      <c r="N41" s="344"/>
      <c r="O41" s="311"/>
      <c r="P41" s="311"/>
      <c r="Q41" s="311"/>
      <c r="R41" s="311"/>
      <c r="S41" s="333"/>
      <c r="T41" s="278"/>
      <c r="U41" s="278"/>
      <c r="V41" s="278"/>
      <c r="W41" s="156">
        <v>7.8356481481481495E-4</v>
      </c>
      <c r="X41" s="154">
        <v>46</v>
      </c>
      <c r="Y41" s="154">
        <v>6</v>
      </c>
      <c r="Z41" s="154">
        <v>95</v>
      </c>
      <c r="AA41" s="107">
        <v>9.7129629629629632E-3</v>
      </c>
      <c r="AB41" s="108">
        <v>22</v>
      </c>
      <c r="AC41" s="108">
        <v>12</v>
      </c>
      <c r="AD41" s="108">
        <v>89</v>
      </c>
      <c r="AE41" s="248">
        <v>5.6712962962962956E-4</v>
      </c>
      <c r="AF41" s="249">
        <v>46</v>
      </c>
      <c r="AG41" s="249">
        <v>5</v>
      </c>
      <c r="AH41" s="249">
        <v>96</v>
      </c>
      <c r="AI41" s="199" t="s">
        <v>289</v>
      </c>
      <c r="AJ41" s="199"/>
      <c r="AK41" s="196"/>
      <c r="AL41" s="193">
        <v>39</v>
      </c>
      <c r="AM41" s="43" t="s">
        <v>152</v>
      </c>
      <c r="AN41" s="115"/>
      <c r="AO41" s="115"/>
      <c r="AP41" s="115">
        <v>53</v>
      </c>
      <c r="BT41" s="24"/>
      <c r="BU41" s="24"/>
      <c r="BV41" s="24"/>
      <c r="BW41" s="24"/>
      <c r="BX41" s="24"/>
    </row>
    <row r="42" spans="1:81" s="90" customFormat="1" ht="15.75" customHeight="1" x14ac:dyDescent="0.3">
      <c r="A42" s="53">
        <f>N42+R42+V42+Z42+AD42+AH42+AL42+AP42</f>
        <v>369</v>
      </c>
      <c r="B42" s="53">
        <v>40</v>
      </c>
      <c r="C42" s="336">
        <f>AVERAGE(L42,P42,T42,X42,AB42,AF42,AJ42,AN42,)</f>
        <v>17.2</v>
      </c>
      <c r="D42" s="12" t="s">
        <v>283</v>
      </c>
      <c r="E42" s="12" t="s">
        <v>268</v>
      </c>
      <c r="F42" s="12" t="s">
        <v>18</v>
      </c>
      <c r="G42" s="57" t="s">
        <v>210</v>
      </c>
      <c r="H42" s="351" t="s">
        <v>341</v>
      </c>
      <c r="I42" s="8" t="s">
        <v>92</v>
      </c>
      <c r="J42" s="8" t="s">
        <v>90</v>
      </c>
      <c r="K42" s="344"/>
      <c r="L42" s="344"/>
      <c r="M42" s="344"/>
      <c r="N42" s="344"/>
      <c r="O42" s="339">
        <v>2.9988425925925929E-3</v>
      </c>
      <c r="P42" s="340">
        <v>20</v>
      </c>
      <c r="Q42" s="340">
        <v>27</v>
      </c>
      <c r="R42" s="340">
        <v>74</v>
      </c>
      <c r="S42" s="289">
        <v>1.3275462962962963E-3</v>
      </c>
      <c r="T42" s="290">
        <v>25</v>
      </c>
      <c r="U42" s="290">
        <v>33</v>
      </c>
      <c r="V42" s="290">
        <v>68</v>
      </c>
      <c r="W42" s="156">
        <v>1.3796296296296297E-3</v>
      </c>
      <c r="X42" s="154">
        <v>23</v>
      </c>
      <c r="Y42" s="154">
        <v>41</v>
      </c>
      <c r="Z42" s="154">
        <v>59</v>
      </c>
      <c r="AA42" s="107">
        <v>1.3369212962962963E-2</v>
      </c>
      <c r="AB42" s="108">
        <v>18</v>
      </c>
      <c r="AC42" s="108">
        <v>64</v>
      </c>
      <c r="AD42" s="108">
        <v>37</v>
      </c>
      <c r="AE42" s="256" t="s">
        <v>290</v>
      </c>
      <c r="AF42" s="257"/>
      <c r="AG42" s="257"/>
      <c r="AH42" s="249">
        <v>39</v>
      </c>
      <c r="AI42" s="199" t="s">
        <v>289</v>
      </c>
      <c r="AJ42" s="199"/>
      <c r="AK42" s="196"/>
      <c r="AL42" s="193">
        <v>39</v>
      </c>
      <c r="AM42" s="43" t="s">
        <v>152</v>
      </c>
      <c r="AN42" s="115"/>
      <c r="AO42" s="115"/>
      <c r="AP42" s="115">
        <v>53</v>
      </c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10"/>
      <c r="BE42" s="110"/>
      <c r="BF42" s="110"/>
      <c r="BG42" s="110"/>
      <c r="BH42" s="110"/>
      <c r="BI42" s="110"/>
      <c r="BJ42" s="110"/>
      <c r="BK42" s="110"/>
      <c r="BL42" s="110"/>
      <c r="BM42" s="110"/>
      <c r="BN42" s="110"/>
      <c r="BO42" s="110"/>
      <c r="BP42" s="110"/>
      <c r="BQ42" s="3"/>
      <c r="BR42" s="3"/>
      <c r="BS42" s="3"/>
    </row>
    <row r="43" spans="1:81" s="90" customFormat="1" ht="18.75" x14ac:dyDescent="0.3">
      <c r="A43" s="53">
        <f>N43+R43+V43+Z43+AD43+AH43+AL43+AP43</f>
        <v>366</v>
      </c>
      <c r="B43" s="53">
        <v>41</v>
      </c>
      <c r="C43" s="336">
        <f>AVERAGE(L43,P43,T43,X43,AB43,AF43,AJ43,AN43,)</f>
        <v>28.75</v>
      </c>
      <c r="D43" s="3" t="s">
        <v>174</v>
      </c>
      <c r="E43" s="12" t="s">
        <v>173</v>
      </c>
      <c r="F43" s="12" t="s">
        <v>181</v>
      </c>
      <c r="G43" s="57" t="s">
        <v>209</v>
      </c>
      <c r="H43" s="351"/>
      <c r="I43" s="8" t="s">
        <v>92</v>
      </c>
      <c r="J43" s="8" t="s">
        <v>90</v>
      </c>
      <c r="K43" s="344"/>
      <c r="L43" s="344"/>
      <c r="M43" s="344"/>
      <c r="N43" s="344"/>
      <c r="O43" s="311"/>
      <c r="P43" s="311"/>
      <c r="Q43" s="311"/>
      <c r="R43" s="311"/>
      <c r="S43" s="333"/>
      <c r="T43" s="278"/>
      <c r="U43" s="278"/>
      <c r="V43" s="278"/>
      <c r="W43" s="156">
        <v>7.9050925925925936E-4</v>
      </c>
      <c r="X43" s="154">
        <v>43</v>
      </c>
      <c r="Y43" s="154">
        <v>7</v>
      </c>
      <c r="Z43" s="154">
        <v>94</v>
      </c>
      <c r="AA43" s="107">
        <v>9.5821759259259263E-3</v>
      </c>
      <c r="AB43" s="108">
        <v>29</v>
      </c>
      <c r="AC43" s="108">
        <v>7</v>
      </c>
      <c r="AD43" s="108">
        <v>94</v>
      </c>
      <c r="AE43" s="248">
        <v>5.9143518518518518E-4</v>
      </c>
      <c r="AF43" s="249">
        <v>43</v>
      </c>
      <c r="AG43" s="249">
        <v>15</v>
      </c>
      <c r="AH43" s="249">
        <v>86</v>
      </c>
      <c r="AI43" s="199" t="s">
        <v>289</v>
      </c>
      <c r="AJ43" s="199"/>
      <c r="AK43" s="196"/>
      <c r="AL43" s="193">
        <v>39</v>
      </c>
      <c r="AM43" s="43" t="s">
        <v>152</v>
      </c>
      <c r="AN43" s="115"/>
      <c r="AO43" s="115"/>
      <c r="AP43" s="115">
        <v>53</v>
      </c>
      <c r="AQ43" s="110"/>
      <c r="AR43" s="110"/>
      <c r="AS43" s="110"/>
      <c r="AT43" s="110"/>
      <c r="AU43" s="110"/>
      <c r="AV43" s="110"/>
      <c r="AW43" s="110"/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/>
      <c r="BJ43" s="110"/>
      <c r="BK43" s="110"/>
      <c r="BL43" s="110"/>
      <c r="BM43" s="110"/>
      <c r="BN43" s="110"/>
      <c r="BO43" s="110"/>
      <c r="BP43" s="110"/>
      <c r="BT43" s="110"/>
      <c r="BU43" s="110"/>
      <c r="BV43" s="110"/>
      <c r="BW43" s="110"/>
      <c r="BX43" s="110"/>
      <c r="BY43" s="110"/>
      <c r="BZ43" s="110"/>
    </row>
    <row r="44" spans="1:81" s="110" customFormat="1" ht="15.75" customHeight="1" x14ac:dyDescent="0.3">
      <c r="A44" s="53">
        <f>N44+R44+V44+Z44+AD44+AH44+AL44+AP44</f>
        <v>351</v>
      </c>
      <c r="B44" s="53">
        <v>42</v>
      </c>
      <c r="C44" s="336">
        <f>AVERAGE(L44,P44,T44,X44,AB44,AF44,AJ44,AN44,)</f>
        <v>27.2</v>
      </c>
      <c r="D44" s="3" t="s">
        <v>285</v>
      </c>
      <c r="E44" s="12" t="s">
        <v>146</v>
      </c>
      <c r="F44" s="12" t="s">
        <v>18</v>
      </c>
      <c r="G44" s="57" t="s">
        <v>210</v>
      </c>
      <c r="H44" s="350" t="s">
        <v>342</v>
      </c>
      <c r="I44" s="8" t="s">
        <v>92</v>
      </c>
      <c r="J44" s="8" t="s">
        <v>90</v>
      </c>
      <c r="K44" s="344"/>
      <c r="L44" s="344"/>
      <c r="M44" s="344"/>
      <c r="N44" s="344"/>
      <c r="O44" s="339">
        <v>4.6006944444444446E-3</v>
      </c>
      <c r="P44" s="340">
        <v>35</v>
      </c>
      <c r="Q44" s="340">
        <v>32</v>
      </c>
      <c r="R44" s="340">
        <v>69</v>
      </c>
      <c r="S44" s="289">
        <v>2.0358796296296297E-3</v>
      </c>
      <c r="T44" s="290">
        <v>33</v>
      </c>
      <c r="U44" s="290">
        <v>37</v>
      </c>
      <c r="V44" s="290">
        <v>64</v>
      </c>
      <c r="W44" s="156">
        <v>2.003472222222222E-3</v>
      </c>
      <c r="X44" s="154">
        <v>33</v>
      </c>
      <c r="Y44" s="154">
        <v>43</v>
      </c>
      <c r="Z44" s="154">
        <v>58</v>
      </c>
      <c r="AA44" s="210" t="s">
        <v>291</v>
      </c>
      <c r="AB44" s="94"/>
      <c r="AC44" s="94"/>
      <c r="AD44" s="108">
        <v>28</v>
      </c>
      <c r="AE44" s="256" t="s">
        <v>290</v>
      </c>
      <c r="AF44" s="257"/>
      <c r="AG44" s="257"/>
      <c r="AH44" s="249">
        <v>39</v>
      </c>
      <c r="AI44" s="194">
        <v>7.6967592592592593E-4</v>
      </c>
      <c r="AJ44" s="177">
        <v>35</v>
      </c>
      <c r="AK44" s="177">
        <v>61</v>
      </c>
      <c r="AL44" s="177">
        <v>40</v>
      </c>
      <c r="AM44" s="41" t="s">
        <v>152</v>
      </c>
      <c r="AN44" s="42"/>
      <c r="AO44" s="42"/>
      <c r="AP44" s="42">
        <v>53</v>
      </c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</row>
    <row r="45" spans="1:81" s="90" customFormat="1" ht="18.75" x14ac:dyDescent="0.3">
      <c r="A45" s="53">
        <f>N45+R45+V45+Z45+AD45+AH45+AL45+AP45</f>
        <v>348</v>
      </c>
      <c r="B45" s="53">
        <v>43</v>
      </c>
      <c r="C45" s="336">
        <f>AVERAGE(L45,P45,T45,X45,AB45,AF45,AJ45,AN45,)</f>
        <v>11</v>
      </c>
      <c r="D45" s="3" t="s">
        <v>318</v>
      </c>
      <c r="E45" s="12" t="s">
        <v>114</v>
      </c>
      <c r="F45" s="12" t="s">
        <v>18</v>
      </c>
      <c r="G45" s="57" t="s">
        <v>210</v>
      </c>
      <c r="H45" s="350" t="s">
        <v>345</v>
      </c>
      <c r="I45" s="8" t="s">
        <v>92</v>
      </c>
      <c r="J45" s="8" t="s">
        <v>90</v>
      </c>
      <c r="K45" s="344"/>
      <c r="L45" s="344"/>
      <c r="M45" s="344"/>
      <c r="N45" s="344"/>
      <c r="O45" s="313">
        <v>3.9583333333333337E-3</v>
      </c>
      <c r="P45" s="314">
        <v>22</v>
      </c>
      <c r="Q45" s="314">
        <v>31</v>
      </c>
      <c r="R45" s="314">
        <v>70</v>
      </c>
      <c r="S45" s="333" t="s">
        <v>320</v>
      </c>
      <c r="T45" s="278"/>
      <c r="U45" s="278"/>
      <c r="V45" s="278">
        <v>62</v>
      </c>
      <c r="W45" s="288" t="s">
        <v>315</v>
      </c>
      <c r="X45" s="134"/>
      <c r="Y45" s="134"/>
      <c r="Z45" s="134">
        <v>57</v>
      </c>
      <c r="AA45" s="210" t="s">
        <v>291</v>
      </c>
      <c r="AB45" s="94"/>
      <c r="AC45" s="94"/>
      <c r="AD45" s="108">
        <v>28</v>
      </c>
      <c r="AE45" s="256" t="s">
        <v>290</v>
      </c>
      <c r="AF45" s="257"/>
      <c r="AG45" s="257"/>
      <c r="AH45" s="249">
        <v>39</v>
      </c>
      <c r="AI45" s="199" t="s">
        <v>289</v>
      </c>
      <c r="AJ45" s="199"/>
      <c r="AK45" s="197"/>
      <c r="AL45" s="180">
        <v>39</v>
      </c>
      <c r="AM45" s="43" t="s">
        <v>152</v>
      </c>
      <c r="AN45" s="115"/>
      <c r="AO45" s="115"/>
      <c r="AP45" s="115">
        <v>53</v>
      </c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</row>
    <row r="46" spans="1:81" s="90" customFormat="1" ht="15.75" customHeight="1" x14ac:dyDescent="0.3">
      <c r="A46" s="53">
        <f>N46+R46+V46+Z46+AD46+AH46+AL46+AP46</f>
        <v>340</v>
      </c>
      <c r="B46" s="53">
        <v>44</v>
      </c>
      <c r="C46" s="336">
        <f>AVERAGE(L46,P46,T46,X46,AB46,AF46,AJ46,AN46,)</f>
        <v>32.714285714285715</v>
      </c>
      <c r="D46" s="3" t="s">
        <v>74</v>
      </c>
      <c r="E46" s="12" t="s">
        <v>245</v>
      </c>
      <c r="F46" s="12" t="s">
        <v>18</v>
      </c>
      <c r="G46" s="57" t="s">
        <v>210</v>
      </c>
      <c r="H46" s="351" t="s">
        <v>343</v>
      </c>
      <c r="I46" s="8" t="s">
        <v>92</v>
      </c>
      <c r="J46" s="8" t="s">
        <v>66</v>
      </c>
      <c r="K46" s="344"/>
      <c r="L46" s="344"/>
      <c r="M46" s="344"/>
      <c r="N46" s="344"/>
      <c r="O46" s="311"/>
      <c r="P46" s="311"/>
      <c r="Q46" s="311"/>
      <c r="R46" s="311"/>
      <c r="S46" s="283">
        <v>1.4930555555555556E-3</v>
      </c>
      <c r="T46" s="278">
        <v>36</v>
      </c>
      <c r="U46" s="278">
        <v>34</v>
      </c>
      <c r="V46" s="278">
        <v>67</v>
      </c>
      <c r="W46" s="156">
        <v>1.0023148148148148E-3</v>
      </c>
      <c r="X46" s="154">
        <v>44</v>
      </c>
      <c r="Y46" s="154">
        <v>33</v>
      </c>
      <c r="Z46" s="154">
        <v>68</v>
      </c>
      <c r="AA46" s="124">
        <v>1.4467592592592593E-2</v>
      </c>
      <c r="AB46" s="125">
        <v>23</v>
      </c>
      <c r="AC46" s="94">
        <v>69</v>
      </c>
      <c r="AD46" s="94">
        <v>32</v>
      </c>
      <c r="AE46" s="254">
        <v>6.5740740740740733E-4</v>
      </c>
      <c r="AF46" s="255">
        <v>48</v>
      </c>
      <c r="AG46" s="255">
        <v>34</v>
      </c>
      <c r="AH46" s="255">
        <v>67</v>
      </c>
      <c r="AI46" s="198">
        <v>5.3819444444444444E-4</v>
      </c>
      <c r="AJ46" s="188">
        <v>41</v>
      </c>
      <c r="AK46" s="180">
        <v>50</v>
      </c>
      <c r="AL46" s="181">
        <v>51</v>
      </c>
      <c r="AM46" s="45">
        <v>2.3148148148148146E-4</v>
      </c>
      <c r="AN46" s="46">
        <v>37</v>
      </c>
      <c r="AO46" s="47">
        <v>46</v>
      </c>
      <c r="AP46" s="46">
        <v>55</v>
      </c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</row>
    <row r="47" spans="1:81" s="106" customFormat="1" ht="18.75" customHeight="1" x14ac:dyDescent="0.3">
      <c r="A47" s="53">
        <f>N47+R47+V47+Z47+AD47+AH47+AL47+AP47</f>
        <v>330</v>
      </c>
      <c r="B47" s="53">
        <v>45</v>
      </c>
      <c r="C47" s="336">
        <f>AVERAGE(L47,P47,T47,X47,AB47,AF47,AJ47,AN47,)</f>
        <v>28</v>
      </c>
      <c r="D47" s="12" t="s">
        <v>278</v>
      </c>
      <c r="E47" s="12" t="s">
        <v>173</v>
      </c>
      <c r="F47" s="12" t="s">
        <v>181</v>
      </c>
      <c r="G47" s="57" t="s">
        <v>209</v>
      </c>
      <c r="H47" s="350"/>
      <c r="I47" s="8" t="s">
        <v>92</v>
      </c>
      <c r="J47" s="8" t="s">
        <v>90</v>
      </c>
      <c r="K47" s="344"/>
      <c r="L47" s="344"/>
      <c r="M47" s="344"/>
      <c r="N47" s="344"/>
      <c r="O47" s="315"/>
      <c r="P47" s="315"/>
      <c r="Q47" s="315"/>
      <c r="R47" s="315"/>
      <c r="S47" s="287">
        <v>1.0717592592592593E-3</v>
      </c>
      <c r="T47" s="279">
        <v>40</v>
      </c>
      <c r="U47" s="278">
        <v>16</v>
      </c>
      <c r="V47" s="278">
        <v>85</v>
      </c>
      <c r="W47" s="133">
        <v>8.3796296296296299E-4</v>
      </c>
      <c r="X47" s="134">
        <v>44</v>
      </c>
      <c r="Y47" s="134">
        <v>15</v>
      </c>
      <c r="Z47" s="134">
        <v>86</v>
      </c>
      <c r="AA47" s="210" t="s">
        <v>291</v>
      </c>
      <c r="AB47" s="94"/>
      <c r="AC47" s="94"/>
      <c r="AD47" s="108">
        <v>28</v>
      </c>
      <c r="AE47" s="256" t="s">
        <v>290</v>
      </c>
      <c r="AF47" s="257"/>
      <c r="AG47" s="257"/>
      <c r="AH47" s="249">
        <v>39</v>
      </c>
      <c r="AI47" s="199" t="s">
        <v>289</v>
      </c>
      <c r="AJ47" s="199"/>
      <c r="AK47" s="196"/>
      <c r="AL47" s="193">
        <v>39</v>
      </c>
      <c r="AM47" s="43" t="s">
        <v>152</v>
      </c>
      <c r="AN47" s="42"/>
      <c r="AO47" s="42"/>
      <c r="AP47" s="42">
        <v>53</v>
      </c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110"/>
      <c r="BU47" s="110"/>
      <c r="BV47" s="110"/>
      <c r="BW47" s="110"/>
      <c r="BX47" s="110"/>
      <c r="BY47" s="90"/>
      <c r="BZ47" s="90"/>
    </row>
    <row r="48" spans="1:81" s="106" customFormat="1" ht="18.75" customHeight="1" x14ac:dyDescent="0.3">
      <c r="A48" s="53">
        <f>N48+R48+V48+Z48+AD48+AH48+AL48+AP48</f>
        <v>304</v>
      </c>
      <c r="B48" s="53">
        <v>46</v>
      </c>
      <c r="C48" s="336">
        <f>AVERAGE(L48,P48,T48,X48,AB48,AF48,AJ48,AN48,)</f>
        <v>20</v>
      </c>
      <c r="D48" s="3" t="s">
        <v>312</v>
      </c>
      <c r="E48" s="12" t="s">
        <v>34</v>
      </c>
      <c r="F48" s="12" t="s">
        <v>313</v>
      </c>
      <c r="G48" s="57" t="s">
        <v>314</v>
      </c>
      <c r="H48" s="350"/>
      <c r="I48" s="8" t="s">
        <v>92</v>
      </c>
      <c r="J48" s="8" t="s">
        <v>90</v>
      </c>
      <c r="K48" s="344"/>
      <c r="L48" s="344"/>
      <c r="M48" s="344"/>
      <c r="N48" s="344"/>
      <c r="O48" s="314"/>
      <c r="P48" s="314"/>
      <c r="Q48" s="314"/>
      <c r="R48" s="314"/>
      <c r="S48" s="283">
        <v>1.0543981481481483E-3</v>
      </c>
      <c r="T48" s="278">
        <v>40</v>
      </c>
      <c r="U48" s="278">
        <v>13</v>
      </c>
      <c r="V48" s="278">
        <v>88</v>
      </c>
      <c r="W48" s="288" t="s">
        <v>315</v>
      </c>
      <c r="X48" s="134"/>
      <c r="Y48" s="134"/>
      <c r="Z48" s="134">
        <v>57</v>
      </c>
      <c r="AA48" s="210" t="s">
        <v>291</v>
      </c>
      <c r="AB48" s="95"/>
      <c r="AC48" s="95"/>
      <c r="AD48" s="95">
        <v>28</v>
      </c>
      <c r="AE48" s="256" t="s">
        <v>290</v>
      </c>
      <c r="AF48" s="257"/>
      <c r="AG48" s="257"/>
      <c r="AH48" s="249">
        <v>39</v>
      </c>
      <c r="AI48" s="199" t="s">
        <v>289</v>
      </c>
      <c r="AJ48" s="199"/>
      <c r="AK48" s="197"/>
      <c r="AL48" s="180">
        <v>39</v>
      </c>
      <c r="AM48" s="43" t="s">
        <v>152</v>
      </c>
      <c r="AN48" s="42"/>
      <c r="AO48" s="42"/>
      <c r="AP48" s="42">
        <v>53</v>
      </c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90"/>
      <c r="BR48" s="90"/>
      <c r="BS48" s="90"/>
      <c r="BT48" s="90"/>
      <c r="BU48" s="90"/>
      <c r="BV48" s="90"/>
      <c r="BW48" s="90"/>
      <c r="BX48" s="90"/>
      <c r="BY48" s="110"/>
      <c r="BZ48" s="110"/>
    </row>
    <row r="49" spans="1:78" s="14" customFormat="1" ht="18.75" x14ac:dyDescent="0.3">
      <c r="A49" s="53">
        <f>N49+R49+V49+Z49+AD49+AH49+AL49+AP49</f>
        <v>303</v>
      </c>
      <c r="B49" s="53">
        <v>47</v>
      </c>
      <c r="C49" s="336">
        <f>AVERAGE(L49,P49,T49,X49,AB49,AF49,AJ49,AN49,)</f>
        <v>18</v>
      </c>
      <c r="D49" s="3" t="s">
        <v>310</v>
      </c>
      <c r="E49" s="12" t="s">
        <v>34</v>
      </c>
      <c r="F49" s="12" t="s">
        <v>275</v>
      </c>
      <c r="G49" s="57"/>
      <c r="H49" s="350"/>
      <c r="I49" s="8" t="s">
        <v>92</v>
      </c>
      <c r="J49" s="8" t="s">
        <v>311</v>
      </c>
      <c r="K49" s="344"/>
      <c r="L49" s="344"/>
      <c r="M49" s="344"/>
      <c r="N49" s="344"/>
      <c r="O49" s="314"/>
      <c r="P49" s="314"/>
      <c r="Q49" s="314"/>
      <c r="R49" s="314"/>
      <c r="S49" s="283">
        <v>1.0648148148148147E-3</v>
      </c>
      <c r="T49" s="278">
        <v>36</v>
      </c>
      <c r="U49" s="278">
        <v>14</v>
      </c>
      <c r="V49" s="278">
        <v>87</v>
      </c>
      <c r="W49" s="288" t="s">
        <v>315</v>
      </c>
      <c r="X49" s="134"/>
      <c r="Y49" s="134"/>
      <c r="Z49" s="134">
        <v>57</v>
      </c>
      <c r="AA49" s="210" t="s">
        <v>291</v>
      </c>
      <c r="AB49" s="95"/>
      <c r="AC49" s="95"/>
      <c r="AD49" s="95">
        <v>28</v>
      </c>
      <c r="AE49" s="256" t="s">
        <v>290</v>
      </c>
      <c r="AF49" s="257"/>
      <c r="AG49" s="257"/>
      <c r="AH49" s="249">
        <v>39</v>
      </c>
      <c r="AI49" s="199" t="s">
        <v>289</v>
      </c>
      <c r="AJ49" s="199"/>
      <c r="AK49" s="197"/>
      <c r="AL49" s="180">
        <v>39</v>
      </c>
      <c r="AM49" s="43" t="s">
        <v>152</v>
      </c>
      <c r="AN49" s="42"/>
      <c r="AO49" s="42"/>
      <c r="AP49" s="42">
        <v>53</v>
      </c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90"/>
      <c r="BR49" s="90"/>
      <c r="BS49" s="90"/>
      <c r="BT49" s="5"/>
      <c r="BU49" s="5"/>
      <c r="BV49" s="5"/>
      <c r="BW49" s="5"/>
      <c r="BX49" s="5"/>
      <c r="BY49" s="90"/>
      <c r="BZ49" s="90"/>
    </row>
    <row r="50" spans="1:78" s="14" customFormat="1" ht="18.75" x14ac:dyDescent="0.3">
      <c r="A50" s="53">
        <f>N50+R50+V50+Z50+AD50+AH50+AL50+AP50</f>
        <v>299</v>
      </c>
      <c r="B50" s="53">
        <v>48</v>
      </c>
      <c r="C50" s="336">
        <f>AVERAGE(L50,P50,T50,X50,AB50,AF50,AJ50,AN50,)</f>
        <v>34.6</v>
      </c>
      <c r="D50" s="3" t="s">
        <v>53</v>
      </c>
      <c r="E50" s="12" t="s">
        <v>34</v>
      </c>
      <c r="F50" s="12" t="s">
        <v>54</v>
      </c>
      <c r="G50" s="57" t="s">
        <v>128</v>
      </c>
      <c r="H50" s="350"/>
      <c r="I50" s="8" t="s">
        <v>92</v>
      </c>
      <c r="J50" s="8" t="s">
        <v>90</v>
      </c>
      <c r="K50" s="344"/>
      <c r="L50" s="344"/>
      <c r="M50" s="344"/>
      <c r="N50" s="344"/>
      <c r="O50" s="319"/>
      <c r="P50" s="319"/>
      <c r="Q50" s="319"/>
      <c r="R50" s="319"/>
      <c r="S50" s="276"/>
      <c r="T50" s="276"/>
      <c r="U50" s="276"/>
      <c r="V50" s="276"/>
      <c r="W50" s="133">
        <v>9.0509259259259243E-4</v>
      </c>
      <c r="X50" s="134">
        <v>37</v>
      </c>
      <c r="Y50" s="134">
        <v>25</v>
      </c>
      <c r="Z50" s="134">
        <v>76</v>
      </c>
      <c r="AA50" s="210" t="s">
        <v>291</v>
      </c>
      <c r="AB50" s="94"/>
      <c r="AC50" s="94"/>
      <c r="AD50" s="108">
        <v>28</v>
      </c>
      <c r="AE50" s="254">
        <v>6.4004629629629622E-4</v>
      </c>
      <c r="AF50" s="255">
        <v>44</v>
      </c>
      <c r="AG50" s="255">
        <v>29</v>
      </c>
      <c r="AH50" s="255">
        <v>72</v>
      </c>
      <c r="AI50" s="194">
        <v>4.6296296296296293E-4</v>
      </c>
      <c r="AJ50" s="177">
        <v>40</v>
      </c>
      <c r="AK50" s="177">
        <v>40</v>
      </c>
      <c r="AL50" s="177">
        <v>61</v>
      </c>
      <c r="AM50" s="41">
        <v>2.3148148148148146E-4</v>
      </c>
      <c r="AN50" s="42">
        <v>52</v>
      </c>
      <c r="AO50" s="42">
        <v>39</v>
      </c>
      <c r="AP50" s="42">
        <v>62</v>
      </c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110"/>
      <c r="BR50" s="110"/>
      <c r="BS50" s="110"/>
      <c r="BT50" s="90"/>
      <c r="BU50" s="90"/>
      <c r="BV50" s="90"/>
      <c r="BW50" s="90"/>
      <c r="BX50" s="90"/>
      <c r="BY50" s="90"/>
      <c r="BZ50" s="90"/>
    </row>
    <row r="51" spans="1:78" s="33" customFormat="1" ht="18.75" x14ac:dyDescent="0.3">
      <c r="A51" s="53">
        <f>N51+R51+V51+Z51+AD51+AH51+AL51+AP51</f>
        <v>295</v>
      </c>
      <c r="B51" s="53">
        <v>49</v>
      </c>
      <c r="C51" s="336">
        <f>AVERAGE(L51,P51,T51,X51,AB51,AF51,AJ51,AN51,)</f>
        <v>24</v>
      </c>
      <c r="D51" s="3" t="s">
        <v>185</v>
      </c>
      <c r="E51" s="12" t="s">
        <v>13</v>
      </c>
      <c r="F51" s="12" t="s">
        <v>274</v>
      </c>
      <c r="G51" s="57" t="s">
        <v>279</v>
      </c>
      <c r="H51" s="350"/>
      <c r="I51" s="8" t="s">
        <v>92</v>
      </c>
      <c r="J51" s="8" t="s">
        <v>90</v>
      </c>
      <c r="K51" s="344"/>
      <c r="L51" s="344"/>
      <c r="M51" s="344"/>
      <c r="N51" s="344"/>
      <c r="O51" s="314"/>
      <c r="P51" s="314"/>
      <c r="Q51" s="314"/>
      <c r="R51" s="314"/>
      <c r="S51" s="278"/>
      <c r="T51" s="278"/>
      <c r="U51" s="278"/>
      <c r="V51" s="278"/>
      <c r="W51" s="133">
        <v>8.8888888888888882E-4</v>
      </c>
      <c r="X51" s="134">
        <v>32</v>
      </c>
      <c r="Y51" s="134">
        <v>22</v>
      </c>
      <c r="Z51" s="134">
        <v>79</v>
      </c>
      <c r="AA51" s="98">
        <v>1.151273148148148E-2</v>
      </c>
      <c r="AB51" s="94">
        <v>26</v>
      </c>
      <c r="AC51" s="94">
        <v>47</v>
      </c>
      <c r="AD51" s="94">
        <v>54</v>
      </c>
      <c r="AE51" s="250">
        <v>6.4236111111111113E-4</v>
      </c>
      <c r="AF51" s="252">
        <v>38</v>
      </c>
      <c r="AG51" s="252">
        <v>31</v>
      </c>
      <c r="AH51" s="253">
        <v>70</v>
      </c>
      <c r="AI51" s="199" t="s">
        <v>289</v>
      </c>
      <c r="AJ51" s="199"/>
      <c r="AK51" s="197"/>
      <c r="AL51" s="180">
        <v>39</v>
      </c>
      <c r="AM51" s="43" t="s">
        <v>152</v>
      </c>
      <c r="AN51" s="42"/>
      <c r="AO51" s="42"/>
      <c r="AP51" s="42">
        <v>53</v>
      </c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110"/>
      <c r="BE51" s="110"/>
      <c r="BF51" s="110"/>
      <c r="BG51" s="110"/>
      <c r="BH51" s="110"/>
      <c r="BI51" s="110"/>
      <c r="BJ51" s="110"/>
      <c r="BK51" s="110"/>
      <c r="BL51" s="110"/>
      <c r="BM51" s="110"/>
      <c r="BN51" s="110"/>
      <c r="BO51" s="110"/>
      <c r="BP51" s="110"/>
      <c r="BQ51" s="90"/>
      <c r="BR51" s="90"/>
      <c r="BS51" s="90"/>
      <c r="BT51" s="106"/>
      <c r="BU51" s="106"/>
      <c r="BV51" s="106"/>
      <c r="BW51" s="106"/>
      <c r="BX51" s="106"/>
      <c r="BY51" s="106"/>
      <c r="BZ51" s="106"/>
    </row>
    <row r="52" spans="1:78" ht="18.75" customHeight="1" x14ac:dyDescent="0.3">
      <c r="A52" s="53">
        <f>N52+R52+V52+Z52+AD52+AH52+AL52+AP52</f>
        <v>285</v>
      </c>
      <c r="B52" s="53">
        <v>50</v>
      </c>
      <c r="C52" s="336">
        <f>AVERAGE(L52,P52,T52,X52,AB52,AF52,AJ52,AN52,)</f>
        <v>36.75</v>
      </c>
      <c r="D52" s="3" t="s">
        <v>38</v>
      </c>
      <c r="E52" s="12" t="s">
        <v>13</v>
      </c>
      <c r="F52" s="12" t="s">
        <v>18</v>
      </c>
      <c r="G52" s="57" t="s">
        <v>210</v>
      </c>
      <c r="I52" s="8" t="s">
        <v>92</v>
      </c>
      <c r="J52" s="8" t="s">
        <v>90</v>
      </c>
      <c r="K52" s="344"/>
      <c r="L52" s="344"/>
      <c r="M52" s="344"/>
      <c r="N52" s="344"/>
      <c r="O52" s="314"/>
      <c r="P52" s="314"/>
      <c r="Q52" s="314"/>
      <c r="R52" s="314"/>
      <c r="S52" s="278"/>
      <c r="T52" s="278"/>
      <c r="U52" s="278"/>
      <c r="V52" s="278"/>
      <c r="W52" s="134"/>
      <c r="X52" s="134"/>
      <c r="Y52" s="134"/>
      <c r="Z52" s="134"/>
      <c r="AA52" s="95"/>
      <c r="AB52" s="95"/>
      <c r="AC52" s="95"/>
      <c r="AD52" s="95"/>
      <c r="AE52" s="250">
        <v>5.7175925925925927E-4</v>
      </c>
      <c r="AF52" s="252">
        <v>46</v>
      </c>
      <c r="AG52" s="252">
        <v>8</v>
      </c>
      <c r="AH52" s="253">
        <v>93</v>
      </c>
      <c r="AI52" s="195">
        <v>3.7615740740740735E-4</v>
      </c>
      <c r="AJ52" s="180">
        <v>44</v>
      </c>
      <c r="AK52" s="180">
        <v>6</v>
      </c>
      <c r="AL52" s="181">
        <v>95</v>
      </c>
      <c r="AM52" s="43">
        <v>1.8287037037037038E-4</v>
      </c>
      <c r="AN52" s="44">
        <v>57</v>
      </c>
      <c r="AO52" s="44">
        <v>4</v>
      </c>
      <c r="AP52" s="44">
        <v>97</v>
      </c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Q52" s="90"/>
      <c r="BR52" s="90"/>
      <c r="BS52" s="90"/>
      <c r="BT52" s="106"/>
      <c r="BU52" s="106"/>
      <c r="BV52" s="106"/>
      <c r="BW52" s="106"/>
      <c r="BX52" s="106"/>
      <c r="BY52" s="106"/>
      <c r="BZ52" s="106"/>
    </row>
    <row r="53" spans="1:78" s="14" customFormat="1" ht="18.75" x14ac:dyDescent="0.3">
      <c r="A53" s="53">
        <f>N53+R53+V53+Z53+AD53+AH53+AL53+AP53</f>
        <v>268</v>
      </c>
      <c r="B53" s="53">
        <v>51</v>
      </c>
      <c r="C53" s="336">
        <f>AVERAGE(L53,P53,T53,X53,AB53,AF53,AJ53,AN53,)</f>
        <v>38.75</v>
      </c>
      <c r="D53" s="3" t="s">
        <v>16</v>
      </c>
      <c r="E53" s="12" t="s">
        <v>7</v>
      </c>
      <c r="F53" s="12" t="s">
        <v>8</v>
      </c>
      <c r="G53" s="57" t="s">
        <v>210</v>
      </c>
      <c r="H53" s="350"/>
      <c r="I53" s="8" t="s">
        <v>92</v>
      </c>
      <c r="J53" s="8" t="s">
        <v>90</v>
      </c>
      <c r="K53" s="344"/>
      <c r="L53" s="344"/>
      <c r="M53" s="344"/>
      <c r="N53" s="344"/>
      <c r="O53" s="314"/>
      <c r="P53" s="314"/>
      <c r="Q53" s="314"/>
      <c r="R53" s="314"/>
      <c r="S53" s="278"/>
      <c r="T53" s="278"/>
      <c r="U53" s="278"/>
      <c r="V53" s="278"/>
      <c r="W53" s="134"/>
      <c r="X53" s="134"/>
      <c r="Y53" s="139"/>
      <c r="Z53" s="139"/>
      <c r="AA53" s="94"/>
      <c r="AB53" s="94"/>
      <c r="AC53" s="94"/>
      <c r="AD53" s="94"/>
      <c r="AE53" s="250">
        <v>5.7754629629629627E-4</v>
      </c>
      <c r="AF53" s="252">
        <v>47</v>
      </c>
      <c r="AG53" s="252">
        <v>10</v>
      </c>
      <c r="AH53" s="253">
        <v>91</v>
      </c>
      <c r="AI53" s="195">
        <v>3.8310185185185186E-4</v>
      </c>
      <c r="AJ53" s="180">
        <v>54</v>
      </c>
      <c r="AK53" s="180">
        <v>9</v>
      </c>
      <c r="AL53" s="181">
        <v>92</v>
      </c>
      <c r="AM53" s="41">
        <v>1.9097222222222223E-4</v>
      </c>
      <c r="AN53" s="42">
        <v>54</v>
      </c>
      <c r="AO53" s="42">
        <v>16</v>
      </c>
      <c r="AP53" s="42">
        <v>85</v>
      </c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106"/>
      <c r="BR53" s="106"/>
      <c r="BS53" s="106"/>
    </row>
    <row r="54" spans="1:78" ht="18.75" x14ac:dyDescent="0.3">
      <c r="A54" s="53">
        <f>N54+R54+V54+Z54+AD54+AH54+AL54+AP54</f>
        <v>264</v>
      </c>
      <c r="B54" s="53">
        <v>52</v>
      </c>
      <c r="C54" s="336">
        <f>AVERAGE(L54,P54,T54,X54,AB54,AF54,AJ54,AN54,)</f>
        <v>20.666666666666668</v>
      </c>
      <c r="D54" s="12" t="s">
        <v>255</v>
      </c>
      <c r="E54" s="12" t="s">
        <v>25</v>
      </c>
      <c r="F54" s="12" t="s">
        <v>18</v>
      </c>
      <c r="G54" s="57" t="s">
        <v>210</v>
      </c>
      <c r="H54" s="351"/>
      <c r="I54" s="8" t="s">
        <v>92</v>
      </c>
      <c r="J54" s="8" t="s">
        <v>90</v>
      </c>
      <c r="K54" s="344"/>
      <c r="L54" s="344"/>
      <c r="M54" s="344"/>
      <c r="N54" s="344"/>
      <c r="O54" s="314"/>
      <c r="P54" s="314"/>
      <c r="Q54" s="314"/>
      <c r="R54" s="314"/>
      <c r="S54" s="278"/>
      <c r="T54" s="278"/>
      <c r="U54" s="278"/>
      <c r="V54" s="278"/>
      <c r="W54" s="133">
        <v>9.8958333333333342E-4</v>
      </c>
      <c r="X54" s="134">
        <v>35</v>
      </c>
      <c r="Y54" s="134">
        <v>32</v>
      </c>
      <c r="Z54" s="134">
        <v>69</v>
      </c>
      <c r="AA54" s="104">
        <v>1.0863425925925924E-2</v>
      </c>
      <c r="AB54" s="95">
        <v>27</v>
      </c>
      <c r="AC54" s="95">
        <v>37</v>
      </c>
      <c r="AD54" s="95">
        <v>64</v>
      </c>
      <c r="AE54" s="256" t="s">
        <v>290</v>
      </c>
      <c r="AF54" s="257"/>
      <c r="AG54" s="257"/>
      <c r="AH54" s="249">
        <v>39</v>
      </c>
      <c r="AI54" s="199" t="s">
        <v>289</v>
      </c>
      <c r="AJ54" s="199"/>
      <c r="AK54" s="199"/>
      <c r="AL54" s="181">
        <v>39</v>
      </c>
      <c r="AM54" s="43" t="s">
        <v>152</v>
      </c>
      <c r="AN54" s="44"/>
      <c r="AO54" s="44"/>
      <c r="AP54" s="44">
        <v>53</v>
      </c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106"/>
      <c r="BR54" s="106"/>
      <c r="BS54" s="106"/>
      <c r="BT54" s="14"/>
      <c r="BU54" s="14"/>
      <c r="BV54" s="14"/>
      <c r="BW54" s="14"/>
      <c r="BX54" s="14"/>
      <c r="BY54" s="14"/>
      <c r="BZ54" s="14"/>
    </row>
    <row r="55" spans="1:78" ht="18.75" customHeight="1" x14ac:dyDescent="0.3">
      <c r="A55" s="53">
        <f>N55+R55+V55+Z55+AD55+AH55+AL55+AP55</f>
        <v>261</v>
      </c>
      <c r="B55" s="53">
        <v>53</v>
      </c>
      <c r="C55" s="336">
        <f>AVERAGE(L55,P55,T55,X55,AB55,AF55,AJ55,AN55,)</f>
        <v>25</v>
      </c>
      <c r="D55" s="3" t="s">
        <v>119</v>
      </c>
      <c r="E55" s="12" t="s">
        <v>25</v>
      </c>
      <c r="F55" s="12" t="s">
        <v>120</v>
      </c>
      <c r="G55" s="3" t="s">
        <v>225</v>
      </c>
      <c r="H55" s="350" t="s">
        <v>351</v>
      </c>
      <c r="I55" s="8" t="s">
        <v>77</v>
      </c>
      <c r="J55" s="8" t="s">
        <v>90</v>
      </c>
      <c r="K55" s="344"/>
      <c r="L55" s="344"/>
      <c r="M55" s="344"/>
      <c r="N55" s="344"/>
      <c r="O55" s="311"/>
      <c r="P55" s="311"/>
      <c r="Q55" s="311"/>
      <c r="R55" s="311"/>
      <c r="S55" s="275"/>
      <c r="T55" s="275"/>
      <c r="U55" s="275"/>
      <c r="V55" s="275"/>
      <c r="W55" s="156">
        <v>1.0254629629629628E-3</v>
      </c>
      <c r="X55" s="154">
        <v>37</v>
      </c>
      <c r="Y55" s="154">
        <v>35</v>
      </c>
      <c r="Z55" s="154">
        <v>66</v>
      </c>
      <c r="AA55" s="210" t="s">
        <v>291</v>
      </c>
      <c r="AB55" s="94"/>
      <c r="AC55" s="94"/>
      <c r="AD55" s="108">
        <v>28</v>
      </c>
      <c r="AE55" s="258">
        <v>7.4537037037037031E-4</v>
      </c>
      <c r="AF55" s="251">
        <v>28</v>
      </c>
      <c r="AG55" s="251">
        <v>45</v>
      </c>
      <c r="AH55" s="251">
        <v>56</v>
      </c>
      <c r="AI55" s="194">
        <v>4.6759259259259258E-4</v>
      </c>
      <c r="AJ55" s="177">
        <v>35</v>
      </c>
      <c r="AK55" s="177">
        <v>43</v>
      </c>
      <c r="AL55" s="177">
        <v>58</v>
      </c>
      <c r="AM55" s="41" t="s">
        <v>152</v>
      </c>
      <c r="AN55" s="42"/>
      <c r="AO55" s="42"/>
      <c r="AP55" s="42">
        <v>53</v>
      </c>
      <c r="BQ55" s="14"/>
      <c r="BR55" s="14"/>
      <c r="BS55" s="14"/>
      <c r="BT55" s="33"/>
      <c r="BU55" s="33"/>
      <c r="BV55" s="33"/>
      <c r="BW55" s="33"/>
      <c r="BX55" s="33"/>
      <c r="BY55" s="33"/>
      <c r="BZ55" s="33"/>
    </row>
    <row r="56" spans="1:78" s="106" customFormat="1" ht="18.75" x14ac:dyDescent="0.3">
      <c r="A56" s="53">
        <f>N56+R56+V56+Z56+AD56+AH56+AL56+AP56</f>
        <v>261</v>
      </c>
      <c r="B56" s="53">
        <v>54</v>
      </c>
      <c r="C56" s="336">
        <f>AVERAGE(L56,P56,T56,X56,AB56,AF56,AJ56,AN56,)</f>
        <v>22</v>
      </c>
      <c r="D56" s="3" t="s">
        <v>175</v>
      </c>
      <c r="E56" s="12" t="s">
        <v>135</v>
      </c>
      <c r="F56" s="3" t="s">
        <v>170</v>
      </c>
      <c r="G56" s="57" t="s">
        <v>212</v>
      </c>
      <c r="H56" s="350"/>
      <c r="I56" s="8" t="s">
        <v>92</v>
      </c>
      <c r="J56" s="8" t="s">
        <v>90</v>
      </c>
      <c r="K56" s="344"/>
      <c r="L56" s="344"/>
      <c r="M56" s="344"/>
      <c r="N56" s="344"/>
      <c r="O56" s="314"/>
      <c r="P56" s="314"/>
      <c r="Q56" s="314"/>
      <c r="R56" s="314"/>
      <c r="S56" s="278"/>
      <c r="T56" s="278"/>
      <c r="U56" s="278"/>
      <c r="V56" s="278"/>
      <c r="W56" s="133"/>
      <c r="X56" s="134"/>
      <c r="Y56" s="139"/>
      <c r="Z56" s="139"/>
      <c r="AA56" s="98">
        <v>1.0059027777777778E-2</v>
      </c>
      <c r="AB56" s="94">
        <v>24</v>
      </c>
      <c r="AC56" s="94">
        <v>16</v>
      </c>
      <c r="AD56" s="94">
        <v>85</v>
      </c>
      <c r="AE56" s="250">
        <v>5.9259259259259258E-4</v>
      </c>
      <c r="AF56" s="252">
        <v>42</v>
      </c>
      <c r="AG56" s="252">
        <v>17</v>
      </c>
      <c r="AH56" s="253">
        <v>84</v>
      </c>
      <c r="AI56" s="199" t="s">
        <v>289</v>
      </c>
      <c r="AJ56" s="199"/>
      <c r="AK56" s="197"/>
      <c r="AL56" s="180">
        <v>39</v>
      </c>
      <c r="AM56" s="43" t="s">
        <v>152</v>
      </c>
      <c r="AN56" s="42"/>
      <c r="AO56" s="42"/>
      <c r="AP56" s="42">
        <v>53</v>
      </c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5"/>
      <c r="BU56" s="5"/>
      <c r="BV56" s="5"/>
      <c r="BW56" s="5"/>
      <c r="BX56" s="5"/>
      <c r="BY56" s="5"/>
      <c r="BZ56" s="5"/>
    </row>
    <row r="57" spans="1:78" s="106" customFormat="1" ht="18.75" x14ac:dyDescent="0.3">
      <c r="A57" s="53">
        <f>N57+R57+V57+Z57+AD57+AH57+AL57+AP57</f>
        <v>259</v>
      </c>
      <c r="B57" s="53">
        <v>55</v>
      </c>
      <c r="C57" s="336">
        <f>AVERAGE(L57,P57,T57,X57,AB57,AF57,AJ57,AN57,)</f>
        <v>22</v>
      </c>
      <c r="D57" s="3" t="s">
        <v>169</v>
      </c>
      <c r="E57" s="12" t="s">
        <v>31</v>
      </c>
      <c r="F57" s="12" t="s">
        <v>170</v>
      </c>
      <c r="G57" s="57" t="s">
        <v>212</v>
      </c>
      <c r="H57" s="350"/>
      <c r="I57" s="8" t="s">
        <v>92</v>
      </c>
      <c r="J57" s="8" t="s">
        <v>90</v>
      </c>
      <c r="K57" s="344"/>
      <c r="L57" s="344"/>
      <c r="M57" s="344"/>
      <c r="N57" s="344"/>
      <c r="O57" s="314"/>
      <c r="P57" s="314"/>
      <c r="Q57" s="314"/>
      <c r="R57" s="314"/>
      <c r="S57" s="278"/>
      <c r="T57" s="278"/>
      <c r="U57" s="278"/>
      <c r="V57" s="278"/>
      <c r="W57" s="133"/>
      <c r="X57" s="134"/>
      <c r="Y57" s="139"/>
      <c r="Z57" s="139"/>
      <c r="AA57" s="98">
        <v>1.0403935185185186E-2</v>
      </c>
      <c r="AB57" s="94">
        <v>24</v>
      </c>
      <c r="AC57" s="94">
        <v>26</v>
      </c>
      <c r="AD57" s="94">
        <v>75</v>
      </c>
      <c r="AE57" s="250">
        <v>5.7638888888888887E-4</v>
      </c>
      <c r="AF57" s="252">
        <v>42</v>
      </c>
      <c r="AG57" s="252">
        <v>9</v>
      </c>
      <c r="AH57" s="253">
        <v>92</v>
      </c>
      <c r="AI57" s="199" t="s">
        <v>289</v>
      </c>
      <c r="AJ57" s="199"/>
      <c r="AK57" s="197"/>
      <c r="AL57" s="180">
        <v>39</v>
      </c>
      <c r="AM57" s="43" t="s">
        <v>152</v>
      </c>
      <c r="AN57" s="42"/>
      <c r="AO57" s="42"/>
      <c r="AP57" s="42">
        <v>53</v>
      </c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Q57" s="33"/>
      <c r="BR57" s="33"/>
      <c r="BS57" s="33"/>
      <c r="BT57" s="14"/>
      <c r="BU57" s="14"/>
      <c r="BV57" s="14"/>
      <c r="BW57" s="14"/>
      <c r="BX57" s="14"/>
      <c r="BY57" s="14"/>
      <c r="BZ57" s="14"/>
    </row>
    <row r="58" spans="1:78" ht="18.75" customHeight="1" x14ac:dyDescent="0.3">
      <c r="A58" s="53">
        <f>N58+R58+V58+Z58+AD58+AH58+AL58+AP58</f>
        <v>253</v>
      </c>
      <c r="B58" s="53">
        <v>56</v>
      </c>
      <c r="C58" s="336">
        <f>AVERAGE(L58,P58,T58,X58,AB58,AF58,AJ58,AN58,)</f>
        <v>23.333333333333332</v>
      </c>
      <c r="D58" s="3" t="s">
        <v>176</v>
      </c>
      <c r="E58" s="12" t="s">
        <v>135</v>
      </c>
      <c r="F58" s="12" t="s">
        <v>170</v>
      </c>
      <c r="G58" s="57" t="s">
        <v>212</v>
      </c>
      <c r="I58" s="8" t="s">
        <v>92</v>
      </c>
      <c r="J58" s="8" t="s">
        <v>90</v>
      </c>
      <c r="K58" s="344"/>
      <c r="L58" s="344"/>
      <c r="M58" s="344"/>
      <c r="N58" s="344"/>
      <c r="O58" s="314"/>
      <c r="P58" s="314"/>
      <c r="Q58" s="314"/>
      <c r="R58" s="314"/>
      <c r="S58" s="278"/>
      <c r="T58" s="278"/>
      <c r="U58" s="278"/>
      <c r="V58" s="278"/>
      <c r="W58" s="133"/>
      <c r="X58" s="134"/>
      <c r="Y58" s="138"/>
      <c r="Z58" s="138"/>
      <c r="AA58" s="98">
        <v>1.0274305555555556E-2</v>
      </c>
      <c r="AB58" s="94">
        <v>22</v>
      </c>
      <c r="AC58" s="94">
        <v>21</v>
      </c>
      <c r="AD58" s="94">
        <v>80</v>
      </c>
      <c r="AE58" s="250">
        <v>6.0648148148148139E-4</v>
      </c>
      <c r="AF58" s="252">
        <v>48</v>
      </c>
      <c r="AG58" s="252">
        <v>20</v>
      </c>
      <c r="AH58" s="253">
        <v>81</v>
      </c>
      <c r="AI58" s="199" t="s">
        <v>289</v>
      </c>
      <c r="AJ58" s="199"/>
      <c r="AK58" s="197"/>
      <c r="AL58" s="180">
        <v>39</v>
      </c>
      <c r="AM58" s="43" t="s">
        <v>152</v>
      </c>
      <c r="AN58" s="42"/>
      <c r="AO58" s="42"/>
      <c r="AP58" s="42">
        <v>53</v>
      </c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</row>
    <row r="59" spans="1:78" ht="18.75" customHeight="1" x14ac:dyDescent="0.3">
      <c r="A59" s="53">
        <f>N59+R59+V59+Z59+AD59+AH59+AL59+AP59</f>
        <v>235</v>
      </c>
      <c r="B59" s="53">
        <v>57</v>
      </c>
      <c r="C59" s="336">
        <f>AVERAGE(L59,P59,T59,X59,AB59,AF59,AJ59,AN59,)</f>
        <v>17.75</v>
      </c>
      <c r="D59" s="3" t="s">
        <v>280</v>
      </c>
      <c r="E59" s="12" t="s">
        <v>195</v>
      </c>
      <c r="F59" s="12" t="s">
        <v>170</v>
      </c>
      <c r="G59" s="57" t="s">
        <v>212</v>
      </c>
      <c r="H59" s="351" t="s">
        <v>353</v>
      </c>
      <c r="I59" s="8" t="s">
        <v>77</v>
      </c>
      <c r="J59" s="8" t="s">
        <v>90</v>
      </c>
      <c r="K59" s="344"/>
      <c r="L59" s="344"/>
      <c r="M59" s="344"/>
      <c r="N59" s="344"/>
      <c r="O59" s="311"/>
      <c r="P59" s="311"/>
      <c r="Q59" s="311"/>
      <c r="R59" s="311"/>
      <c r="S59" s="286"/>
      <c r="T59" s="275"/>
      <c r="U59" s="275"/>
      <c r="V59" s="275"/>
      <c r="W59" s="156">
        <v>1.1562499999999999E-3</v>
      </c>
      <c r="X59" s="154">
        <v>32</v>
      </c>
      <c r="Y59" s="154">
        <v>38</v>
      </c>
      <c r="Z59" s="154">
        <v>63</v>
      </c>
      <c r="AA59" s="107">
        <v>1.351388888888889E-2</v>
      </c>
      <c r="AB59" s="108">
        <v>0</v>
      </c>
      <c r="AC59" s="94">
        <v>65</v>
      </c>
      <c r="AD59" s="94">
        <v>36</v>
      </c>
      <c r="AE59" s="248">
        <v>8.4027777777777779E-4</v>
      </c>
      <c r="AF59" s="249">
        <v>39</v>
      </c>
      <c r="AG59" s="249">
        <v>57</v>
      </c>
      <c r="AH59" s="249">
        <v>44</v>
      </c>
      <c r="AI59" s="199" t="s">
        <v>289</v>
      </c>
      <c r="AJ59" s="199"/>
      <c r="AK59" s="196"/>
      <c r="AL59" s="193">
        <v>39</v>
      </c>
      <c r="AM59" s="43" t="s">
        <v>152</v>
      </c>
      <c r="AN59" s="115"/>
      <c r="AO59" s="115"/>
      <c r="AP59" s="115">
        <v>53</v>
      </c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14"/>
      <c r="BR59" s="14"/>
      <c r="BS59" s="14"/>
    </row>
    <row r="60" spans="1:78" ht="18.75" x14ac:dyDescent="0.3">
      <c r="A60" s="53">
        <f>N60+R60+V60+Z60+AD60+AH60+AL60+AP60</f>
        <v>233</v>
      </c>
      <c r="B60" s="53">
        <v>58</v>
      </c>
      <c r="C60" s="336">
        <f>AVERAGE(L60,P60,T60,X60,AB60,AF60,AJ60,AN60,)</f>
        <v>30</v>
      </c>
      <c r="D60" s="3" t="s">
        <v>104</v>
      </c>
      <c r="E60" s="12" t="s">
        <v>31</v>
      </c>
      <c r="F60" s="12" t="s">
        <v>105</v>
      </c>
      <c r="G60" s="57" t="s">
        <v>213</v>
      </c>
      <c r="I60" s="8" t="s">
        <v>92</v>
      </c>
      <c r="J60" s="8" t="s">
        <v>90</v>
      </c>
      <c r="K60" s="344"/>
      <c r="L60" s="344"/>
      <c r="M60" s="344"/>
      <c r="N60" s="344"/>
      <c r="O60" s="314"/>
      <c r="P60" s="314"/>
      <c r="Q60" s="314"/>
      <c r="R60" s="314"/>
      <c r="S60" s="278"/>
      <c r="T60" s="278"/>
      <c r="U60" s="278"/>
      <c r="V60" s="278"/>
      <c r="W60" s="134"/>
      <c r="X60" s="134"/>
      <c r="Y60" s="139"/>
      <c r="Z60" s="139"/>
      <c r="AA60" s="94"/>
      <c r="AB60" s="94"/>
      <c r="AC60" s="94"/>
      <c r="AD60" s="94"/>
      <c r="AE60" s="250">
        <v>5.7870370370370378E-4</v>
      </c>
      <c r="AF60" s="252">
        <v>46</v>
      </c>
      <c r="AG60" s="252">
        <v>12</v>
      </c>
      <c r="AH60" s="253">
        <v>89</v>
      </c>
      <c r="AI60" s="195">
        <v>3.8657407407407407E-4</v>
      </c>
      <c r="AJ60" s="180">
        <v>44</v>
      </c>
      <c r="AK60" s="180">
        <v>10</v>
      </c>
      <c r="AL60" s="181">
        <v>91</v>
      </c>
      <c r="AM60" s="41" t="s">
        <v>152</v>
      </c>
      <c r="AN60" s="42"/>
      <c r="AO60" s="42"/>
      <c r="AP60" s="42">
        <v>53</v>
      </c>
      <c r="BT60" s="106"/>
      <c r="BU60" s="106"/>
      <c r="BV60" s="106"/>
      <c r="BW60" s="106"/>
      <c r="BX60" s="106"/>
      <c r="BY60" s="106"/>
      <c r="BZ60" s="106"/>
    </row>
    <row r="61" spans="1:78" s="106" customFormat="1" ht="18.75" x14ac:dyDescent="0.3">
      <c r="A61" s="53">
        <f>N61+R61+V61+Z61+AD61+AH61+AL61+AP61</f>
        <v>226</v>
      </c>
      <c r="B61" s="53">
        <v>59</v>
      </c>
      <c r="C61" s="336">
        <f>AVERAGE(L61,P61,T61,X61,AB61,AF61,AJ61,AN61,)</f>
        <v>14.5</v>
      </c>
      <c r="D61" s="12" t="s">
        <v>238</v>
      </c>
      <c r="E61" s="12" t="s">
        <v>135</v>
      </c>
      <c r="F61" s="12" t="s">
        <v>235</v>
      </c>
      <c r="G61" s="57" t="s">
        <v>236</v>
      </c>
      <c r="H61" s="350"/>
      <c r="I61" s="8" t="s">
        <v>92</v>
      </c>
      <c r="J61" s="8" t="s">
        <v>90</v>
      </c>
      <c r="K61" s="344"/>
      <c r="L61" s="344"/>
      <c r="M61" s="344"/>
      <c r="N61" s="344"/>
      <c r="O61" s="315"/>
      <c r="P61" s="315"/>
      <c r="Q61" s="315"/>
      <c r="R61" s="315"/>
      <c r="S61" s="279"/>
      <c r="T61" s="279"/>
      <c r="U61" s="279"/>
      <c r="V61" s="279"/>
      <c r="W61" s="133"/>
      <c r="X61" s="134"/>
      <c r="Y61" s="139"/>
      <c r="Z61" s="139"/>
      <c r="AA61" s="98">
        <v>9.571759259259259E-3</v>
      </c>
      <c r="AB61" s="94">
        <v>29</v>
      </c>
      <c r="AC61" s="94">
        <v>6</v>
      </c>
      <c r="AD61" s="94">
        <v>95</v>
      </c>
      <c r="AE61" s="256" t="s">
        <v>290</v>
      </c>
      <c r="AF61" s="259"/>
      <c r="AG61" s="259"/>
      <c r="AH61" s="252">
        <v>39</v>
      </c>
      <c r="AI61" s="199" t="s">
        <v>289</v>
      </c>
      <c r="AJ61" s="199"/>
      <c r="AK61" s="197"/>
      <c r="AL61" s="180">
        <v>39</v>
      </c>
      <c r="AM61" s="43" t="s">
        <v>152</v>
      </c>
      <c r="AN61" s="42"/>
      <c r="AO61" s="42"/>
      <c r="AP61" s="42">
        <v>53</v>
      </c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T61" s="5"/>
      <c r="BU61" s="5"/>
      <c r="BV61" s="5"/>
      <c r="BW61" s="5"/>
      <c r="BX61" s="5"/>
      <c r="BY61" s="5"/>
      <c r="BZ61" s="5"/>
    </row>
    <row r="62" spans="1:78" s="106" customFormat="1" ht="18.75" customHeight="1" x14ac:dyDescent="0.3">
      <c r="A62" s="53">
        <f>N62+R62+V62+Z62+AD62+AH62+AL62+AP62</f>
        <v>222</v>
      </c>
      <c r="B62" s="53">
        <v>60</v>
      </c>
      <c r="C62" s="336">
        <f>AVERAGE(L62,P62,T62,X62,AB62,AF62,AJ62,AN62,)</f>
        <v>16.5</v>
      </c>
      <c r="D62" s="12" t="s">
        <v>241</v>
      </c>
      <c r="E62" s="12" t="s">
        <v>173</v>
      </c>
      <c r="F62" s="12" t="s">
        <v>235</v>
      </c>
      <c r="G62" s="57" t="s">
        <v>236</v>
      </c>
      <c r="H62" s="350"/>
      <c r="I62" s="8" t="s">
        <v>92</v>
      </c>
      <c r="J62" s="8" t="s">
        <v>90</v>
      </c>
      <c r="K62" s="344"/>
      <c r="L62" s="344"/>
      <c r="M62" s="344"/>
      <c r="N62" s="344"/>
      <c r="O62" s="315"/>
      <c r="P62" s="315"/>
      <c r="Q62" s="315"/>
      <c r="R62" s="315"/>
      <c r="S62" s="279"/>
      <c r="T62" s="279"/>
      <c r="U62" s="279"/>
      <c r="V62" s="279"/>
      <c r="W62" s="133"/>
      <c r="X62" s="134"/>
      <c r="Y62" s="139"/>
      <c r="Z62" s="139"/>
      <c r="AA62" s="98">
        <v>9.6678240740740735E-3</v>
      </c>
      <c r="AB62" s="94">
        <v>33</v>
      </c>
      <c r="AC62" s="94">
        <v>10</v>
      </c>
      <c r="AD62" s="94">
        <v>91</v>
      </c>
      <c r="AE62" s="256" t="s">
        <v>290</v>
      </c>
      <c r="AF62" s="259"/>
      <c r="AG62" s="259"/>
      <c r="AH62" s="252">
        <v>39</v>
      </c>
      <c r="AI62" s="199" t="s">
        <v>289</v>
      </c>
      <c r="AJ62" s="199"/>
      <c r="AK62" s="197"/>
      <c r="AL62" s="180">
        <v>39</v>
      </c>
      <c r="AM62" s="43" t="s">
        <v>152</v>
      </c>
      <c r="AN62" s="42"/>
      <c r="AO62" s="42"/>
      <c r="AP62" s="42">
        <v>53</v>
      </c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5"/>
      <c r="BR62" s="5"/>
      <c r="BS62" s="5"/>
      <c r="BT62" s="5"/>
      <c r="BU62" s="5"/>
      <c r="BV62" s="5"/>
      <c r="BW62" s="5"/>
      <c r="BX62" s="5"/>
      <c r="BY62" s="5"/>
      <c r="BZ62" s="5"/>
    </row>
    <row r="63" spans="1:78" s="14" customFormat="1" ht="18.75" customHeight="1" x14ac:dyDescent="0.3">
      <c r="A63" s="53">
        <f>N63+R63+V63+Z63+AD63+AH63+AL63+AP63</f>
        <v>220</v>
      </c>
      <c r="B63" s="53">
        <v>61</v>
      </c>
      <c r="C63" s="336">
        <f>AVERAGE(L63,P63,T63,X63,AB63,AF63,AJ63,AN63,)</f>
        <v>15</v>
      </c>
      <c r="D63" s="12" t="s">
        <v>284</v>
      </c>
      <c r="E63" s="12" t="s">
        <v>101</v>
      </c>
      <c r="F63" s="12" t="s">
        <v>170</v>
      </c>
      <c r="G63" s="57" t="s">
        <v>212</v>
      </c>
      <c r="H63" s="350" t="s">
        <v>346</v>
      </c>
      <c r="I63" s="8" t="s">
        <v>77</v>
      </c>
      <c r="J63" s="8" t="s">
        <v>90</v>
      </c>
      <c r="K63" s="344"/>
      <c r="L63" s="344"/>
      <c r="M63" s="344"/>
      <c r="N63" s="344"/>
      <c r="O63" s="311"/>
      <c r="P63" s="311"/>
      <c r="Q63" s="311"/>
      <c r="R63" s="311"/>
      <c r="S63" s="275"/>
      <c r="T63" s="275"/>
      <c r="U63" s="275"/>
      <c r="V63" s="275"/>
      <c r="W63" s="156">
        <v>1.2893518518518519E-3</v>
      </c>
      <c r="X63" s="154">
        <v>30</v>
      </c>
      <c r="Y63" s="154">
        <v>39</v>
      </c>
      <c r="Z63" s="154">
        <v>61</v>
      </c>
      <c r="AA63" s="210" t="s">
        <v>291</v>
      </c>
      <c r="AB63" s="94"/>
      <c r="AC63" s="94"/>
      <c r="AD63" s="108">
        <v>28</v>
      </c>
      <c r="AE63" s="256" t="s">
        <v>290</v>
      </c>
      <c r="AF63" s="257"/>
      <c r="AG63" s="257"/>
      <c r="AH63" s="249">
        <v>39</v>
      </c>
      <c r="AI63" s="199" t="s">
        <v>289</v>
      </c>
      <c r="AJ63" s="199"/>
      <c r="AK63" s="196"/>
      <c r="AL63" s="193">
        <v>39</v>
      </c>
      <c r="AM63" s="43" t="s">
        <v>152</v>
      </c>
      <c r="AN63" s="42"/>
      <c r="AO63" s="42"/>
      <c r="AP63" s="42">
        <v>53</v>
      </c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5"/>
      <c r="BR63" s="5"/>
      <c r="BS63" s="5"/>
      <c r="BT63" s="5"/>
      <c r="BU63" s="5"/>
      <c r="BV63" s="5"/>
      <c r="BW63" s="5"/>
      <c r="BX63" s="5"/>
      <c r="BY63" s="5"/>
      <c r="BZ63" s="5"/>
    </row>
    <row r="64" spans="1:78" s="106" customFormat="1" ht="18.75" customHeight="1" x14ac:dyDescent="0.3">
      <c r="A64" s="53">
        <f>N64+R64+V64+Z64+AD64+AH64+AL64+AP64</f>
        <v>219</v>
      </c>
      <c r="B64" s="53">
        <v>62</v>
      </c>
      <c r="C64" s="336">
        <f>AVERAGE(L64,P64,T64,X64,AB64,AF64,AJ64,AN64,)</f>
        <v>14.5</v>
      </c>
      <c r="D64" s="12" t="s">
        <v>240</v>
      </c>
      <c r="E64" s="12" t="s">
        <v>31</v>
      </c>
      <c r="F64" s="12" t="s">
        <v>235</v>
      </c>
      <c r="G64" s="57" t="s">
        <v>236</v>
      </c>
      <c r="H64" s="350"/>
      <c r="I64" s="8" t="s">
        <v>92</v>
      </c>
      <c r="J64" s="8" t="s">
        <v>90</v>
      </c>
      <c r="K64" s="344"/>
      <c r="L64" s="344"/>
      <c r="M64" s="344"/>
      <c r="N64" s="344"/>
      <c r="O64" s="315"/>
      <c r="P64" s="315"/>
      <c r="Q64" s="315"/>
      <c r="R64" s="315"/>
      <c r="S64" s="279"/>
      <c r="T64" s="279"/>
      <c r="U64" s="279"/>
      <c r="V64" s="279"/>
      <c r="W64" s="133"/>
      <c r="X64" s="134"/>
      <c r="Y64" s="139"/>
      <c r="Z64" s="139"/>
      <c r="AA64" s="98">
        <v>9.8530092592592593E-3</v>
      </c>
      <c r="AB64" s="94">
        <v>29</v>
      </c>
      <c r="AC64" s="94">
        <v>13</v>
      </c>
      <c r="AD64" s="94">
        <v>88</v>
      </c>
      <c r="AE64" s="256" t="s">
        <v>290</v>
      </c>
      <c r="AF64" s="259"/>
      <c r="AG64" s="259"/>
      <c r="AH64" s="252">
        <v>39</v>
      </c>
      <c r="AI64" s="199" t="s">
        <v>289</v>
      </c>
      <c r="AJ64" s="199"/>
      <c r="AK64" s="197"/>
      <c r="AL64" s="180">
        <v>39</v>
      </c>
      <c r="AM64" s="43" t="s">
        <v>152</v>
      </c>
      <c r="AN64" s="42"/>
      <c r="AO64" s="42"/>
      <c r="AP64" s="42">
        <v>53</v>
      </c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5"/>
      <c r="BR64" s="5"/>
      <c r="BS64" s="5"/>
    </row>
    <row r="65" spans="1:78" s="106" customFormat="1" ht="18.75" customHeight="1" x14ac:dyDescent="0.3">
      <c r="A65" s="53">
        <f>N65+R65+V65+Z65+AD65+AH65+AL65+AP65</f>
        <v>217</v>
      </c>
      <c r="B65" s="53">
        <v>63</v>
      </c>
      <c r="C65" s="336">
        <f>AVERAGE(L65,P65,T65,X65,AB65,AF65,AJ65,AN65,)</f>
        <v>14.5</v>
      </c>
      <c r="D65" s="12" t="s">
        <v>242</v>
      </c>
      <c r="E65" s="12" t="s">
        <v>135</v>
      </c>
      <c r="F65" s="12" t="s">
        <v>235</v>
      </c>
      <c r="G65" s="57" t="s">
        <v>236</v>
      </c>
      <c r="H65" s="350"/>
      <c r="I65" s="8" t="s">
        <v>92</v>
      </c>
      <c r="J65" s="8" t="s">
        <v>90</v>
      </c>
      <c r="K65" s="344"/>
      <c r="L65" s="344"/>
      <c r="M65" s="344"/>
      <c r="N65" s="344"/>
      <c r="O65" s="315"/>
      <c r="P65" s="315"/>
      <c r="Q65" s="315"/>
      <c r="R65" s="315"/>
      <c r="S65" s="279"/>
      <c r="T65" s="279"/>
      <c r="U65" s="279"/>
      <c r="V65" s="279"/>
      <c r="W65" s="133"/>
      <c r="X65" s="134"/>
      <c r="Y65" s="139"/>
      <c r="Z65" s="139"/>
      <c r="AA65" s="98">
        <v>1.0047453703703704E-2</v>
      </c>
      <c r="AB65" s="94">
        <v>29</v>
      </c>
      <c r="AC65" s="94">
        <v>15</v>
      </c>
      <c r="AD65" s="94">
        <v>86</v>
      </c>
      <c r="AE65" s="256" t="s">
        <v>290</v>
      </c>
      <c r="AF65" s="259"/>
      <c r="AG65" s="259"/>
      <c r="AH65" s="252">
        <v>39</v>
      </c>
      <c r="AI65" s="199" t="s">
        <v>289</v>
      </c>
      <c r="AJ65" s="199"/>
      <c r="AK65" s="197"/>
      <c r="AL65" s="180">
        <v>39</v>
      </c>
      <c r="AM65" s="43" t="s">
        <v>152</v>
      </c>
      <c r="AN65" s="42"/>
      <c r="AO65" s="42"/>
      <c r="AP65" s="42">
        <v>53</v>
      </c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</row>
    <row r="66" spans="1:78" s="106" customFormat="1" ht="18.75" x14ac:dyDescent="0.3">
      <c r="A66" s="53">
        <f>N66+R66+V66+Z66+AD66+AH66+AL66+AP66</f>
        <v>215</v>
      </c>
      <c r="B66" s="53">
        <v>64</v>
      </c>
      <c r="C66" s="336">
        <f>AVERAGE(L66,P66,T66,X66,AB66,AF66,AJ66,AN66,)</f>
        <v>11.5</v>
      </c>
      <c r="D66" s="12" t="s">
        <v>244</v>
      </c>
      <c r="E66" s="12" t="s">
        <v>135</v>
      </c>
      <c r="F66" s="12" t="s">
        <v>170</v>
      </c>
      <c r="G66" s="57" t="s">
        <v>212</v>
      </c>
      <c r="H66" s="350"/>
      <c r="I66" s="8" t="s">
        <v>92</v>
      </c>
      <c r="J66" s="8" t="s">
        <v>90</v>
      </c>
      <c r="K66" s="344"/>
      <c r="L66" s="344"/>
      <c r="M66" s="344"/>
      <c r="N66" s="344"/>
      <c r="O66" s="315"/>
      <c r="P66" s="315"/>
      <c r="Q66" s="315"/>
      <c r="R66" s="315"/>
      <c r="S66" s="279"/>
      <c r="T66" s="279"/>
      <c r="U66" s="279"/>
      <c r="V66" s="279"/>
      <c r="W66" s="133"/>
      <c r="X66" s="134"/>
      <c r="Y66" s="139"/>
      <c r="Z66" s="139"/>
      <c r="AA66" s="98">
        <v>1.0128472222222223E-2</v>
      </c>
      <c r="AB66" s="94">
        <v>23</v>
      </c>
      <c r="AC66" s="94">
        <v>17</v>
      </c>
      <c r="AD66" s="94">
        <v>84</v>
      </c>
      <c r="AE66" s="256" t="s">
        <v>290</v>
      </c>
      <c r="AF66" s="259"/>
      <c r="AG66" s="259"/>
      <c r="AH66" s="252">
        <v>39</v>
      </c>
      <c r="AI66" s="199" t="s">
        <v>289</v>
      </c>
      <c r="AJ66" s="199"/>
      <c r="AK66" s="197"/>
      <c r="AL66" s="180">
        <v>39</v>
      </c>
      <c r="AM66" s="43" t="s">
        <v>152</v>
      </c>
      <c r="AN66" s="42"/>
      <c r="AO66" s="42"/>
      <c r="AP66" s="42">
        <v>53</v>
      </c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T66" s="14"/>
      <c r="BU66" s="14"/>
      <c r="BV66" s="14"/>
      <c r="BW66" s="14"/>
      <c r="BX66" s="14"/>
      <c r="BY66" s="14"/>
      <c r="BZ66" s="14"/>
    </row>
    <row r="67" spans="1:78" s="106" customFormat="1" ht="18.75" customHeight="1" x14ac:dyDescent="0.3">
      <c r="A67" s="53">
        <f>N67+R67+V67+Z67+AD67+AH67+AL67+AP67</f>
        <v>214</v>
      </c>
      <c r="B67" s="53">
        <v>65</v>
      </c>
      <c r="C67" s="336">
        <f>AVERAGE(L67,P67,T67,X67,AB67,AF67,AJ67,AN67,)</f>
        <v>13</v>
      </c>
      <c r="D67" s="12" t="s">
        <v>243</v>
      </c>
      <c r="E67" s="12" t="s">
        <v>7</v>
      </c>
      <c r="F67" s="12" t="s">
        <v>170</v>
      </c>
      <c r="G67" s="57" t="s">
        <v>212</v>
      </c>
      <c r="H67" s="350"/>
      <c r="I67" s="8" t="s">
        <v>92</v>
      </c>
      <c r="J67" s="8" t="s">
        <v>90</v>
      </c>
      <c r="K67" s="344"/>
      <c r="L67" s="344"/>
      <c r="M67" s="344"/>
      <c r="N67" s="344"/>
      <c r="O67" s="315"/>
      <c r="P67" s="315"/>
      <c r="Q67" s="315"/>
      <c r="R67" s="315"/>
      <c r="S67" s="279"/>
      <c r="T67" s="279"/>
      <c r="U67" s="279"/>
      <c r="V67" s="279"/>
      <c r="W67" s="133"/>
      <c r="X67" s="134"/>
      <c r="Y67" s="139"/>
      <c r="Z67" s="139"/>
      <c r="AA67" s="98">
        <v>1.0162037037037037E-2</v>
      </c>
      <c r="AB67" s="94">
        <v>26</v>
      </c>
      <c r="AC67" s="94">
        <v>18</v>
      </c>
      <c r="AD67" s="94">
        <v>83</v>
      </c>
      <c r="AE67" s="256" t="s">
        <v>290</v>
      </c>
      <c r="AF67" s="259"/>
      <c r="AG67" s="259"/>
      <c r="AH67" s="252">
        <v>39</v>
      </c>
      <c r="AI67" s="199" t="s">
        <v>289</v>
      </c>
      <c r="AJ67" s="199"/>
      <c r="AK67" s="197"/>
      <c r="AL67" s="180">
        <v>39</v>
      </c>
      <c r="AM67" s="43" t="s">
        <v>152</v>
      </c>
      <c r="AN67" s="42"/>
      <c r="AO67" s="42"/>
      <c r="AP67" s="42">
        <v>53</v>
      </c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14"/>
      <c r="BR67" s="14"/>
      <c r="BS67" s="14"/>
    </row>
    <row r="68" spans="1:78" s="106" customFormat="1" ht="18.75" x14ac:dyDescent="0.3">
      <c r="A68" s="53">
        <f>N68+R68+V68+Z68+AD68+AH68+AL68+AP68</f>
        <v>213</v>
      </c>
      <c r="B68" s="53">
        <v>66</v>
      </c>
      <c r="C68" s="336">
        <f>AVERAGE(L68,P68,T68,X68,AB68,AF68,AJ68,AN68,)</f>
        <v>0</v>
      </c>
      <c r="D68" s="12" t="s">
        <v>246</v>
      </c>
      <c r="E68" s="12" t="s">
        <v>245</v>
      </c>
      <c r="F68" s="12" t="s">
        <v>170</v>
      </c>
      <c r="G68" s="57" t="s">
        <v>212</v>
      </c>
      <c r="H68" s="351"/>
      <c r="I68" s="8" t="s">
        <v>92</v>
      </c>
      <c r="J68" s="8" t="s">
        <v>90</v>
      </c>
      <c r="K68" s="344"/>
      <c r="L68" s="344"/>
      <c r="M68" s="344"/>
      <c r="N68" s="344"/>
      <c r="O68" s="312"/>
      <c r="P68" s="312"/>
      <c r="Q68" s="312"/>
      <c r="R68" s="312"/>
      <c r="S68" s="280"/>
      <c r="T68" s="280"/>
      <c r="U68" s="280"/>
      <c r="V68" s="280"/>
      <c r="W68" s="132"/>
      <c r="X68" s="131"/>
      <c r="Y68" s="138"/>
      <c r="Z68" s="138"/>
      <c r="AA68" s="107">
        <v>1.0171296296296296E-2</v>
      </c>
      <c r="AB68" s="108"/>
      <c r="AC68" s="108">
        <v>19</v>
      </c>
      <c r="AD68" s="108">
        <v>82</v>
      </c>
      <c r="AE68" s="256" t="s">
        <v>290</v>
      </c>
      <c r="AF68" s="257"/>
      <c r="AG68" s="257"/>
      <c r="AH68" s="249">
        <v>39</v>
      </c>
      <c r="AI68" s="199" t="s">
        <v>289</v>
      </c>
      <c r="AJ68" s="199"/>
      <c r="AK68" s="196"/>
      <c r="AL68" s="193">
        <v>39</v>
      </c>
      <c r="AM68" s="43" t="s">
        <v>152</v>
      </c>
      <c r="AN68" s="115"/>
      <c r="AO68" s="115"/>
      <c r="AP68" s="115">
        <v>53</v>
      </c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</row>
    <row r="69" spans="1:78" s="106" customFormat="1" ht="18.75" customHeight="1" x14ac:dyDescent="0.3">
      <c r="A69" s="53">
        <f>N69+R69+V69+Z69+AD69+AH69+AL69+AP69</f>
        <v>212</v>
      </c>
      <c r="B69" s="53">
        <v>67</v>
      </c>
      <c r="C69" s="336">
        <f>AVERAGE(L69,P69,T69,X69,AB69,AF69,AJ69,AN69,)</f>
        <v>15</v>
      </c>
      <c r="D69" s="12" t="s">
        <v>247</v>
      </c>
      <c r="E69" s="12" t="s">
        <v>173</v>
      </c>
      <c r="F69" s="12" t="s">
        <v>235</v>
      </c>
      <c r="G69" s="57" t="s">
        <v>236</v>
      </c>
      <c r="H69" s="350"/>
      <c r="I69" s="8" t="s">
        <v>92</v>
      </c>
      <c r="J69" s="8" t="s">
        <v>90</v>
      </c>
      <c r="K69" s="344"/>
      <c r="L69" s="344"/>
      <c r="M69" s="344"/>
      <c r="N69" s="344"/>
      <c r="O69" s="315"/>
      <c r="P69" s="315"/>
      <c r="Q69" s="315"/>
      <c r="R69" s="315"/>
      <c r="S69" s="279"/>
      <c r="T69" s="279"/>
      <c r="U69" s="279"/>
      <c r="V69" s="279"/>
      <c r="W69" s="133"/>
      <c r="X69" s="134"/>
      <c r="Y69" s="139"/>
      <c r="Z69" s="139"/>
      <c r="AA69" s="98">
        <v>1.0229166666666666E-2</v>
      </c>
      <c r="AB69" s="94">
        <v>30</v>
      </c>
      <c r="AC69" s="94">
        <v>20</v>
      </c>
      <c r="AD69" s="94">
        <v>81</v>
      </c>
      <c r="AE69" s="256" t="s">
        <v>290</v>
      </c>
      <c r="AF69" s="259"/>
      <c r="AG69" s="259"/>
      <c r="AH69" s="252">
        <v>39</v>
      </c>
      <c r="AI69" s="199" t="s">
        <v>289</v>
      </c>
      <c r="AJ69" s="199"/>
      <c r="AK69" s="197"/>
      <c r="AL69" s="180">
        <v>39</v>
      </c>
      <c r="AM69" s="43" t="s">
        <v>152</v>
      </c>
      <c r="AN69" s="42"/>
      <c r="AO69" s="42"/>
      <c r="AP69" s="42">
        <v>53</v>
      </c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</row>
    <row r="70" spans="1:78" ht="18.75" customHeight="1" x14ac:dyDescent="0.3">
      <c r="A70" s="53">
        <f>N70+R70+V70+Z70+AD70+AH70+AL70+AP70</f>
        <v>211</v>
      </c>
      <c r="B70" s="53">
        <v>68</v>
      </c>
      <c r="C70" s="336">
        <f>AVERAGE(L70,P70,T70,X70,AB70,AF70,AJ70,AN70,)</f>
        <v>20.333333333333332</v>
      </c>
      <c r="D70" s="3" t="s">
        <v>189</v>
      </c>
      <c r="E70" s="12" t="s">
        <v>25</v>
      </c>
      <c r="F70" s="12" t="s">
        <v>170</v>
      </c>
      <c r="G70" s="57" t="s">
        <v>212</v>
      </c>
      <c r="I70" s="8" t="s">
        <v>92</v>
      </c>
      <c r="J70" s="8" t="s">
        <v>90</v>
      </c>
      <c r="K70" s="344"/>
      <c r="L70" s="344"/>
      <c r="M70" s="344"/>
      <c r="N70" s="344"/>
      <c r="O70" s="314"/>
      <c r="P70" s="314"/>
      <c r="Q70" s="314"/>
      <c r="R70" s="314"/>
      <c r="S70" s="278"/>
      <c r="T70" s="278"/>
      <c r="U70" s="278"/>
      <c r="V70" s="278"/>
      <c r="W70" s="133"/>
      <c r="X70" s="134"/>
      <c r="Y70" s="139"/>
      <c r="Z70" s="139"/>
      <c r="AA70" s="98">
        <v>1.1263888888888888E-2</v>
      </c>
      <c r="AB70" s="94">
        <v>23</v>
      </c>
      <c r="AC70" s="94">
        <v>45</v>
      </c>
      <c r="AD70" s="94">
        <v>56</v>
      </c>
      <c r="AE70" s="250">
        <v>6.7013888888888885E-4</v>
      </c>
      <c r="AF70" s="252">
        <v>38</v>
      </c>
      <c r="AG70" s="252">
        <v>38</v>
      </c>
      <c r="AH70" s="253">
        <v>63</v>
      </c>
      <c r="AI70" s="199" t="s">
        <v>289</v>
      </c>
      <c r="AJ70" s="199"/>
      <c r="AK70" s="197"/>
      <c r="AL70" s="180">
        <v>39</v>
      </c>
      <c r="AM70" s="43" t="s">
        <v>152</v>
      </c>
      <c r="AN70" s="42"/>
      <c r="AO70" s="42"/>
      <c r="AP70" s="42">
        <v>53</v>
      </c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</row>
    <row r="71" spans="1:78" ht="18.75" x14ac:dyDescent="0.3">
      <c r="A71" s="53">
        <f>N71+R71+V71+Z71+AD71+AH71+AL71+AP71</f>
        <v>210</v>
      </c>
      <c r="B71" s="53">
        <v>69</v>
      </c>
      <c r="C71" s="336">
        <f>AVERAGE(L71,P71,T71,X71,AB71,AF71,AJ71,AN71,)</f>
        <v>13.5</v>
      </c>
      <c r="D71" s="12" t="s">
        <v>248</v>
      </c>
      <c r="E71" s="12" t="s">
        <v>13</v>
      </c>
      <c r="F71" s="12" t="s">
        <v>235</v>
      </c>
      <c r="G71" s="57" t="s">
        <v>236</v>
      </c>
      <c r="I71" s="8" t="s">
        <v>92</v>
      </c>
      <c r="J71" s="8" t="s">
        <v>90</v>
      </c>
      <c r="K71" s="344"/>
      <c r="L71" s="344"/>
      <c r="M71" s="344"/>
      <c r="N71" s="344"/>
      <c r="O71" s="315"/>
      <c r="P71" s="315"/>
      <c r="Q71" s="315"/>
      <c r="R71" s="315"/>
      <c r="S71" s="279"/>
      <c r="T71" s="279"/>
      <c r="U71" s="279"/>
      <c r="V71" s="279"/>
      <c r="W71" s="133"/>
      <c r="X71" s="134"/>
      <c r="Y71" s="139"/>
      <c r="Z71" s="139"/>
      <c r="AA71" s="98">
        <v>1.0278935185185184E-2</v>
      </c>
      <c r="AB71" s="94">
        <v>27</v>
      </c>
      <c r="AC71" s="94">
        <v>22</v>
      </c>
      <c r="AD71" s="94">
        <v>79</v>
      </c>
      <c r="AE71" s="256" t="s">
        <v>290</v>
      </c>
      <c r="AF71" s="259"/>
      <c r="AG71" s="259"/>
      <c r="AH71" s="252">
        <v>39</v>
      </c>
      <c r="AI71" s="199" t="s">
        <v>289</v>
      </c>
      <c r="AJ71" s="199"/>
      <c r="AK71" s="197"/>
      <c r="AL71" s="180">
        <v>39</v>
      </c>
      <c r="AM71" s="43" t="s">
        <v>152</v>
      </c>
      <c r="AN71" s="42"/>
      <c r="AO71" s="42"/>
      <c r="AP71" s="42">
        <v>53</v>
      </c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</row>
    <row r="72" spans="1:78" ht="18.75" x14ac:dyDescent="0.3">
      <c r="A72" s="53">
        <f>N72+R72+V72+Z72+AD72+AH72+AL72+AP72</f>
        <v>208</v>
      </c>
      <c r="B72" s="53">
        <v>70</v>
      </c>
      <c r="C72" s="336">
        <f>AVERAGE(L72,P72,T72,X72,AB72,AF72,AJ72,AN72,)</f>
        <v>14</v>
      </c>
      <c r="D72" s="12" t="s">
        <v>249</v>
      </c>
      <c r="E72" s="12" t="s">
        <v>135</v>
      </c>
      <c r="F72" s="12" t="s">
        <v>235</v>
      </c>
      <c r="G72" s="57" t="s">
        <v>236</v>
      </c>
      <c r="I72" s="8" t="s">
        <v>92</v>
      </c>
      <c r="J72" s="8" t="s">
        <v>90</v>
      </c>
      <c r="K72" s="344"/>
      <c r="L72" s="344"/>
      <c r="M72" s="344"/>
      <c r="N72" s="344"/>
      <c r="O72" s="315"/>
      <c r="P72" s="315"/>
      <c r="Q72" s="315"/>
      <c r="R72" s="315"/>
      <c r="S72" s="279"/>
      <c r="T72" s="279"/>
      <c r="U72" s="279"/>
      <c r="V72" s="279"/>
      <c r="W72" s="133"/>
      <c r="X72" s="134"/>
      <c r="Y72" s="139"/>
      <c r="Z72" s="139"/>
      <c r="AA72" s="98">
        <v>1.0305555555555556E-2</v>
      </c>
      <c r="AB72" s="94">
        <v>28</v>
      </c>
      <c r="AC72" s="94">
        <v>24</v>
      </c>
      <c r="AD72" s="94">
        <v>77</v>
      </c>
      <c r="AE72" s="256" t="s">
        <v>290</v>
      </c>
      <c r="AF72" s="259"/>
      <c r="AG72" s="259"/>
      <c r="AH72" s="252">
        <v>39</v>
      </c>
      <c r="AI72" s="199" t="s">
        <v>289</v>
      </c>
      <c r="AJ72" s="199"/>
      <c r="AK72" s="197"/>
      <c r="AL72" s="180">
        <v>39</v>
      </c>
      <c r="AM72" s="43" t="s">
        <v>152</v>
      </c>
      <c r="AN72" s="42"/>
      <c r="AO72" s="42"/>
      <c r="AP72" s="42">
        <v>53</v>
      </c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</row>
    <row r="73" spans="1:78" s="90" customFormat="1" ht="18.75" x14ac:dyDescent="0.3">
      <c r="A73" s="53">
        <f>N73+R73+V73+Z73+AD73+AH73+AL73+AP73</f>
        <v>205</v>
      </c>
      <c r="B73" s="53">
        <v>71</v>
      </c>
      <c r="C73" s="336">
        <f>AVERAGE(L73,P73,T73,X73,AB73,AF73,AJ73,AN73,)</f>
        <v>14.5</v>
      </c>
      <c r="D73" s="12" t="s">
        <v>250</v>
      </c>
      <c r="E73" s="12" t="s">
        <v>34</v>
      </c>
      <c r="F73" s="12" t="s">
        <v>235</v>
      </c>
      <c r="G73" s="57" t="s">
        <v>236</v>
      </c>
      <c r="H73" s="350"/>
      <c r="I73" s="8" t="s">
        <v>92</v>
      </c>
      <c r="J73" s="8" t="s">
        <v>90</v>
      </c>
      <c r="K73" s="344"/>
      <c r="L73" s="344"/>
      <c r="M73" s="344"/>
      <c r="N73" s="344"/>
      <c r="O73" s="315"/>
      <c r="P73" s="315"/>
      <c r="Q73" s="315"/>
      <c r="R73" s="315"/>
      <c r="S73" s="279"/>
      <c r="T73" s="279"/>
      <c r="U73" s="279"/>
      <c r="V73" s="279"/>
      <c r="W73" s="133"/>
      <c r="X73" s="134"/>
      <c r="Y73" s="139"/>
      <c r="Z73" s="139"/>
      <c r="AA73" s="98">
        <v>1.0408564814814815E-2</v>
      </c>
      <c r="AB73" s="94">
        <v>29</v>
      </c>
      <c r="AC73" s="94">
        <v>27</v>
      </c>
      <c r="AD73" s="94">
        <v>74</v>
      </c>
      <c r="AE73" s="256" t="s">
        <v>290</v>
      </c>
      <c r="AF73" s="259"/>
      <c r="AG73" s="259"/>
      <c r="AH73" s="252">
        <v>39</v>
      </c>
      <c r="AI73" s="199" t="s">
        <v>289</v>
      </c>
      <c r="AJ73" s="199"/>
      <c r="AK73" s="197"/>
      <c r="AL73" s="180">
        <v>39</v>
      </c>
      <c r="AM73" s="43" t="s">
        <v>152</v>
      </c>
      <c r="AN73" s="42"/>
      <c r="AO73" s="42"/>
      <c r="AP73" s="42">
        <v>53</v>
      </c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5"/>
      <c r="BU73" s="5"/>
      <c r="BV73" s="5"/>
      <c r="BW73" s="5"/>
      <c r="BX73" s="5"/>
      <c r="BY73" s="5"/>
      <c r="BZ73" s="5"/>
    </row>
    <row r="74" spans="1:78" s="33" customFormat="1" ht="18.75" x14ac:dyDescent="0.3">
      <c r="A74" s="53">
        <f>N74+R74+V74+Z74+AD74+AH74+AL74+AP74</f>
        <v>202</v>
      </c>
      <c r="B74" s="53">
        <v>72</v>
      </c>
      <c r="C74" s="336">
        <f>AVERAGE(L74,P74,T74,X74,AB74,AF74,AJ74,AN74,)</f>
        <v>14.5</v>
      </c>
      <c r="D74" s="12" t="s">
        <v>252</v>
      </c>
      <c r="E74" s="12" t="s">
        <v>135</v>
      </c>
      <c r="F74" s="12" t="s">
        <v>235</v>
      </c>
      <c r="G74" s="57" t="s">
        <v>236</v>
      </c>
      <c r="H74" s="350"/>
      <c r="I74" s="8" t="s">
        <v>92</v>
      </c>
      <c r="J74" s="8" t="s">
        <v>90</v>
      </c>
      <c r="K74" s="344"/>
      <c r="L74" s="344"/>
      <c r="M74" s="344"/>
      <c r="N74" s="344"/>
      <c r="O74" s="315"/>
      <c r="P74" s="315"/>
      <c r="Q74" s="315"/>
      <c r="R74" s="315"/>
      <c r="S74" s="279"/>
      <c r="T74" s="279"/>
      <c r="U74" s="279"/>
      <c r="V74" s="279"/>
      <c r="W74" s="133"/>
      <c r="X74" s="134"/>
      <c r="Y74" s="139"/>
      <c r="Z74" s="139"/>
      <c r="AA74" s="98">
        <v>1.0605324074074074E-2</v>
      </c>
      <c r="AB74" s="94">
        <v>29</v>
      </c>
      <c r="AC74" s="94">
        <v>30</v>
      </c>
      <c r="AD74" s="94">
        <v>71</v>
      </c>
      <c r="AE74" s="256" t="s">
        <v>290</v>
      </c>
      <c r="AF74" s="259"/>
      <c r="AG74" s="259"/>
      <c r="AH74" s="252">
        <v>39</v>
      </c>
      <c r="AI74" s="199" t="s">
        <v>289</v>
      </c>
      <c r="AJ74" s="199"/>
      <c r="AK74" s="197"/>
      <c r="AL74" s="180">
        <v>39</v>
      </c>
      <c r="AM74" s="43" t="s">
        <v>152</v>
      </c>
      <c r="AN74" s="42"/>
      <c r="AO74" s="42"/>
      <c r="AP74" s="42">
        <v>53</v>
      </c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5"/>
      <c r="BR74" s="5"/>
      <c r="BS74" s="5"/>
      <c r="BT74" s="5"/>
      <c r="BU74" s="5"/>
      <c r="BV74" s="5"/>
      <c r="BW74" s="5"/>
      <c r="BX74" s="5"/>
      <c r="BY74" s="5"/>
      <c r="BZ74" s="5"/>
    </row>
    <row r="75" spans="1:78" s="33" customFormat="1" ht="18.75" x14ac:dyDescent="0.3">
      <c r="A75" s="53">
        <f>N75+R75+V75+Z75+AD75+AH75+AL75+AP75</f>
        <v>201</v>
      </c>
      <c r="B75" s="53">
        <v>73</v>
      </c>
      <c r="C75" s="336">
        <f>AVERAGE(L75,P75,T75,X75,AB75,AF75,AJ75,AN75,)</f>
        <v>12.5</v>
      </c>
      <c r="D75" s="12" t="s">
        <v>253</v>
      </c>
      <c r="E75" s="12" t="s">
        <v>7</v>
      </c>
      <c r="F75" s="12" t="s">
        <v>170</v>
      </c>
      <c r="G75" s="57" t="s">
        <v>212</v>
      </c>
      <c r="H75" s="350"/>
      <c r="I75" s="8" t="s">
        <v>92</v>
      </c>
      <c r="J75" s="8" t="s">
        <v>90</v>
      </c>
      <c r="K75" s="344"/>
      <c r="L75" s="344"/>
      <c r="M75" s="344"/>
      <c r="N75" s="344"/>
      <c r="O75" s="315"/>
      <c r="P75" s="315"/>
      <c r="Q75" s="315"/>
      <c r="R75" s="315"/>
      <c r="S75" s="279"/>
      <c r="T75" s="279"/>
      <c r="U75" s="279"/>
      <c r="V75" s="279"/>
      <c r="W75" s="133"/>
      <c r="X75" s="134"/>
      <c r="Y75" s="139"/>
      <c r="Z75" s="139"/>
      <c r="AA75" s="98">
        <v>1.0616898148148148E-2</v>
      </c>
      <c r="AB75" s="94">
        <v>25</v>
      </c>
      <c r="AC75" s="94">
        <v>31</v>
      </c>
      <c r="AD75" s="94">
        <v>70</v>
      </c>
      <c r="AE75" s="256" t="s">
        <v>290</v>
      </c>
      <c r="AF75" s="259"/>
      <c r="AG75" s="259"/>
      <c r="AH75" s="252">
        <v>39</v>
      </c>
      <c r="AI75" s="199" t="s">
        <v>289</v>
      </c>
      <c r="AJ75" s="199"/>
      <c r="AK75" s="197"/>
      <c r="AL75" s="180">
        <v>39</v>
      </c>
      <c r="AM75" s="43" t="s">
        <v>152</v>
      </c>
      <c r="AN75" s="42"/>
      <c r="AO75" s="42"/>
      <c r="AP75" s="42">
        <v>53</v>
      </c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5"/>
      <c r="BR75" s="5"/>
      <c r="BS75" s="5"/>
      <c r="BT75" s="5"/>
      <c r="BU75" s="5"/>
      <c r="BV75" s="5"/>
      <c r="BW75" s="5"/>
      <c r="BX75" s="5"/>
      <c r="BY75" s="5"/>
      <c r="BZ75" s="5"/>
    </row>
    <row r="76" spans="1:78" s="14" customFormat="1" ht="18.75" x14ac:dyDescent="0.3">
      <c r="A76" s="53">
        <f>N76+R76+V76+Z76+AD76+AH76+AL76+AP76</f>
        <v>199</v>
      </c>
      <c r="B76" s="53">
        <v>74</v>
      </c>
      <c r="C76" s="336">
        <f>AVERAGE(L76,P76,T76,X76,AB76,AF76,AJ76,AN76,)</f>
        <v>42.333333333333336</v>
      </c>
      <c r="D76" s="3" t="s">
        <v>42</v>
      </c>
      <c r="E76" s="12" t="s">
        <v>31</v>
      </c>
      <c r="F76" s="12" t="s">
        <v>36</v>
      </c>
      <c r="G76" s="57" t="s">
        <v>124</v>
      </c>
      <c r="H76" s="350"/>
      <c r="I76" s="8" t="s">
        <v>92</v>
      </c>
      <c r="J76" s="8" t="s">
        <v>90</v>
      </c>
      <c r="K76" s="344"/>
      <c r="L76" s="344"/>
      <c r="M76" s="344"/>
      <c r="N76" s="344"/>
      <c r="O76" s="316"/>
      <c r="P76" s="316"/>
      <c r="Q76" s="316"/>
      <c r="R76" s="316"/>
      <c r="S76" s="281"/>
      <c r="T76" s="281"/>
      <c r="U76" s="281"/>
      <c r="V76" s="281"/>
      <c r="W76" s="131"/>
      <c r="X76" s="131"/>
      <c r="Y76" s="143"/>
      <c r="Z76" s="143"/>
      <c r="AA76" s="96"/>
      <c r="AB76" s="96"/>
      <c r="AC76" s="96"/>
      <c r="AD76" s="96"/>
      <c r="AE76" s="258"/>
      <c r="AF76" s="260"/>
      <c r="AG76" s="252"/>
      <c r="AH76" s="253"/>
      <c r="AI76" s="200">
        <v>3.6226851851851855E-4</v>
      </c>
      <c r="AJ76" s="178">
        <v>62</v>
      </c>
      <c r="AK76" s="178">
        <v>2</v>
      </c>
      <c r="AL76" s="181">
        <v>99</v>
      </c>
      <c r="AM76" s="45">
        <v>1.7708333333333335E-4</v>
      </c>
      <c r="AN76" s="46">
        <v>65</v>
      </c>
      <c r="AO76" s="46">
        <v>1</v>
      </c>
      <c r="AP76" s="46">
        <v>100</v>
      </c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Q76" s="5"/>
      <c r="BR76" s="5"/>
      <c r="BS76" s="5"/>
      <c r="BT76" s="90"/>
      <c r="BU76" s="90"/>
      <c r="BV76" s="90"/>
      <c r="BW76" s="90"/>
      <c r="BX76" s="90"/>
      <c r="BY76" s="90"/>
      <c r="BZ76" s="90"/>
    </row>
    <row r="77" spans="1:78" s="14" customFormat="1" ht="18.75" customHeight="1" x14ac:dyDescent="0.3">
      <c r="A77" s="53">
        <f>N77+R77+V77+Z77+AD77+AH77+AL77+AP77</f>
        <v>198</v>
      </c>
      <c r="B77" s="53">
        <v>75</v>
      </c>
      <c r="C77" s="336">
        <f>AVERAGE(L77,P77,T77,X77,AB77,AF77,AJ77,AN77,)</f>
        <v>14.5</v>
      </c>
      <c r="D77" s="12" t="s">
        <v>254</v>
      </c>
      <c r="E77" s="12" t="s">
        <v>135</v>
      </c>
      <c r="F77" s="12" t="s">
        <v>235</v>
      </c>
      <c r="G77" s="57" t="s">
        <v>236</v>
      </c>
      <c r="H77" s="350"/>
      <c r="I77" s="8" t="s">
        <v>92</v>
      </c>
      <c r="J77" s="8" t="s">
        <v>90</v>
      </c>
      <c r="K77" s="344"/>
      <c r="L77" s="344"/>
      <c r="M77" s="344"/>
      <c r="N77" s="344"/>
      <c r="O77" s="315"/>
      <c r="P77" s="315"/>
      <c r="Q77" s="315"/>
      <c r="R77" s="315"/>
      <c r="S77" s="279"/>
      <c r="T77" s="279"/>
      <c r="U77" s="279"/>
      <c r="V77" s="279"/>
      <c r="W77" s="133"/>
      <c r="X77" s="134"/>
      <c r="Y77" s="139"/>
      <c r="Z77" s="139"/>
      <c r="AA77" s="98">
        <v>1.0769675925925926E-2</v>
      </c>
      <c r="AB77" s="94">
        <v>29</v>
      </c>
      <c r="AC77" s="94">
        <v>34</v>
      </c>
      <c r="AD77" s="94">
        <v>67</v>
      </c>
      <c r="AE77" s="256" t="s">
        <v>290</v>
      </c>
      <c r="AF77" s="259"/>
      <c r="AG77" s="259"/>
      <c r="AH77" s="252">
        <v>39</v>
      </c>
      <c r="AI77" s="199" t="s">
        <v>289</v>
      </c>
      <c r="AJ77" s="199"/>
      <c r="AK77" s="197"/>
      <c r="AL77" s="180">
        <v>39</v>
      </c>
      <c r="AM77" s="43" t="s">
        <v>152</v>
      </c>
      <c r="AN77" s="42"/>
      <c r="AO77" s="42"/>
      <c r="AP77" s="42">
        <v>53</v>
      </c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90"/>
      <c r="BR77" s="90"/>
      <c r="BS77" s="90"/>
      <c r="BT77" s="33"/>
      <c r="BU77" s="33"/>
      <c r="BV77" s="33"/>
      <c r="BW77" s="33"/>
      <c r="BX77" s="33"/>
      <c r="BY77" s="33"/>
      <c r="BZ77" s="33"/>
    </row>
    <row r="78" spans="1:78" s="14" customFormat="1" ht="18.75" customHeight="1" x14ac:dyDescent="0.3">
      <c r="A78" s="53">
        <f>N78+R78+V78+Z78+AD78+AH78+AL78+AP78</f>
        <v>193</v>
      </c>
      <c r="B78" s="53">
        <v>76</v>
      </c>
      <c r="C78" s="336">
        <f>AVERAGE(L78,P78,T78,X78,AB78,AF78,AJ78,AN78,)</f>
        <v>14</v>
      </c>
      <c r="D78" s="12" t="s">
        <v>256</v>
      </c>
      <c r="E78" s="12" t="s">
        <v>135</v>
      </c>
      <c r="F78" s="12" t="s">
        <v>235</v>
      </c>
      <c r="G78" s="57" t="s">
        <v>236</v>
      </c>
      <c r="H78" s="350"/>
      <c r="I78" s="8" t="s">
        <v>92</v>
      </c>
      <c r="J78" s="8" t="s">
        <v>90</v>
      </c>
      <c r="K78" s="344"/>
      <c r="L78" s="344"/>
      <c r="M78" s="344"/>
      <c r="N78" s="344"/>
      <c r="O78" s="315"/>
      <c r="P78" s="315"/>
      <c r="Q78" s="315"/>
      <c r="R78" s="315"/>
      <c r="S78" s="279"/>
      <c r="T78" s="279"/>
      <c r="U78" s="279"/>
      <c r="V78" s="279"/>
      <c r="W78" s="133"/>
      <c r="X78" s="134"/>
      <c r="Y78" s="139"/>
      <c r="Z78" s="139"/>
      <c r="AA78" s="98">
        <v>1.089699074074074E-2</v>
      </c>
      <c r="AB78" s="94">
        <v>28</v>
      </c>
      <c r="AC78" s="94">
        <v>39</v>
      </c>
      <c r="AD78" s="94">
        <v>62</v>
      </c>
      <c r="AE78" s="256" t="s">
        <v>290</v>
      </c>
      <c r="AF78" s="259"/>
      <c r="AG78" s="259"/>
      <c r="AH78" s="252">
        <v>39</v>
      </c>
      <c r="AI78" s="199" t="s">
        <v>289</v>
      </c>
      <c r="AJ78" s="199"/>
      <c r="AK78" s="197"/>
      <c r="AL78" s="180">
        <v>39</v>
      </c>
      <c r="AM78" s="43" t="s">
        <v>152</v>
      </c>
      <c r="AN78" s="42"/>
      <c r="AO78" s="42"/>
      <c r="AP78" s="42">
        <v>53</v>
      </c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33"/>
      <c r="BR78" s="33"/>
      <c r="BS78" s="33"/>
    </row>
    <row r="79" spans="1:78" s="14" customFormat="1" ht="18.75" customHeight="1" x14ac:dyDescent="0.3">
      <c r="A79" s="53">
        <f>N79+R79+V79+Z79+AD79+AH79+AL79+AP79</f>
        <v>191</v>
      </c>
      <c r="B79" s="53">
        <v>77</v>
      </c>
      <c r="C79" s="336">
        <f>AVERAGE(L79,P79,T79,X79,AB79,AF79,AJ79,AN79,)</f>
        <v>13</v>
      </c>
      <c r="D79" s="12" t="s">
        <v>257</v>
      </c>
      <c r="E79" s="12" t="s">
        <v>195</v>
      </c>
      <c r="F79" s="12" t="s">
        <v>235</v>
      </c>
      <c r="G79" s="57" t="s">
        <v>236</v>
      </c>
      <c r="H79" s="351" t="s">
        <v>354</v>
      </c>
      <c r="I79" s="8" t="s">
        <v>92</v>
      </c>
      <c r="J79" s="8" t="s">
        <v>90</v>
      </c>
      <c r="K79" s="344"/>
      <c r="L79" s="344"/>
      <c r="M79" s="344"/>
      <c r="N79" s="344"/>
      <c r="O79" s="312"/>
      <c r="P79" s="312"/>
      <c r="Q79" s="312"/>
      <c r="R79" s="312"/>
      <c r="S79" s="280"/>
      <c r="T79" s="280"/>
      <c r="U79" s="280"/>
      <c r="V79" s="280"/>
      <c r="W79" s="132"/>
      <c r="X79" s="131"/>
      <c r="Y79" s="138"/>
      <c r="Z79" s="138"/>
      <c r="AA79" s="107">
        <v>1.0974537037037038E-2</v>
      </c>
      <c r="AB79" s="108">
        <v>26</v>
      </c>
      <c r="AC79" s="108">
        <v>41</v>
      </c>
      <c r="AD79" s="108">
        <v>60</v>
      </c>
      <c r="AE79" s="256" t="s">
        <v>290</v>
      </c>
      <c r="AF79" s="257"/>
      <c r="AG79" s="257"/>
      <c r="AH79" s="249">
        <v>39</v>
      </c>
      <c r="AI79" s="199" t="s">
        <v>289</v>
      </c>
      <c r="AJ79" s="199"/>
      <c r="AK79" s="196"/>
      <c r="AL79" s="193">
        <v>39</v>
      </c>
      <c r="AM79" s="43" t="s">
        <v>152</v>
      </c>
      <c r="AN79" s="115"/>
      <c r="AO79" s="115"/>
      <c r="AP79" s="115">
        <v>53</v>
      </c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</row>
    <row r="80" spans="1:78" ht="18.75" x14ac:dyDescent="0.3">
      <c r="A80" s="53">
        <f>N80+R80+V80+Z80+AD80+AH80+AL80+AP80</f>
        <v>190</v>
      </c>
      <c r="B80" s="53">
        <v>78</v>
      </c>
      <c r="C80" s="336">
        <f>AVERAGE(L80,P80,T80,X80,AB80,AF80,AJ80,AN80,)</f>
        <v>13</v>
      </c>
      <c r="D80" s="12" t="s">
        <v>258</v>
      </c>
      <c r="E80" s="12" t="s">
        <v>101</v>
      </c>
      <c r="F80" s="12" t="s">
        <v>235</v>
      </c>
      <c r="G80" s="57" t="s">
        <v>236</v>
      </c>
      <c r="I80" s="8" t="s">
        <v>92</v>
      </c>
      <c r="J80" s="8" t="s">
        <v>90</v>
      </c>
      <c r="K80" s="344"/>
      <c r="L80" s="344"/>
      <c r="M80" s="344"/>
      <c r="N80" s="344"/>
      <c r="O80" s="315"/>
      <c r="P80" s="315"/>
      <c r="Q80" s="315"/>
      <c r="R80" s="315"/>
      <c r="S80" s="279"/>
      <c r="T80" s="279"/>
      <c r="U80" s="279"/>
      <c r="V80" s="279"/>
      <c r="W80" s="133"/>
      <c r="X80" s="134"/>
      <c r="Y80" s="139"/>
      <c r="Z80" s="139"/>
      <c r="AA80" s="98">
        <v>1.1130787037037036E-2</v>
      </c>
      <c r="AB80" s="94">
        <v>26</v>
      </c>
      <c r="AC80" s="94">
        <v>42</v>
      </c>
      <c r="AD80" s="94">
        <v>59</v>
      </c>
      <c r="AE80" s="256" t="s">
        <v>290</v>
      </c>
      <c r="AF80" s="259"/>
      <c r="AG80" s="259"/>
      <c r="AH80" s="252">
        <v>39</v>
      </c>
      <c r="AI80" s="199" t="s">
        <v>289</v>
      </c>
      <c r="AJ80" s="199"/>
      <c r="AK80" s="197"/>
      <c r="AL80" s="180">
        <v>39</v>
      </c>
      <c r="AM80" s="43" t="s">
        <v>152</v>
      </c>
      <c r="AN80" s="42"/>
      <c r="AO80" s="42"/>
      <c r="AP80" s="42">
        <v>53</v>
      </c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4"/>
      <c r="BR80" s="14"/>
      <c r="BS80" s="14"/>
      <c r="BT80" s="14"/>
      <c r="BU80" s="14"/>
      <c r="BV80" s="14"/>
      <c r="BW80" s="14"/>
      <c r="BX80" s="14"/>
      <c r="BY80" s="14"/>
      <c r="BZ80" s="14"/>
    </row>
    <row r="81" spans="1:78" s="14" customFormat="1" ht="18.75" x14ac:dyDescent="0.3">
      <c r="A81" s="53">
        <f>N81+R81+V81+Z81+AD81+AH81+AL81+AP81</f>
        <v>190</v>
      </c>
      <c r="B81" s="53">
        <v>79</v>
      </c>
      <c r="C81" s="336">
        <f>AVERAGE(L81,P81,T81,X81,AB81,AF81,AJ81,AN81,)</f>
        <v>23</v>
      </c>
      <c r="D81" s="3" t="s">
        <v>167</v>
      </c>
      <c r="E81" s="12" t="s">
        <v>13</v>
      </c>
      <c r="F81" s="12" t="s">
        <v>18</v>
      </c>
      <c r="G81" s="57" t="s">
        <v>210</v>
      </c>
      <c r="H81" s="350"/>
      <c r="I81" s="8" t="s">
        <v>92</v>
      </c>
      <c r="J81" s="8" t="s">
        <v>90</v>
      </c>
      <c r="K81" s="344"/>
      <c r="L81" s="344"/>
      <c r="M81" s="344"/>
      <c r="N81" s="344"/>
      <c r="O81" s="314"/>
      <c r="P81" s="314"/>
      <c r="Q81" s="314"/>
      <c r="R81" s="314"/>
      <c r="S81" s="278"/>
      <c r="T81" s="278"/>
      <c r="U81" s="278"/>
      <c r="V81" s="278"/>
      <c r="W81" s="134"/>
      <c r="X81" s="134"/>
      <c r="Y81" s="139"/>
      <c r="Z81" s="139"/>
      <c r="AA81" s="94"/>
      <c r="AB81" s="94"/>
      <c r="AC81" s="94"/>
      <c r="AD81" s="94"/>
      <c r="AE81" s="250">
        <v>5.5787037037037036E-4</v>
      </c>
      <c r="AF81" s="252">
        <v>46</v>
      </c>
      <c r="AG81" s="252">
        <v>3</v>
      </c>
      <c r="AH81" s="253">
        <v>98</v>
      </c>
      <c r="AI81" s="199" t="s">
        <v>289</v>
      </c>
      <c r="AJ81" s="199"/>
      <c r="AK81" s="197"/>
      <c r="AL81" s="180">
        <v>39</v>
      </c>
      <c r="AM81" s="43" t="s">
        <v>152</v>
      </c>
      <c r="AN81" s="42"/>
      <c r="AO81" s="42"/>
      <c r="AP81" s="42">
        <v>53</v>
      </c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</row>
    <row r="82" spans="1:78" s="14" customFormat="1" ht="18.75" x14ac:dyDescent="0.3">
      <c r="A82" s="53">
        <f>N82+R82+V82+Z82+AD82+AH82+AL82+AP82</f>
        <v>189</v>
      </c>
      <c r="B82" s="53">
        <v>80</v>
      </c>
      <c r="C82" s="336">
        <f>AVERAGE(L82,P82,T82,X82,AB82,AF82,AJ82,AN82,)</f>
        <v>33.333333333333336</v>
      </c>
      <c r="D82" s="3" t="s">
        <v>17</v>
      </c>
      <c r="E82" s="12" t="s">
        <v>13</v>
      </c>
      <c r="F82" s="12" t="s">
        <v>18</v>
      </c>
      <c r="G82" s="3" t="s">
        <v>210</v>
      </c>
      <c r="H82" s="350"/>
      <c r="I82" s="8" t="s">
        <v>92</v>
      </c>
      <c r="J82" s="8" t="s">
        <v>90</v>
      </c>
      <c r="K82" s="344"/>
      <c r="L82" s="344"/>
      <c r="M82" s="344"/>
      <c r="N82" s="344"/>
      <c r="O82" s="314"/>
      <c r="P82" s="314"/>
      <c r="Q82" s="314"/>
      <c r="R82" s="314"/>
      <c r="S82" s="278"/>
      <c r="T82" s="278"/>
      <c r="U82" s="278"/>
      <c r="V82" s="278"/>
      <c r="W82" s="134"/>
      <c r="X82" s="134"/>
      <c r="Y82" s="139"/>
      <c r="Z82" s="139"/>
      <c r="AA82" s="94"/>
      <c r="AB82" s="94"/>
      <c r="AC82" s="94"/>
      <c r="AD82" s="94"/>
      <c r="AE82" s="258"/>
      <c r="AF82" s="252"/>
      <c r="AG82" s="252"/>
      <c r="AH82" s="253"/>
      <c r="AI82" s="195">
        <v>3.8078703703703706E-4</v>
      </c>
      <c r="AJ82" s="180">
        <v>47</v>
      </c>
      <c r="AK82" s="180">
        <v>7</v>
      </c>
      <c r="AL82" s="181">
        <v>94</v>
      </c>
      <c r="AM82" s="41">
        <v>1.8287037037037038E-4</v>
      </c>
      <c r="AN82" s="42">
        <v>53</v>
      </c>
      <c r="AO82" s="42">
        <v>6</v>
      </c>
      <c r="AP82" s="42">
        <v>95</v>
      </c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T82" s="5"/>
      <c r="BU82" s="5"/>
      <c r="BV82" s="5"/>
      <c r="BW82" s="5"/>
      <c r="BX82" s="5"/>
      <c r="BY82" s="5"/>
      <c r="BZ82" s="5"/>
    </row>
    <row r="83" spans="1:78" ht="18.75" x14ac:dyDescent="0.3">
      <c r="A83" s="53">
        <f>N83+R83+V83+Z83+AD83+AH83+AL83+AP83</f>
        <v>186</v>
      </c>
      <c r="B83" s="53">
        <v>81</v>
      </c>
      <c r="C83" s="336">
        <f>AVERAGE(L83,P83,T83,X83,AB83,AF83,AJ83,AN83,)</f>
        <v>13</v>
      </c>
      <c r="D83" s="12" t="s">
        <v>259</v>
      </c>
      <c r="E83" s="12" t="s">
        <v>101</v>
      </c>
      <c r="F83" s="12" t="s">
        <v>235</v>
      </c>
      <c r="G83" s="57" t="s">
        <v>236</v>
      </c>
      <c r="I83" s="8" t="s">
        <v>92</v>
      </c>
      <c r="J83" s="8" t="s">
        <v>90</v>
      </c>
      <c r="K83" s="344"/>
      <c r="L83" s="344"/>
      <c r="M83" s="344"/>
      <c r="N83" s="344"/>
      <c r="O83" s="315"/>
      <c r="P83" s="315"/>
      <c r="Q83" s="315"/>
      <c r="R83" s="315"/>
      <c r="S83" s="279"/>
      <c r="T83" s="279"/>
      <c r="U83" s="279"/>
      <c r="V83" s="279"/>
      <c r="W83" s="133"/>
      <c r="X83" s="134"/>
      <c r="Y83" s="139"/>
      <c r="Z83" s="139"/>
      <c r="AA83" s="98">
        <v>1.1320601851851851E-2</v>
      </c>
      <c r="AB83" s="94">
        <v>26</v>
      </c>
      <c r="AC83" s="94">
        <v>46</v>
      </c>
      <c r="AD83" s="94">
        <v>55</v>
      </c>
      <c r="AE83" s="256" t="s">
        <v>290</v>
      </c>
      <c r="AF83" s="259"/>
      <c r="AG83" s="259"/>
      <c r="AH83" s="252">
        <v>39</v>
      </c>
      <c r="AI83" s="199" t="s">
        <v>289</v>
      </c>
      <c r="AJ83" s="199"/>
      <c r="AK83" s="197"/>
      <c r="AL83" s="180">
        <v>39</v>
      </c>
      <c r="AM83" s="43" t="s">
        <v>152</v>
      </c>
      <c r="AN83" s="42"/>
      <c r="AO83" s="42"/>
      <c r="AP83" s="42">
        <v>53</v>
      </c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T83" s="14"/>
      <c r="BU83" s="14"/>
      <c r="BV83" s="14"/>
      <c r="BW83" s="14"/>
      <c r="BX83" s="14"/>
      <c r="BY83" s="14"/>
      <c r="BZ83" s="14"/>
    </row>
    <row r="84" spans="1:78" ht="18.75" x14ac:dyDescent="0.3">
      <c r="A84" s="53">
        <f>N84+R84+V84+Z84+AD84+AH84+AL84+AP84</f>
        <v>183</v>
      </c>
      <c r="B84" s="53">
        <v>82</v>
      </c>
      <c r="C84" s="336">
        <f>AVERAGE(L84,P84,T84,X84,AB84,AF84,AJ84,AN84,)</f>
        <v>19.666666666666668</v>
      </c>
      <c r="D84" s="3" t="s">
        <v>198</v>
      </c>
      <c r="E84" s="12" t="s">
        <v>31</v>
      </c>
      <c r="F84" s="12" t="s">
        <v>274</v>
      </c>
      <c r="G84" s="57" t="s">
        <v>210</v>
      </c>
      <c r="H84" s="351"/>
      <c r="I84" s="8" t="s">
        <v>77</v>
      </c>
      <c r="J84" s="8" t="s">
        <v>90</v>
      </c>
      <c r="K84" s="344"/>
      <c r="L84" s="344"/>
      <c r="M84" s="344"/>
      <c r="N84" s="344"/>
      <c r="O84" s="312"/>
      <c r="P84" s="312"/>
      <c r="Q84" s="312"/>
      <c r="R84" s="312"/>
      <c r="S84" s="280"/>
      <c r="T84" s="280"/>
      <c r="U84" s="280"/>
      <c r="V84" s="280"/>
      <c r="W84" s="132"/>
      <c r="X84" s="131"/>
      <c r="Y84" s="138"/>
      <c r="Z84" s="138"/>
      <c r="AA84" s="107">
        <v>1.2662037037037039E-2</v>
      </c>
      <c r="AB84" s="108">
        <v>22</v>
      </c>
      <c r="AC84" s="108">
        <v>61</v>
      </c>
      <c r="AD84" s="108">
        <v>40</v>
      </c>
      <c r="AE84" s="248">
        <v>7.6388888888888893E-4</v>
      </c>
      <c r="AF84" s="249">
        <v>37</v>
      </c>
      <c r="AG84" s="249">
        <v>50</v>
      </c>
      <c r="AH84" s="249">
        <v>51</v>
      </c>
      <c r="AI84" s="199" t="s">
        <v>289</v>
      </c>
      <c r="AJ84" s="199"/>
      <c r="AK84" s="196"/>
      <c r="AL84" s="193">
        <v>39</v>
      </c>
      <c r="AM84" s="43" t="s">
        <v>152</v>
      </c>
      <c r="AN84" s="115"/>
      <c r="AO84" s="115"/>
      <c r="AP84" s="115">
        <v>53</v>
      </c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</row>
    <row r="85" spans="1:78" ht="18.75" x14ac:dyDescent="0.3">
      <c r="A85" s="53">
        <f>N85+R85+V85+Z85+AD85+AH85+AL85+AP85</f>
        <v>182</v>
      </c>
      <c r="B85" s="53">
        <v>83</v>
      </c>
      <c r="C85" s="336">
        <f>AVERAGE(L85,P85,T85,X85,AB85,AF85,AJ85,AN85,)</f>
        <v>21.333333333333332</v>
      </c>
      <c r="D85" s="3" t="s">
        <v>193</v>
      </c>
      <c r="E85" s="12" t="s">
        <v>173</v>
      </c>
      <c r="F85" s="12" t="s">
        <v>170</v>
      </c>
      <c r="G85" s="57" t="s">
        <v>212</v>
      </c>
      <c r="H85" s="351" t="s">
        <v>347</v>
      </c>
      <c r="I85" s="8" t="s">
        <v>77</v>
      </c>
      <c r="J85" s="8" t="s">
        <v>90</v>
      </c>
      <c r="K85" s="344"/>
      <c r="L85" s="344"/>
      <c r="M85" s="344"/>
      <c r="N85" s="344"/>
      <c r="O85" s="318"/>
      <c r="P85" s="318"/>
      <c r="Q85" s="318"/>
      <c r="R85" s="318"/>
      <c r="S85" s="277"/>
      <c r="T85" s="277"/>
      <c r="U85" s="277"/>
      <c r="V85" s="277"/>
      <c r="W85" s="132"/>
      <c r="X85" s="131"/>
      <c r="Y85" s="139"/>
      <c r="Z85" s="139"/>
      <c r="AA85" s="107">
        <v>1.3962962962962962E-2</v>
      </c>
      <c r="AB85" s="108">
        <v>22</v>
      </c>
      <c r="AC85" s="94">
        <v>68</v>
      </c>
      <c r="AD85" s="94">
        <v>33</v>
      </c>
      <c r="AE85" s="254">
        <v>7.361111111111111E-4</v>
      </c>
      <c r="AF85" s="255">
        <v>42</v>
      </c>
      <c r="AG85" s="255">
        <v>44</v>
      </c>
      <c r="AH85" s="255">
        <v>57</v>
      </c>
      <c r="AI85" s="199" t="s">
        <v>289</v>
      </c>
      <c r="AJ85" s="199"/>
      <c r="AK85" s="197"/>
      <c r="AL85" s="180">
        <v>39</v>
      </c>
      <c r="AM85" s="43" t="s">
        <v>152</v>
      </c>
      <c r="AN85" s="42"/>
      <c r="AO85" s="42"/>
      <c r="AP85" s="42">
        <v>53</v>
      </c>
      <c r="BQ85" s="14"/>
      <c r="BR85" s="14"/>
      <c r="BS85" s="14"/>
    </row>
    <row r="86" spans="1:78" ht="18.75" x14ac:dyDescent="0.3">
      <c r="A86" s="53">
        <f>N86+R86+V86+Z86+AD86+AH86+AL86+AP86</f>
        <v>181</v>
      </c>
      <c r="B86" s="53">
        <v>84</v>
      </c>
      <c r="C86" s="336">
        <f>AVERAGE(L86,P86,T86,X86,AB86,AF86,AJ86,AN86,)</f>
        <v>26</v>
      </c>
      <c r="D86" s="3" t="s">
        <v>221</v>
      </c>
      <c r="E86" s="12" t="s">
        <v>25</v>
      </c>
      <c r="F86" s="12" t="s">
        <v>18</v>
      </c>
      <c r="G86" s="57" t="s">
        <v>210</v>
      </c>
      <c r="I86" s="8" t="s">
        <v>92</v>
      </c>
      <c r="J86" s="8" t="s">
        <v>90</v>
      </c>
      <c r="K86" s="344"/>
      <c r="L86" s="344"/>
      <c r="M86" s="344"/>
      <c r="N86" s="344"/>
      <c r="O86" s="318"/>
      <c r="P86" s="318"/>
      <c r="Q86" s="318"/>
      <c r="R86" s="318"/>
      <c r="S86" s="277"/>
      <c r="T86" s="277"/>
      <c r="U86" s="277"/>
      <c r="V86" s="277"/>
      <c r="W86" s="134"/>
      <c r="X86" s="134"/>
      <c r="Y86" s="139"/>
      <c r="Z86" s="139"/>
      <c r="AA86" s="94"/>
      <c r="AB86" s="94"/>
      <c r="AC86" s="94"/>
      <c r="AD86" s="94"/>
      <c r="AE86" s="254">
        <v>6.3773148148148142E-4</v>
      </c>
      <c r="AF86" s="255">
        <v>40</v>
      </c>
      <c r="AG86" s="255">
        <v>27</v>
      </c>
      <c r="AH86" s="255">
        <v>74</v>
      </c>
      <c r="AI86" s="199" t="s">
        <v>289</v>
      </c>
      <c r="AJ86" s="199"/>
      <c r="AK86" s="197"/>
      <c r="AL86" s="180">
        <v>39</v>
      </c>
      <c r="AM86" s="41">
        <v>2.1527777777777778E-4</v>
      </c>
      <c r="AN86" s="42">
        <v>38</v>
      </c>
      <c r="AO86" s="42">
        <v>33</v>
      </c>
      <c r="AP86" s="42">
        <v>68</v>
      </c>
    </row>
    <row r="87" spans="1:78" ht="18.75" x14ac:dyDescent="0.3">
      <c r="A87" s="53">
        <f>N87+R87+V87+Z87+AD87+AH87+AL87+AP87</f>
        <v>180</v>
      </c>
      <c r="B87" s="53">
        <v>85</v>
      </c>
      <c r="C87" s="336">
        <f>AVERAGE(L87,P87,T87,X87,AB87,AF87,AJ87,AN87,)</f>
        <v>12.5</v>
      </c>
      <c r="D87" s="12" t="s">
        <v>260</v>
      </c>
      <c r="E87" s="12" t="s">
        <v>195</v>
      </c>
      <c r="F87" s="12" t="s">
        <v>235</v>
      </c>
      <c r="G87" s="57" t="s">
        <v>236</v>
      </c>
      <c r="I87" s="8" t="s">
        <v>92</v>
      </c>
      <c r="J87" s="8" t="s">
        <v>90</v>
      </c>
      <c r="K87" s="344"/>
      <c r="L87" s="344"/>
      <c r="M87" s="344"/>
      <c r="N87" s="344"/>
      <c r="O87" s="315"/>
      <c r="P87" s="315"/>
      <c r="Q87" s="315"/>
      <c r="R87" s="315"/>
      <c r="S87" s="279"/>
      <c r="T87" s="279"/>
      <c r="U87" s="279"/>
      <c r="V87" s="279"/>
      <c r="W87" s="133"/>
      <c r="X87" s="134"/>
      <c r="Y87" s="139"/>
      <c r="Z87" s="139"/>
      <c r="AA87" s="98">
        <v>1.1971064814814815E-2</v>
      </c>
      <c r="AB87" s="94">
        <v>25</v>
      </c>
      <c r="AC87" s="94">
        <v>52</v>
      </c>
      <c r="AD87" s="94">
        <v>49</v>
      </c>
      <c r="AE87" s="256" t="s">
        <v>290</v>
      </c>
      <c r="AF87" s="259"/>
      <c r="AG87" s="259"/>
      <c r="AH87" s="252">
        <v>39</v>
      </c>
      <c r="AI87" s="199" t="s">
        <v>289</v>
      </c>
      <c r="AJ87" s="199"/>
      <c r="AK87" s="197"/>
      <c r="AL87" s="180">
        <v>39</v>
      </c>
      <c r="AM87" s="41" t="s">
        <v>152</v>
      </c>
      <c r="AN87" s="42"/>
      <c r="AO87" s="42"/>
      <c r="AP87" s="42">
        <v>53</v>
      </c>
    </row>
    <row r="88" spans="1:78" s="14" customFormat="1" ht="18.75" x14ac:dyDescent="0.3">
      <c r="A88" s="53">
        <f>N88+R88+V88+Z88+AD88+AH88+AL88+AP88</f>
        <v>177</v>
      </c>
      <c r="B88" s="53">
        <v>86</v>
      </c>
      <c r="C88" s="336">
        <f>AVERAGE(L88,P88,T88,X88,AB88,AF88,AJ88,AN88,)</f>
        <v>0</v>
      </c>
      <c r="D88" s="12" t="s">
        <v>261</v>
      </c>
      <c r="E88" s="12" t="s">
        <v>245</v>
      </c>
      <c r="F88" s="12" t="s">
        <v>170</v>
      </c>
      <c r="G88" s="57" t="s">
        <v>212</v>
      </c>
      <c r="H88" s="350"/>
      <c r="I88" s="8" t="s">
        <v>92</v>
      </c>
      <c r="J88" s="8" t="s">
        <v>90</v>
      </c>
      <c r="K88" s="344"/>
      <c r="L88" s="344"/>
      <c r="M88" s="344"/>
      <c r="N88" s="344"/>
      <c r="O88" s="315"/>
      <c r="P88" s="315"/>
      <c r="Q88" s="315"/>
      <c r="R88" s="315"/>
      <c r="S88" s="279"/>
      <c r="T88" s="279"/>
      <c r="U88" s="279"/>
      <c r="V88" s="279"/>
      <c r="W88" s="133"/>
      <c r="X88" s="134"/>
      <c r="Y88" s="138"/>
      <c r="Z88" s="138"/>
      <c r="AA88" s="98">
        <v>1.2085648148148149E-2</v>
      </c>
      <c r="AB88" s="94">
        <v>0</v>
      </c>
      <c r="AC88" s="108">
        <v>55</v>
      </c>
      <c r="AD88" s="108">
        <v>46</v>
      </c>
      <c r="AE88" s="256" t="s">
        <v>290</v>
      </c>
      <c r="AF88" s="259"/>
      <c r="AG88" s="259"/>
      <c r="AH88" s="252">
        <v>39</v>
      </c>
      <c r="AI88" s="199" t="s">
        <v>289</v>
      </c>
      <c r="AJ88" s="199"/>
      <c r="AK88" s="197"/>
      <c r="AL88" s="180">
        <v>39</v>
      </c>
      <c r="AM88" s="41" t="s">
        <v>152</v>
      </c>
      <c r="AN88" s="42"/>
      <c r="AO88" s="42"/>
      <c r="AP88" s="42">
        <v>53</v>
      </c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5"/>
      <c r="BR88" s="5"/>
      <c r="BS88" s="5"/>
      <c r="BT88" s="5"/>
      <c r="BU88" s="5"/>
      <c r="BV88" s="5"/>
      <c r="BW88" s="5"/>
      <c r="BX88" s="5"/>
      <c r="BY88" s="5"/>
      <c r="BZ88" s="5"/>
    </row>
    <row r="89" spans="1:78" ht="18.75" x14ac:dyDescent="0.3">
      <c r="A89" s="53">
        <f>N89+R89+V89+Z89+AD89+AH89+AL89+AP89</f>
        <v>176</v>
      </c>
      <c r="B89" s="53">
        <v>87</v>
      </c>
      <c r="C89" s="336">
        <f>AVERAGE(L89,P89,T89,X89,AB89,AF89,AJ89,AN89,)</f>
        <v>13.5</v>
      </c>
      <c r="D89" s="12" t="s">
        <v>262</v>
      </c>
      <c r="E89" s="12" t="s">
        <v>13</v>
      </c>
      <c r="F89" s="12" t="s">
        <v>235</v>
      </c>
      <c r="G89" s="57" t="s">
        <v>236</v>
      </c>
      <c r="I89" s="8" t="s">
        <v>77</v>
      </c>
      <c r="J89" s="8" t="s">
        <v>90</v>
      </c>
      <c r="K89" s="344"/>
      <c r="L89" s="344"/>
      <c r="M89" s="344"/>
      <c r="N89" s="344"/>
      <c r="O89" s="315"/>
      <c r="P89" s="315"/>
      <c r="Q89" s="315"/>
      <c r="R89" s="315"/>
      <c r="S89" s="279"/>
      <c r="T89" s="279"/>
      <c r="U89" s="279"/>
      <c r="V89" s="279"/>
      <c r="W89" s="133"/>
      <c r="X89" s="134"/>
      <c r="Y89" s="139"/>
      <c r="Z89" s="139"/>
      <c r="AA89" s="98">
        <v>1.2222222222222223E-2</v>
      </c>
      <c r="AB89" s="94">
        <v>27</v>
      </c>
      <c r="AC89" s="94">
        <v>56</v>
      </c>
      <c r="AD89" s="94">
        <v>45</v>
      </c>
      <c r="AE89" s="256" t="s">
        <v>290</v>
      </c>
      <c r="AF89" s="259"/>
      <c r="AG89" s="259"/>
      <c r="AH89" s="252">
        <v>39</v>
      </c>
      <c r="AI89" s="199" t="s">
        <v>289</v>
      </c>
      <c r="AJ89" s="199"/>
      <c r="AK89" s="197"/>
      <c r="AL89" s="180">
        <v>39</v>
      </c>
      <c r="AM89" s="41" t="s">
        <v>152</v>
      </c>
      <c r="AN89" s="42"/>
      <c r="AO89" s="42"/>
      <c r="AP89" s="42">
        <v>53</v>
      </c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</row>
    <row r="90" spans="1:78" ht="18.75" x14ac:dyDescent="0.3">
      <c r="A90" s="53">
        <f>N90+R90+V90+Z90+AD90+AH90+AL90+AP90</f>
        <v>175</v>
      </c>
      <c r="B90" s="53">
        <v>88</v>
      </c>
      <c r="C90" s="336">
        <f>AVERAGE(L90,P90,T90,X90,AB90,AF90,AJ90,AN90,)</f>
        <v>15.5</v>
      </c>
      <c r="D90" s="12" t="s">
        <v>263</v>
      </c>
      <c r="E90" s="12" t="s">
        <v>13</v>
      </c>
      <c r="F90" s="12" t="s">
        <v>235</v>
      </c>
      <c r="G90" s="57" t="s">
        <v>236</v>
      </c>
      <c r="I90" s="8" t="s">
        <v>77</v>
      </c>
      <c r="J90" s="8" t="s">
        <v>90</v>
      </c>
      <c r="K90" s="344"/>
      <c r="L90" s="344"/>
      <c r="M90" s="344"/>
      <c r="N90" s="344"/>
      <c r="O90" s="315"/>
      <c r="P90" s="315"/>
      <c r="Q90" s="315"/>
      <c r="R90" s="315"/>
      <c r="S90" s="279"/>
      <c r="T90" s="279"/>
      <c r="U90" s="279"/>
      <c r="V90" s="279"/>
      <c r="W90" s="133"/>
      <c r="X90" s="134"/>
      <c r="Y90" s="139"/>
      <c r="Z90" s="139"/>
      <c r="AA90" s="98">
        <v>1.2267361111111111E-2</v>
      </c>
      <c r="AB90" s="94">
        <v>31</v>
      </c>
      <c r="AC90" s="94">
        <v>57</v>
      </c>
      <c r="AD90" s="94">
        <v>44</v>
      </c>
      <c r="AE90" s="256" t="s">
        <v>290</v>
      </c>
      <c r="AF90" s="259"/>
      <c r="AG90" s="259"/>
      <c r="AH90" s="252">
        <v>39</v>
      </c>
      <c r="AI90" s="199" t="s">
        <v>289</v>
      </c>
      <c r="AJ90" s="199"/>
      <c r="AK90" s="197"/>
      <c r="AL90" s="180">
        <v>39</v>
      </c>
      <c r="AM90" s="41" t="s">
        <v>152</v>
      </c>
      <c r="AN90" s="42"/>
      <c r="AO90" s="42"/>
      <c r="AP90" s="42">
        <v>53</v>
      </c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T90" s="14"/>
      <c r="BU90" s="14"/>
      <c r="BV90" s="14"/>
      <c r="BW90" s="14"/>
      <c r="BX90" s="14"/>
      <c r="BY90" s="14"/>
      <c r="BZ90" s="14"/>
    </row>
    <row r="91" spans="1:78" ht="18.75" x14ac:dyDescent="0.3">
      <c r="A91" s="53">
        <f>N91+R91+V91+Z91+AD91+AH91+AL91+AP91</f>
        <v>173</v>
      </c>
      <c r="B91" s="53">
        <v>89</v>
      </c>
      <c r="C91" s="336">
        <f>AVERAGE(L91,P91,T91,X91,AB91,AF91,AJ91,AN91,)</f>
        <v>17.5</v>
      </c>
      <c r="D91" s="12" t="s">
        <v>264</v>
      </c>
      <c r="E91" s="12" t="s">
        <v>123</v>
      </c>
      <c r="F91" s="12" t="s">
        <v>235</v>
      </c>
      <c r="G91" s="57" t="s">
        <v>236</v>
      </c>
      <c r="H91" s="351" t="str">
        <f>E91</f>
        <v>MASTER G</v>
      </c>
      <c r="I91" s="8" t="s">
        <v>92</v>
      </c>
      <c r="J91" s="8" t="s">
        <v>90</v>
      </c>
      <c r="K91" s="344"/>
      <c r="L91" s="344"/>
      <c r="M91" s="344"/>
      <c r="N91" s="344"/>
      <c r="O91" s="312"/>
      <c r="P91" s="312"/>
      <c r="Q91" s="312"/>
      <c r="R91" s="312"/>
      <c r="S91" s="280"/>
      <c r="T91" s="280"/>
      <c r="U91" s="280"/>
      <c r="V91" s="280"/>
      <c r="W91" s="132"/>
      <c r="X91" s="131"/>
      <c r="Y91" s="139"/>
      <c r="Z91" s="139"/>
      <c r="AA91" s="107">
        <v>1.2653935185185185E-2</v>
      </c>
      <c r="AB91" s="108">
        <v>35</v>
      </c>
      <c r="AC91" s="94">
        <v>59</v>
      </c>
      <c r="AD91" s="94">
        <v>42</v>
      </c>
      <c r="AE91" s="256" t="s">
        <v>290</v>
      </c>
      <c r="AF91" s="257"/>
      <c r="AG91" s="257"/>
      <c r="AH91" s="249">
        <v>39</v>
      </c>
      <c r="AI91" s="199" t="s">
        <v>289</v>
      </c>
      <c r="AJ91" s="199"/>
      <c r="AK91" s="196"/>
      <c r="AL91" s="193">
        <v>39</v>
      </c>
      <c r="AM91" s="41" t="s">
        <v>152</v>
      </c>
      <c r="AN91" s="115"/>
      <c r="AO91" s="115"/>
      <c r="AP91" s="115">
        <v>53</v>
      </c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</row>
    <row r="92" spans="1:78" ht="18.75" x14ac:dyDescent="0.3">
      <c r="A92" s="53">
        <f>N92+R92+V92+Z92+AD92+AH92+AL92+AP92</f>
        <v>172</v>
      </c>
      <c r="B92" s="53">
        <v>90</v>
      </c>
      <c r="C92" s="336">
        <f>AVERAGE(L92,P92,T92,X92,AB92,AF92,AJ92,AN92,)</f>
        <v>0</v>
      </c>
      <c r="D92" s="12" t="s">
        <v>265</v>
      </c>
      <c r="E92" s="12" t="s">
        <v>195</v>
      </c>
      <c r="F92" s="12" t="s">
        <v>170</v>
      </c>
      <c r="G92" s="57" t="s">
        <v>212</v>
      </c>
      <c r="I92" s="8" t="s">
        <v>92</v>
      </c>
      <c r="J92" s="8" t="s">
        <v>90</v>
      </c>
      <c r="K92" s="344"/>
      <c r="L92" s="344"/>
      <c r="M92" s="344"/>
      <c r="N92" s="344"/>
      <c r="O92" s="315"/>
      <c r="P92" s="315"/>
      <c r="Q92" s="315"/>
      <c r="R92" s="315"/>
      <c r="S92" s="279"/>
      <c r="T92" s="279"/>
      <c r="U92" s="279"/>
      <c r="V92" s="279"/>
      <c r="W92" s="133"/>
      <c r="X92" s="134"/>
      <c r="Y92" s="138"/>
      <c r="Z92" s="138"/>
      <c r="AA92" s="98">
        <v>1.2653935185185185E-2</v>
      </c>
      <c r="AB92" s="94">
        <v>0</v>
      </c>
      <c r="AC92" s="108">
        <v>60</v>
      </c>
      <c r="AD92" s="108">
        <v>41</v>
      </c>
      <c r="AE92" s="256" t="s">
        <v>290</v>
      </c>
      <c r="AF92" s="259"/>
      <c r="AG92" s="259"/>
      <c r="AH92" s="252">
        <v>39</v>
      </c>
      <c r="AI92" s="199" t="s">
        <v>289</v>
      </c>
      <c r="AJ92" s="199"/>
      <c r="AK92" s="197"/>
      <c r="AL92" s="180">
        <v>39</v>
      </c>
      <c r="AM92" s="41" t="s">
        <v>152</v>
      </c>
      <c r="AN92" s="42"/>
      <c r="AO92" s="42"/>
      <c r="AP92" s="42">
        <v>53</v>
      </c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</row>
    <row r="93" spans="1:78" ht="18.75" x14ac:dyDescent="0.3">
      <c r="A93" s="53">
        <f>N93+R93+V93+Z93+AD93+AH93+AL93+AP93</f>
        <v>170</v>
      </c>
      <c r="B93" s="53">
        <v>91</v>
      </c>
      <c r="C93" s="336">
        <f>AVERAGE(L93,P93,T93,X93,AB93,AF93,AJ93,AN93,)</f>
        <v>11</v>
      </c>
      <c r="D93" s="12" t="s">
        <v>266</v>
      </c>
      <c r="E93" s="12" t="s">
        <v>34</v>
      </c>
      <c r="F93" s="12" t="s">
        <v>170</v>
      </c>
      <c r="G93" s="57" t="s">
        <v>212</v>
      </c>
      <c r="H93" s="351"/>
      <c r="I93" s="8" t="s">
        <v>77</v>
      </c>
      <c r="J93" s="8" t="s">
        <v>90</v>
      </c>
      <c r="K93" s="344"/>
      <c r="L93" s="344"/>
      <c r="M93" s="344"/>
      <c r="N93" s="344"/>
      <c r="O93" s="312"/>
      <c r="P93" s="312"/>
      <c r="Q93" s="312"/>
      <c r="R93" s="312"/>
      <c r="S93" s="280"/>
      <c r="T93" s="280"/>
      <c r="U93" s="280"/>
      <c r="V93" s="280"/>
      <c r="W93" s="132"/>
      <c r="X93" s="131"/>
      <c r="Y93" s="138"/>
      <c r="Z93" s="138"/>
      <c r="AA93" s="107">
        <v>1.308564814814815E-2</v>
      </c>
      <c r="AB93" s="108">
        <v>22</v>
      </c>
      <c r="AC93" s="108">
        <v>62</v>
      </c>
      <c r="AD93" s="108">
        <v>39</v>
      </c>
      <c r="AE93" s="256" t="s">
        <v>290</v>
      </c>
      <c r="AF93" s="257"/>
      <c r="AG93" s="257"/>
      <c r="AH93" s="249">
        <v>39</v>
      </c>
      <c r="AI93" s="199" t="s">
        <v>289</v>
      </c>
      <c r="AJ93" s="199"/>
      <c r="AK93" s="196"/>
      <c r="AL93" s="193">
        <v>39</v>
      </c>
      <c r="AM93" s="41" t="s">
        <v>152</v>
      </c>
      <c r="AN93" s="115"/>
      <c r="AO93" s="115"/>
      <c r="AP93" s="115">
        <v>53</v>
      </c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</row>
    <row r="94" spans="1:78" ht="18.75" x14ac:dyDescent="0.3">
      <c r="A94" s="53">
        <f>N94+R94+V94+Z94+AD94+AH94+AL94+AP94</f>
        <v>169</v>
      </c>
      <c r="B94" s="53">
        <v>92</v>
      </c>
      <c r="C94" s="336">
        <f>AVERAGE(L94,P94,T94,X94,AB94,AF94,AJ94,AN94,)</f>
        <v>14.5</v>
      </c>
      <c r="D94" s="12" t="s">
        <v>267</v>
      </c>
      <c r="E94" s="12" t="s">
        <v>50</v>
      </c>
      <c r="F94" s="12" t="s">
        <v>235</v>
      </c>
      <c r="G94" s="57" t="s">
        <v>236</v>
      </c>
      <c r="H94" s="351" t="s">
        <v>350</v>
      </c>
      <c r="I94" s="8" t="s">
        <v>77</v>
      </c>
      <c r="J94" s="8" t="s">
        <v>90</v>
      </c>
      <c r="K94" s="344"/>
      <c r="L94" s="344"/>
      <c r="M94" s="344"/>
      <c r="N94" s="344"/>
      <c r="O94" s="312"/>
      <c r="P94" s="312"/>
      <c r="Q94" s="312"/>
      <c r="R94" s="312"/>
      <c r="S94" s="280"/>
      <c r="T94" s="280"/>
      <c r="U94" s="280"/>
      <c r="V94" s="280"/>
      <c r="W94" s="132"/>
      <c r="X94" s="131"/>
      <c r="Y94" s="138"/>
      <c r="Z94" s="138"/>
      <c r="AA94" s="107">
        <v>1.3325231481481481E-2</v>
      </c>
      <c r="AB94" s="108">
        <v>29</v>
      </c>
      <c r="AC94" s="108">
        <v>63</v>
      </c>
      <c r="AD94" s="108">
        <v>38</v>
      </c>
      <c r="AE94" s="256" t="s">
        <v>290</v>
      </c>
      <c r="AF94" s="257"/>
      <c r="AG94" s="257"/>
      <c r="AH94" s="249">
        <v>39</v>
      </c>
      <c r="AI94" s="199" t="s">
        <v>289</v>
      </c>
      <c r="AJ94" s="199"/>
      <c r="AK94" s="196"/>
      <c r="AL94" s="193">
        <v>39</v>
      </c>
      <c r="AM94" s="41" t="s">
        <v>152</v>
      </c>
      <c r="AN94" s="115"/>
      <c r="AO94" s="115"/>
      <c r="AP94" s="115">
        <v>53</v>
      </c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</row>
    <row r="95" spans="1:78" ht="18.75" x14ac:dyDescent="0.3">
      <c r="A95" s="53">
        <f>N95+R95+V95+Z95+AD95+AH95+AL95+AP95</f>
        <v>166</v>
      </c>
      <c r="B95" s="53">
        <v>93</v>
      </c>
      <c r="C95" s="336">
        <f>AVERAGE(L95,P95,T95,X95,AB95,AF95,AJ95,AN95,)</f>
        <v>0</v>
      </c>
      <c r="D95" s="12" t="s">
        <v>270</v>
      </c>
      <c r="E95" s="12" t="s">
        <v>245</v>
      </c>
      <c r="F95" s="12" t="s">
        <v>170</v>
      </c>
      <c r="G95" s="57" t="s">
        <v>212</v>
      </c>
      <c r="I95" s="8" t="s">
        <v>92</v>
      </c>
      <c r="J95" s="8" t="s">
        <v>90</v>
      </c>
      <c r="K95" s="344"/>
      <c r="L95" s="344"/>
      <c r="M95" s="344"/>
      <c r="N95" s="344"/>
      <c r="O95" s="315"/>
      <c r="P95" s="315"/>
      <c r="Q95" s="315"/>
      <c r="R95" s="315"/>
      <c r="S95" s="279"/>
      <c r="T95" s="279"/>
      <c r="U95" s="279"/>
      <c r="V95" s="279"/>
      <c r="W95" s="133"/>
      <c r="X95" s="134"/>
      <c r="Y95" s="139"/>
      <c r="Z95" s="139"/>
      <c r="AA95" s="98">
        <v>1.3659722222222224E-2</v>
      </c>
      <c r="AB95" s="94">
        <v>0</v>
      </c>
      <c r="AC95" s="94">
        <v>66</v>
      </c>
      <c r="AD95" s="94">
        <v>35</v>
      </c>
      <c r="AE95" s="256" t="s">
        <v>290</v>
      </c>
      <c r="AF95" s="259"/>
      <c r="AG95" s="259"/>
      <c r="AH95" s="252">
        <v>39</v>
      </c>
      <c r="AI95" s="199" t="s">
        <v>289</v>
      </c>
      <c r="AJ95" s="199"/>
      <c r="AK95" s="197"/>
      <c r="AL95" s="180">
        <v>39</v>
      </c>
      <c r="AM95" s="41" t="s">
        <v>152</v>
      </c>
      <c r="AN95" s="42"/>
      <c r="AO95" s="42"/>
      <c r="AP95" s="42">
        <v>53</v>
      </c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</row>
    <row r="96" spans="1:78" s="14" customFormat="1" ht="18.75" x14ac:dyDescent="0.3">
      <c r="A96" s="53">
        <f>N96+R96+V96+Z96+AD96+AH96+AL96+AP96</f>
        <v>165</v>
      </c>
      <c r="B96" s="53">
        <v>94</v>
      </c>
      <c r="C96" s="336">
        <f>AVERAGE(L96,P96,T96,X96,AB96,AF96,AJ96,AN96,)</f>
        <v>31.666666666666668</v>
      </c>
      <c r="D96" s="3" t="s">
        <v>79</v>
      </c>
      <c r="E96" s="12" t="s">
        <v>13</v>
      </c>
      <c r="F96" s="12" t="s">
        <v>18</v>
      </c>
      <c r="G96" s="57" t="s">
        <v>210</v>
      </c>
      <c r="H96" s="350"/>
      <c r="I96" s="8" t="s">
        <v>92</v>
      </c>
      <c r="J96" s="8" t="s">
        <v>90</v>
      </c>
      <c r="K96" s="344"/>
      <c r="L96" s="344"/>
      <c r="M96" s="344"/>
      <c r="N96" s="344"/>
      <c r="O96" s="314"/>
      <c r="P96" s="314"/>
      <c r="Q96" s="314"/>
      <c r="R96" s="314"/>
      <c r="S96" s="278"/>
      <c r="T96" s="278"/>
      <c r="U96" s="278"/>
      <c r="V96" s="278"/>
      <c r="W96" s="134"/>
      <c r="X96" s="134"/>
      <c r="Y96" s="139"/>
      <c r="Z96" s="139"/>
      <c r="AA96" s="94"/>
      <c r="AB96" s="94"/>
      <c r="AC96" s="94"/>
      <c r="AD96" s="94"/>
      <c r="AE96" s="258"/>
      <c r="AF96" s="252"/>
      <c r="AG96" s="252"/>
      <c r="AH96" s="253"/>
      <c r="AI96" s="195">
        <v>3.9814814814814818E-4</v>
      </c>
      <c r="AJ96" s="180">
        <v>45</v>
      </c>
      <c r="AK96" s="180">
        <v>19</v>
      </c>
      <c r="AL96" s="181">
        <v>82</v>
      </c>
      <c r="AM96" s="41">
        <v>1.9328703703703703E-4</v>
      </c>
      <c r="AN96" s="42">
        <v>50</v>
      </c>
      <c r="AO96" s="42">
        <v>18</v>
      </c>
      <c r="AP96" s="42">
        <v>83</v>
      </c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</row>
    <row r="97" spans="1:78" s="14" customFormat="1" ht="18.75" x14ac:dyDescent="0.3">
      <c r="A97" s="53">
        <f>N97+R97+V97+Z97+AD97+AH97+AL97+AP97</f>
        <v>161</v>
      </c>
      <c r="B97" s="53">
        <v>95</v>
      </c>
      <c r="C97" s="336">
        <f>AVERAGE(L97,P97,T97,X97,AB97,AF97,AJ97,AN97,)</f>
        <v>26.333333333333332</v>
      </c>
      <c r="D97" s="3" t="s">
        <v>76</v>
      </c>
      <c r="E97" s="12" t="s">
        <v>13</v>
      </c>
      <c r="F97" s="12" t="s">
        <v>18</v>
      </c>
      <c r="G97" s="57" t="s">
        <v>210</v>
      </c>
      <c r="H97" s="350"/>
      <c r="I97" s="8" t="s">
        <v>92</v>
      </c>
      <c r="J97" s="8" t="s">
        <v>90</v>
      </c>
      <c r="K97" s="344"/>
      <c r="L97" s="344"/>
      <c r="M97" s="344"/>
      <c r="N97" s="344"/>
      <c r="O97" s="314"/>
      <c r="P97" s="314"/>
      <c r="Q97" s="314"/>
      <c r="R97" s="314"/>
      <c r="S97" s="278"/>
      <c r="T97" s="278"/>
      <c r="U97" s="278"/>
      <c r="V97" s="278"/>
      <c r="W97" s="134"/>
      <c r="X97" s="134"/>
      <c r="Y97" s="139"/>
      <c r="Z97" s="139"/>
      <c r="AA97" s="94"/>
      <c r="AB97" s="94"/>
      <c r="AC97" s="94"/>
      <c r="AD97" s="94"/>
      <c r="AE97" s="258"/>
      <c r="AF97" s="252"/>
      <c r="AG97" s="252"/>
      <c r="AH97" s="253"/>
      <c r="AI97" s="195">
        <v>3.9699074074074072E-4</v>
      </c>
      <c r="AJ97" s="203">
        <v>40</v>
      </c>
      <c r="AK97" s="203">
        <v>18</v>
      </c>
      <c r="AL97" s="181">
        <v>83</v>
      </c>
      <c r="AM97" s="41">
        <v>1.9675925925925926E-4</v>
      </c>
      <c r="AN97" s="42">
        <v>39</v>
      </c>
      <c r="AO97" s="42">
        <v>23</v>
      </c>
      <c r="AP97" s="42">
        <v>78</v>
      </c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</row>
    <row r="98" spans="1:78" s="14" customFormat="1" ht="18.75" x14ac:dyDescent="0.3">
      <c r="A98" s="53">
        <f>N98+R98+V98+Z98+AD98+AH98+AL98+AP98</f>
        <v>161</v>
      </c>
      <c r="B98" s="53">
        <v>96</v>
      </c>
      <c r="C98" s="336">
        <f>AVERAGE(L98,P98,T98,X98,AB98,AF98,AJ98,AN98,)</f>
        <v>22</v>
      </c>
      <c r="D98" s="3" t="s">
        <v>219</v>
      </c>
      <c r="E98" s="12" t="s">
        <v>135</v>
      </c>
      <c r="F98" s="12" t="s">
        <v>184</v>
      </c>
      <c r="G98" s="57" t="s">
        <v>210</v>
      </c>
      <c r="H98" s="350"/>
      <c r="I98" s="8" t="s">
        <v>92</v>
      </c>
      <c r="J98" s="8" t="s">
        <v>90</v>
      </c>
      <c r="K98" s="344"/>
      <c r="L98" s="344"/>
      <c r="M98" s="344"/>
      <c r="N98" s="344"/>
      <c r="O98" s="314"/>
      <c r="P98" s="314"/>
      <c r="Q98" s="314"/>
      <c r="R98" s="314"/>
      <c r="S98" s="278"/>
      <c r="T98" s="278"/>
      <c r="U98" s="278"/>
      <c r="V98" s="278"/>
      <c r="W98" s="134"/>
      <c r="X98" s="134"/>
      <c r="Y98" s="139"/>
      <c r="Z98" s="139"/>
      <c r="AA98" s="94"/>
      <c r="AB98" s="94"/>
      <c r="AC98" s="94"/>
      <c r="AD98" s="94"/>
      <c r="AE98" s="250">
        <v>6.4236111111111113E-4</v>
      </c>
      <c r="AF98" s="252">
        <v>44</v>
      </c>
      <c r="AG98" s="252">
        <v>32</v>
      </c>
      <c r="AH98" s="253">
        <v>69</v>
      </c>
      <c r="AI98" s="199" t="s">
        <v>289</v>
      </c>
      <c r="AJ98" s="199"/>
      <c r="AK98" s="197"/>
      <c r="AL98" s="180">
        <v>39</v>
      </c>
      <c r="AM98" s="41" t="s">
        <v>152</v>
      </c>
      <c r="AN98" s="42"/>
      <c r="AO98" s="42"/>
      <c r="AP98" s="42">
        <v>53</v>
      </c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</row>
    <row r="99" spans="1:78" s="14" customFormat="1" ht="18.75" x14ac:dyDescent="0.3">
      <c r="A99" s="53">
        <f>N99+R99+V99+Z99+AD99+AH99+AL99+AP99</f>
        <v>160</v>
      </c>
      <c r="B99" s="53">
        <v>97</v>
      </c>
      <c r="C99" s="336">
        <f>AVERAGE(L99,P99,T99,X99,AB99,AF99,AJ99,AN99,)</f>
        <v>11.5</v>
      </c>
      <c r="D99" s="12" t="s">
        <v>272</v>
      </c>
      <c r="E99" s="12" t="s">
        <v>50</v>
      </c>
      <c r="F99" s="12" t="s">
        <v>170</v>
      </c>
      <c r="G99" s="57" t="s">
        <v>212</v>
      </c>
      <c r="H99" s="350"/>
      <c r="I99" s="8" t="s">
        <v>77</v>
      </c>
      <c r="J99" s="8" t="s">
        <v>90</v>
      </c>
      <c r="K99" s="344"/>
      <c r="L99" s="344"/>
      <c r="M99" s="344"/>
      <c r="N99" s="344"/>
      <c r="O99" s="315"/>
      <c r="P99" s="315"/>
      <c r="Q99" s="315"/>
      <c r="R99" s="315"/>
      <c r="S99" s="279"/>
      <c r="T99" s="279"/>
      <c r="U99" s="279"/>
      <c r="V99" s="279"/>
      <c r="W99" s="133"/>
      <c r="X99" s="134"/>
      <c r="Y99" s="139"/>
      <c r="Z99" s="139"/>
      <c r="AA99" s="98">
        <v>1.7556712962962965E-2</v>
      </c>
      <c r="AB99" s="94">
        <v>23</v>
      </c>
      <c r="AC99" s="94">
        <v>72</v>
      </c>
      <c r="AD99" s="94">
        <v>29</v>
      </c>
      <c r="AE99" s="256" t="s">
        <v>290</v>
      </c>
      <c r="AF99" s="259"/>
      <c r="AG99" s="259"/>
      <c r="AH99" s="252">
        <v>39</v>
      </c>
      <c r="AI99" s="199" t="s">
        <v>289</v>
      </c>
      <c r="AJ99" s="199"/>
      <c r="AK99" s="197"/>
      <c r="AL99" s="180">
        <v>39</v>
      </c>
      <c r="AM99" s="41" t="s">
        <v>152</v>
      </c>
      <c r="AN99" s="42"/>
      <c r="AO99" s="42"/>
      <c r="AP99" s="42">
        <v>53</v>
      </c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</row>
    <row r="100" spans="1:78" ht="18.75" x14ac:dyDescent="0.3">
      <c r="A100" s="53">
        <f>N100+R100+V100+Z100+AD100+AH100+AL100+AP100</f>
        <v>156</v>
      </c>
      <c r="B100" s="53">
        <v>98</v>
      </c>
      <c r="C100" s="336">
        <f>AVERAGE(L100,P100,T100,X100,AB100,AF100,AJ100,AN100,)</f>
        <v>19</v>
      </c>
      <c r="D100" s="3" t="s">
        <v>188</v>
      </c>
      <c r="E100" s="12" t="s">
        <v>135</v>
      </c>
      <c r="F100" s="12" t="s">
        <v>170</v>
      </c>
      <c r="G100" s="57" t="s">
        <v>212</v>
      </c>
      <c r="I100" s="8" t="s">
        <v>92</v>
      </c>
      <c r="J100" s="8" t="s">
        <v>90</v>
      </c>
      <c r="K100" s="344"/>
      <c r="L100" s="344"/>
      <c r="M100" s="344"/>
      <c r="N100" s="344"/>
      <c r="O100" s="314"/>
      <c r="P100" s="314"/>
      <c r="Q100" s="314"/>
      <c r="R100" s="314"/>
      <c r="S100" s="278"/>
      <c r="T100" s="278"/>
      <c r="U100" s="278"/>
      <c r="V100" s="278"/>
      <c r="W100" s="134"/>
      <c r="X100" s="134"/>
      <c r="Y100" s="139"/>
      <c r="Z100" s="139"/>
      <c r="AA100" s="94"/>
      <c r="AB100" s="94"/>
      <c r="AC100" s="94"/>
      <c r="AD100" s="94"/>
      <c r="AE100" s="250">
        <v>6.6782407407407404E-4</v>
      </c>
      <c r="AF100" s="252">
        <v>38</v>
      </c>
      <c r="AG100" s="252">
        <v>37</v>
      </c>
      <c r="AH100" s="253">
        <v>64</v>
      </c>
      <c r="AI100" s="199" t="s">
        <v>289</v>
      </c>
      <c r="AJ100" s="199"/>
      <c r="AK100" s="197"/>
      <c r="AL100" s="180">
        <v>39</v>
      </c>
      <c r="AM100" s="41" t="s">
        <v>152</v>
      </c>
      <c r="AN100" s="42"/>
      <c r="AO100" s="42"/>
      <c r="AP100" s="42">
        <v>53</v>
      </c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</row>
    <row r="101" spans="1:78" ht="18.75" x14ac:dyDescent="0.3">
      <c r="A101" s="53">
        <f>N101+R101+V101+Z101+AD101+AH101+AL101+AP101</f>
        <v>152</v>
      </c>
      <c r="B101" s="53">
        <v>99</v>
      </c>
      <c r="C101" s="336">
        <f>AVERAGE(L101,P101,T101,X101,AB101,AF101,AJ101,AN101,)</f>
        <v>18.5</v>
      </c>
      <c r="D101" s="3" t="s">
        <v>190</v>
      </c>
      <c r="E101" s="12" t="s">
        <v>13</v>
      </c>
      <c r="F101" s="12" t="s">
        <v>170</v>
      </c>
      <c r="G101" s="57" t="s">
        <v>212</v>
      </c>
      <c r="I101" s="8" t="s">
        <v>92</v>
      </c>
      <c r="J101" s="8" t="s">
        <v>90</v>
      </c>
      <c r="K101" s="344"/>
      <c r="L101" s="344"/>
      <c r="M101" s="344"/>
      <c r="N101" s="344"/>
      <c r="O101" s="314"/>
      <c r="P101" s="314"/>
      <c r="Q101" s="314"/>
      <c r="R101" s="314"/>
      <c r="S101" s="278"/>
      <c r="T101" s="278"/>
      <c r="U101" s="278"/>
      <c r="V101" s="278"/>
      <c r="W101" s="134"/>
      <c r="X101" s="134"/>
      <c r="Y101" s="139"/>
      <c r="Z101" s="139"/>
      <c r="AA101" s="94"/>
      <c r="AB101" s="94"/>
      <c r="AC101" s="94"/>
      <c r="AD101" s="94"/>
      <c r="AE101" s="250">
        <v>7.2222222222222219E-4</v>
      </c>
      <c r="AF101" s="252">
        <v>37</v>
      </c>
      <c r="AG101" s="252">
        <v>41</v>
      </c>
      <c r="AH101" s="253">
        <v>60</v>
      </c>
      <c r="AI101" s="199" t="s">
        <v>289</v>
      </c>
      <c r="AJ101" s="199"/>
      <c r="AK101" s="197"/>
      <c r="AL101" s="180">
        <v>39</v>
      </c>
      <c r="AM101" s="41" t="s">
        <v>152</v>
      </c>
      <c r="AN101" s="42"/>
      <c r="AO101" s="42"/>
      <c r="AP101" s="42">
        <v>53</v>
      </c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</row>
    <row r="102" spans="1:78" s="14" customFormat="1" ht="18.75" x14ac:dyDescent="0.3">
      <c r="A102" s="53">
        <f>N102+R102+V102+Z102+AD102+AH102+AL102+AP102</f>
        <v>151</v>
      </c>
      <c r="B102" s="53">
        <v>100</v>
      </c>
      <c r="C102" s="336">
        <f>AVERAGE(L102,P102,T102,X102,AB102,AF102,AJ102,AN102,)</f>
        <v>19</v>
      </c>
      <c r="D102" s="3" t="s">
        <v>191</v>
      </c>
      <c r="E102" s="12" t="s">
        <v>13</v>
      </c>
      <c r="F102" s="12" t="s">
        <v>170</v>
      </c>
      <c r="G102" s="57" t="s">
        <v>212</v>
      </c>
      <c r="H102" s="350"/>
      <c r="I102" s="8" t="s">
        <v>92</v>
      </c>
      <c r="J102" s="8" t="s">
        <v>90</v>
      </c>
      <c r="K102" s="344"/>
      <c r="L102" s="344"/>
      <c r="M102" s="344"/>
      <c r="N102" s="344"/>
      <c r="O102" s="314"/>
      <c r="P102" s="314"/>
      <c r="Q102" s="314"/>
      <c r="R102" s="314"/>
      <c r="S102" s="278"/>
      <c r="T102" s="278"/>
      <c r="U102" s="278"/>
      <c r="V102" s="278"/>
      <c r="W102" s="134"/>
      <c r="X102" s="134"/>
      <c r="Y102" s="139"/>
      <c r="Z102" s="139"/>
      <c r="AA102" s="94"/>
      <c r="AB102" s="94"/>
      <c r="AC102" s="94"/>
      <c r="AD102" s="94"/>
      <c r="AE102" s="250">
        <v>7.2685185185185179E-4</v>
      </c>
      <c r="AF102" s="252">
        <v>38</v>
      </c>
      <c r="AG102" s="252">
        <v>42</v>
      </c>
      <c r="AH102" s="253">
        <v>59</v>
      </c>
      <c r="AI102" s="199" t="s">
        <v>289</v>
      </c>
      <c r="AJ102" s="199"/>
      <c r="AK102" s="197"/>
      <c r="AL102" s="180">
        <v>39</v>
      </c>
      <c r="AM102" s="41" t="s">
        <v>152</v>
      </c>
      <c r="AN102" s="42"/>
      <c r="AO102" s="42"/>
      <c r="AP102" s="42">
        <v>53</v>
      </c>
      <c r="BT102" s="5"/>
      <c r="BU102" s="5"/>
      <c r="BV102" s="5"/>
      <c r="BW102" s="5"/>
      <c r="BX102" s="5"/>
      <c r="BY102" s="5"/>
      <c r="BZ102" s="5"/>
    </row>
    <row r="103" spans="1:78" s="14" customFormat="1" ht="18.75" x14ac:dyDescent="0.3">
      <c r="A103" s="53">
        <f>N103+R103+V103+Z103+AD103+AH103+AL103+AP103</f>
        <v>150</v>
      </c>
      <c r="B103" s="53">
        <v>101</v>
      </c>
      <c r="C103" s="336">
        <f>AVERAGE(L103,P103,T103,X103,AB103,AF103,AJ103,AN103,)</f>
        <v>18.5</v>
      </c>
      <c r="D103" s="3" t="s">
        <v>192</v>
      </c>
      <c r="E103" s="12" t="s">
        <v>25</v>
      </c>
      <c r="F103" s="12" t="s">
        <v>170</v>
      </c>
      <c r="G103" s="57" t="s">
        <v>212</v>
      </c>
      <c r="H103" s="350"/>
      <c r="I103" s="8" t="s">
        <v>92</v>
      </c>
      <c r="J103" s="8" t="s">
        <v>90</v>
      </c>
      <c r="K103" s="344"/>
      <c r="L103" s="344"/>
      <c r="M103" s="344"/>
      <c r="N103" s="344"/>
      <c r="O103" s="314"/>
      <c r="P103" s="314"/>
      <c r="Q103" s="314"/>
      <c r="R103" s="314"/>
      <c r="S103" s="278"/>
      <c r="T103" s="278"/>
      <c r="U103" s="278"/>
      <c r="V103" s="278"/>
      <c r="W103" s="134"/>
      <c r="X103" s="134"/>
      <c r="Y103" s="139"/>
      <c r="Z103" s="139"/>
      <c r="AA103" s="94"/>
      <c r="AB103" s="94"/>
      <c r="AC103" s="94"/>
      <c r="AD103" s="94"/>
      <c r="AE103" s="250">
        <v>7.3148148148148139E-4</v>
      </c>
      <c r="AF103" s="252">
        <v>37</v>
      </c>
      <c r="AG103" s="252">
        <v>43</v>
      </c>
      <c r="AH103" s="253">
        <v>58</v>
      </c>
      <c r="AI103" s="199" t="s">
        <v>289</v>
      </c>
      <c r="AJ103" s="199"/>
      <c r="AK103" s="197"/>
      <c r="AL103" s="180">
        <v>39</v>
      </c>
      <c r="AM103" s="41" t="s">
        <v>152</v>
      </c>
      <c r="AN103" s="42"/>
      <c r="AO103" s="42"/>
      <c r="AP103" s="42">
        <v>53</v>
      </c>
      <c r="BQ103" s="5"/>
      <c r="BR103" s="5"/>
      <c r="BS103" s="5"/>
      <c r="BT103" s="5"/>
      <c r="BU103" s="5"/>
      <c r="BV103" s="5"/>
      <c r="BW103" s="5"/>
      <c r="BX103" s="5"/>
      <c r="BY103" s="5"/>
      <c r="BZ103" s="5"/>
    </row>
    <row r="104" spans="1:78" ht="18.75" x14ac:dyDescent="0.3">
      <c r="A104" s="53">
        <f>N104+R104+V104+Z104+AD104+AH104+AL104+AP104</f>
        <v>148</v>
      </c>
      <c r="B104" s="53">
        <v>102</v>
      </c>
      <c r="C104" s="336">
        <f>AVERAGE(L104,P104,T104,X104,AB104,AF104,AJ104,AN104,)</f>
        <v>36.333333333333336</v>
      </c>
      <c r="D104" s="3" t="s">
        <v>58</v>
      </c>
      <c r="E104" s="12" t="s">
        <v>102</v>
      </c>
      <c r="F104" s="12" t="s">
        <v>234</v>
      </c>
      <c r="G104" s="57" t="s">
        <v>210</v>
      </c>
      <c r="I104" s="8" t="s">
        <v>92</v>
      </c>
      <c r="J104" s="8" t="s">
        <v>90</v>
      </c>
      <c r="K104" s="344"/>
      <c r="L104" s="344"/>
      <c r="M104" s="344"/>
      <c r="N104" s="344"/>
      <c r="O104" s="316"/>
      <c r="P104" s="316"/>
      <c r="Q104" s="316"/>
      <c r="R104" s="316"/>
      <c r="S104" s="281"/>
      <c r="T104" s="281"/>
      <c r="U104" s="281"/>
      <c r="V104" s="281"/>
      <c r="W104" s="131"/>
      <c r="X104" s="131"/>
      <c r="Y104" s="143"/>
      <c r="Z104" s="143"/>
      <c r="AA104" s="96"/>
      <c r="AB104" s="96"/>
      <c r="AC104" s="96"/>
      <c r="AD104" s="96"/>
      <c r="AE104" s="258"/>
      <c r="AF104" s="260"/>
      <c r="AG104" s="252"/>
      <c r="AH104" s="253"/>
      <c r="AI104" s="200">
        <v>4.1203703703703709E-4</v>
      </c>
      <c r="AJ104" s="178">
        <v>50</v>
      </c>
      <c r="AK104" s="180">
        <v>22</v>
      </c>
      <c r="AL104" s="181">
        <v>79</v>
      </c>
      <c r="AM104" s="45">
        <v>2.1412037037037038E-4</v>
      </c>
      <c r="AN104" s="46">
        <v>59</v>
      </c>
      <c r="AO104" s="46">
        <v>32</v>
      </c>
      <c r="AP104" s="46">
        <v>69</v>
      </c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T104" s="14"/>
      <c r="BU104" s="14"/>
      <c r="BV104" s="14"/>
      <c r="BW104" s="14"/>
      <c r="BX104" s="14"/>
      <c r="BY104" s="14"/>
      <c r="BZ104" s="14"/>
    </row>
    <row r="105" spans="1:78" s="14" customFormat="1" ht="18.75" x14ac:dyDescent="0.3">
      <c r="A105" s="53">
        <f>N105+R105+V105+Z105+AD105+AH105+AL105+AP105</f>
        <v>146</v>
      </c>
      <c r="B105" s="53">
        <v>103</v>
      </c>
      <c r="C105" s="336">
        <f>AVERAGE(L105,P105,T105,X105,AB105,AF105,AJ105,AN105,)</f>
        <v>19</v>
      </c>
      <c r="D105" s="3" t="s">
        <v>194</v>
      </c>
      <c r="E105" s="12" t="s">
        <v>195</v>
      </c>
      <c r="F105" s="12" t="s">
        <v>170</v>
      </c>
      <c r="G105" s="57" t="s">
        <v>212</v>
      </c>
      <c r="H105" s="350"/>
      <c r="I105" s="8" t="s">
        <v>92</v>
      </c>
      <c r="J105" s="8" t="s">
        <v>90</v>
      </c>
      <c r="K105" s="344"/>
      <c r="L105" s="344"/>
      <c r="M105" s="344"/>
      <c r="N105" s="344"/>
      <c r="O105" s="318"/>
      <c r="P105" s="318"/>
      <c r="Q105" s="318"/>
      <c r="R105" s="318"/>
      <c r="S105" s="277"/>
      <c r="T105" s="277"/>
      <c r="U105" s="277"/>
      <c r="V105" s="277"/>
      <c r="W105" s="131"/>
      <c r="X105" s="131"/>
      <c r="Y105" s="137"/>
      <c r="Z105" s="137"/>
      <c r="AA105" s="97"/>
      <c r="AB105" s="97"/>
      <c r="AC105" s="97"/>
      <c r="AD105" s="97"/>
      <c r="AE105" s="254">
        <v>7.5000000000000012E-4</v>
      </c>
      <c r="AF105" s="255">
        <v>38</v>
      </c>
      <c r="AG105" s="255">
        <v>47</v>
      </c>
      <c r="AH105" s="255">
        <v>54</v>
      </c>
      <c r="AI105" s="199" t="s">
        <v>289</v>
      </c>
      <c r="AJ105" s="199"/>
      <c r="AK105" s="197"/>
      <c r="AL105" s="180">
        <v>39</v>
      </c>
      <c r="AM105" s="41" t="s">
        <v>152</v>
      </c>
      <c r="AN105" s="42"/>
      <c r="AO105" s="42"/>
      <c r="AP105" s="42">
        <v>53</v>
      </c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</row>
    <row r="106" spans="1:78" s="14" customFormat="1" ht="18.75" x14ac:dyDescent="0.3">
      <c r="A106" s="53">
        <f>N106+R106+V106+Z106+AD106+AH106+AL106+AP106</f>
        <v>144</v>
      </c>
      <c r="B106" s="53">
        <v>104</v>
      </c>
      <c r="C106" s="336">
        <f>AVERAGE(L106,P106,T106,X106,AB106,AF106,AJ106,AN106,)</f>
        <v>19.5</v>
      </c>
      <c r="D106" s="3" t="s">
        <v>196</v>
      </c>
      <c r="E106" s="12" t="s">
        <v>197</v>
      </c>
      <c r="F106" s="12" t="s">
        <v>170</v>
      </c>
      <c r="G106" s="57" t="s">
        <v>212</v>
      </c>
      <c r="H106" s="350" t="s">
        <v>352</v>
      </c>
      <c r="I106" s="8" t="s">
        <v>92</v>
      </c>
      <c r="J106" s="8" t="s">
        <v>90</v>
      </c>
      <c r="K106" s="344"/>
      <c r="L106" s="344"/>
      <c r="M106" s="344"/>
      <c r="N106" s="344"/>
      <c r="O106" s="318"/>
      <c r="P106" s="318"/>
      <c r="Q106" s="318"/>
      <c r="R106" s="318"/>
      <c r="S106" s="277"/>
      <c r="T106" s="277"/>
      <c r="U106" s="277"/>
      <c r="V106" s="277"/>
      <c r="W106" s="131"/>
      <c r="X106" s="131"/>
      <c r="Y106" s="137"/>
      <c r="Z106" s="137"/>
      <c r="AA106" s="97"/>
      <c r="AB106" s="97"/>
      <c r="AC106" s="97"/>
      <c r="AD106" s="97"/>
      <c r="AE106" s="254">
        <v>7.5231481481481471E-4</v>
      </c>
      <c r="AF106" s="255">
        <v>39</v>
      </c>
      <c r="AG106" s="255">
        <v>49</v>
      </c>
      <c r="AH106" s="255">
        <v>52</v>
      </c>
      <c r="AI106" s="199" t="s">
        <v>289</v>
      </c>
      <c r="AJ106" s="199"/>
      <c r="AK106" s="197"/>
      <c r="AL106" s="180">
        <v>39</v>
      </c>
      <c r="AM106" s="41" t="s">
        <v>152</v>
      </c>
      <c r="AN106" s="42"/>
      <c r="AO106" s="42"/>
      <c r="AP106" s="42">
        <v>53</v>
      </c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T106" s="5"/>
      <c r="BU106" s="5"/>
      <c r="BV106" s="5"/>
      <c r="BW106" s="5"/>
      <c r="BX106" s="5"/>
      <c r="BY106" s="5"/>
      <c r="BZ106" s="5"/>
    </row>
    <row r="107" spans="1:78" s="14" customFormat="1" ht="18.75" x14ac:dyDescent="0.3">
      <c r="A107" s="53">
        <f>N107+R107+V107+Z107+AD107+AH107+AL107+AP107</f>
        <v>142</v>
      </c>
      <c r="B107" s="53">
        <v>105</v>
      </c>
      <c r="C107" s="336">
        <f>AVERAGE(L107,P107,T107,X107,AB107,AF107,AJ107,AN107,)</f>
        <v>18</v>
      </c>
      <c r="D107" s="3" t="s">
        <v>134</v>
      </c>
      <c r="E107" s="12" t="s">
        <v>135</v>
      </c>
      <c r="F107" s="12" t="s">
        <v>18</v>
      </c>
      <c r="G107" s="57" t="s">
        <v>210</v>
      </c>
      <c r="H107" s="350"/>
      <c r="I107" s="8" t="s">
        <v>92</v>
      </c>
      <c r="J107" s="8" t="s">
        <v>90</v>
      </c>
      <c r="K107" s="344"/>
      <c r="L107" s="344"/>
      <c r="M107" s="344"/>
      <c r="N107" s="344"/>
      <c r="O107" s="319"/>
      <c r="P107" s="319"/>
      <c r="Q107" s="319"/>
      <c r="R107" s="319"/>
      <c r="S107" s="276"/>
      <c r="T107" s="276"/>
      <c r="U107" s="276"/>
      <c r="V107" s="276"/>
      <c r="W107" s="131"/>
      <c r="X107" s="131"/>
      <c r="Y107" s="144"/>
      <c r="Z107" s="144"/>
      <c r="AA107" s="93"/>
      <c r="AB107" s="93"/>
      <c r="AC107" s="93"/>
      <c r="AD107" s="93"/>
      <c r="AE107" s="258"/>
      <c r="AF107" s="251"/>
      <c r="AG107" s="252"/>
      <c r="AH107" s="253"/>
      <c r="AI107" s="194">
        <v>3.8888888888888892E-4</v>
      </c>
      <c r="AJ107" s="177">
        <v>36</v>
      </c>
      <c r="AK107" s="177">
        <v>11</v>
      </c>
      <c r="AL107" s="177">
        <v>89</v>
      </c>
      <c r="AM107" s="41" t="s">
        <v>152</v>
      </c>
      <c r="AN107" s="42"/>
      <c r="AO107" s="42"/>
      <c r="AP107" s="42">
        <v>53</v>
      </c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Q107" s="5"/>
      <c r="BR107" s="5"/>
      <c r="BS107" s="5"/>
    </row>
    <row r="108" spans="1:78" ht="18.75" x14ac:dyDescent="0.3">
      <c r="A108" s="53">
        <f>N108+R108+V108+Z108+AD108+AH108+AL108+AP108</f>
        <v>141</v>
      </c>
      <c r="B108" s="53">
        <v>106</v>
      </c>
      <c r="C108" s="336">
        <f>AVERAGE(L108,P108,T108,X108,AB108,AF108,AJ108,AN108,)</f>
        <v>19</v>
      </c>
      <c r="D108" s="3" t="s">
        <v>200</v>
      </c>
      <c r="E108" s="12" t="s">
        <v>123</v>
      </c>
      <c r="F108" s="12" t="s">
        <v>170</v>
      </c>
      <c r="G108" s="57" t="s">
        <v>212</v>
      </c>
      <c r="I108" s="8" t="s">
        <v>92</v>
      </c>
      <c r="J108" s="8" t="s">
        <v>90</v>
      </c>
      <c r="K108" s="344"/>
      <c r="L108" s="344"/>
      <c r="M108" s="344"/>
      <c r="N108" s="344"/>
      <c r="O108" s="314"/>
      <c r="P108" s="314"/>
      <c r="Q108" s="314"/>
      <c r="R108" s="314"/>
      <c r="S108" s="278"/>
      <c r="T108" s="278"/>
      <c r="U108" s="278"/>
      <c r="V108" s="278"/>
      <c r="W108" s="134"/>
      <c r="X108" s="134"/>
      <c r="Y108" s="134"/>
      <c r="Z108" s="134"/>
      <c r="AA108" s="95"/>
      <c r="AB108" s="95"/>
      <c r="AC108" s="95"/>
      <c r="AD108" s="95"/>
      <c r="AE108" s="250">
        <v>7.7546296296296304E-4</v>
      </c>
      <c r="AF108" s="253">
        <v>38</v>
      </c>
      <c r="AG108" s="252">
        <v>52</v>
      </c>
      <c r="AH108" s="253">
        <v>49</v>
      </c>
      <c r="AI108" s="199" t="s">
        <v>289</v>
      </c>
      <c r="AJ108" s="199"/>
      <c r="AK108" s="197"/>
      <c r="AL108" s="180">
        <v>39</v>
      </c>
      <c r="AM108" s="41" t="s">
        <v>152</v>
      </c>
      <c r="AN108" s="42"/>
      <c r="AO108" s="42"/>
      <c r="AP108" s="42">
        <v>53</v>
      </c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</row>
    <row r="109" spans="1:78" s="14" customFormat="1" ht="18.75" x14ac:dyDescent="0.3">
      <c r="A109" s="53">
        <f>N109+R109+V109+Z109+AD109+AH109+AL109+AP109</f>
        <v>141</v>
      </c>
      <c r="B109" s="53">
        <v>107</v>
      </c>
      <c r="C109" s="336">
        <f>AVERAGE(L109,P109,T109,X109,AB109,AF109,AJ109,AN109,)</f>
        <v>23</v>
      </c>
      <c r="D109" s="3" t="s">
        <v>94</v>
      </c>
      <c r="E109" s="12" t="s">
        <v>102</v>
      </c>
      <c r="F109" s="12" t="s">
        <v>57</v>
      </c>
      <c r="G109" s="57" t="s">
        <v>210</v>
      </c>
      <c r="H109" s="350"/>
      <c r="I109" s="8" t="s">
        <v>92</v>
      </c>
      <c r="J109" s="8" t="s">
        <v>90</v>
      </c>
      <c r="K109" s="344"/>
      <c r="L109" s="344"/>
      <c r="M109" s="344"/>
      <c r="N109" s="344"/>
      <c r="O109" s="319"/>
      <c r="P109" s="319"/>
      <c r="Q109" s="319"/>
      <c r="R109" s="319"/>
      <c r="S109" s="276"/>
      <c r="T109" s="276"/>
      <c r="U109" s="276"/>
      <c r="V109" s="276"/>
      <c r="W109" s="131"/>
      <c r="X109" s="131"/>
      <c r="Y109" s="144"/>
      <c r="Z109" s="144"/>
      <c r="AA109" s="93"/>
      <c r="AB109" s="93"/>
      <c r="AC109" s="93"/>
      <c r="AD109" s="93"/>
      <c r="AE109" s="258"/>
      <c r="AF109" s="251"/>
      <c r="AG109" s="252"/>
      <c r="AH109" s="253"/>
      <c r="AI109" s="194">
        <v>3.9236111111111107E-4</v>
      </c>
      <c r="AJ109" s="177">
        <v>46</v>
      </c>
      <c r="AK109" s="177">
        <v>13</v>
      </c>
      <c r="AL109" s="177">
        <v>88</v>
      </c>
      <c r="AM109" s="41" t="s">
        <v>152</v>
      </c>
      <c r="AN109" s="42"/>
      <c r="AO109" s="42"/>
      <c r="AP109" s="42">
        <v>53</v>
      </c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</row>
    <row r="110" spans="1:78" s="14" customFormat="1" ht="18.75" x14ac:dyDescent="0.3">
      <c r="A110" s="53">
        <f>N110+R110+V110+Z110+AD110+AH110+AL110+AP110</f>
        <v>140</v>
      </c>
      <c r="B110" s="53">
        <v>108</v>
      </c>
      <c r="C110" s="336">
        <f>AVERAGE(L110,P110,T110,X110,AB110,AF110,AJ110,AN110,)</f>
        <v>20</v>
      </c>
      <c r="D110" s="3" t="s">
        <v>201</v>
      </c>
      <c r="E110" s="12" t="s">
        <v>25</v>
      </c>
      <c r="F110" s="12" t="s">
        <v>18</v>
      </c>
      <c r="G110" s="57" t="s">
        <v>210</v>
      </c>
      <c r="H110" s="350"/>
      <c r="I110" s="8" t="s">
        <v>92</v>
      </c>
      <c r="J110" s="49" t="s">
        <v>66</v>
      </c>
      <c r="K110" s="345"/>
      <c r="L110" s="345"/>
      <c r="M110" s="345"/>
      <c r="N110" s="345"/>
      <c r="O110" s="313"/>
      <c r="P110" s="313"/>
      <c r="Q110" s="313"/>
      <c r="R110" s="313"/>
      <c r="S110" s="283"/>
      <c r="T110" s="283"/>
      <c r="U110" s="283"/>
      <c r="V110" s="283"/>
      <c r="W110" s="134"/>
      <c r="X110" s="134"/>
      <c r="Y110" s="134"/>
      <c r="Z110" s="134"/>
      <c r="AA110" s="95"/>
      <c r="AB110" s="95"/>
      <c r="AC110" s="95"/>
      <c r="AD110" s="95"/>
      <c r="AE110" s="250">
        <v>7.8472222222222214E-4</v>
      </c>
      <c r="AF110" s="253">
        <v>40</v>
      </c>
      <c r="AG110" s="252">
        <v>53</v>
      </c>
      <c r="AH110" s="253">
        <v>48</v>
      </c>
      <c r="AI110" s="199" t="s">
        <v>289</v>
      </c>
      <c r="AJ110" s="199"/>
      <c r="AK110" s="197"/>
      <c r="AL110" s="180">
        <v>39</v>
      </c>
      <c r="AM110" s="41" t="s">
        <v>152</v>
      </c>
      <c r="AN110" s="42"/>
      <c r="AO110" s="42"/>
      <c r="AP110" s="42">
        <v>53</v>
      </c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T110" s="5"/>
      <c r="BU110" s="5"/>
      <c r="BV110" s="5"/>
      <c r="BW110" s="5"/>
      <c r="BX110" s="5"/>
      <c r="BY110" s="5"/>
      <c r="BZ110" s="5"/>
    </row>
    <row r="111" spans="1:78" s="14" customFormat="1" ht="18.75" x14ac:dyDescent="0.3">
      <c r="A111" s="53">
        <f>N111+R111+V111+Z111+AD111+AH111+AL111+AP111</f>
        <v>139</v>
      </c>
      <c r="B111" s="53">
        <v>109</v>
      </c>
      <c r="C111" s="336">
        <f>AVERAGE(L111,P111,T111,X111,AB111,AF111,AJ111,AN111,)</f>
        <v>20</v>
      </c>
      <c r="D111" s="3" t="s">
        <v>202</v>
      </c>
      <c r="E111" s="12" t="s">
        <v>195</v>
      </c>
      <c r="F111" s="12" t="s">
        <v>170</v>
      </c>
      <c r="G111" s="57" t="s">
        <v>212</v>
      </c>
      <c r="H111" s="350"/>
      <c r="I111" s="8" t="s">
        <v>92</v>
      </c>
      <c r="J111" s="8" t="s">
        <v>90</v>
      </c>
      <c r="K111" s="344"/>
      <c r="L111" s="344"/>
      <c r="M111" s="344"/>
      <c r="N111" s="344"/>
      <c r="O111" s="314"/>
      <c r="P111" s="314"/>
      <c r="Q111" s="314"/>
      <c r="R111" s="314"/>
      <c r="S111" s="278"/>
      <c r="T111" s="278"/>
      <c r="U111" s="278"/>
      <c r="V111" s="278"/>
      <c r="W111" s="134"/>
      <c r="X111" s="134"/>
      <c r="Y111" s="134"/>
      <c r="Z111" s="134"/>
      <c r="AA111" s="95"/>
      <c r="AB111" s="95"/>
      <c r="AC111" s="95"/>
      <c r="AD111" s="95"/>
      <c r="AE111" s="250">
        <v>8.0092592592592585E-4</v>
      </c>
      <c r="AF111" s="253">
        <v>40</v>
      </c>
      <c r="AG111" s="252">
        <v>54</v>
      </c>
      <c r="AH111" s="253">
        <v>47</v>
      </c>
      <c r="AI111" s="199" t="s">
        <v>289</v>
      </c>
      <c r="AJ111" s="199"/>
      <c r="AK111" s="197"/>
      <c r="AL111" s="180">
        <v>39</v>
      </c>
      <c r="AM111" s="41" t="s">
        <v>152</v>
      </c>
      <c r="AN111" s="42"/>
      <c r="AO111" s="42"/>
      <c r="AP111" s="42">
        <v>53</v>
      </c>
      <c r="BQ111" s="5"/>
      <c r="BR111" s="5"/>
      <c r="BS111" s="5"/>
    </row>
    <row r="112" spans="1:78" s="29" customFormat="1" ht="18.75" x14ac:dyDescent="0.3">
      <c r="A112" s="53">
        <f>N112+R112+V112+Z112+AD112+AH112+AL112+AP112</f>
        <v>139</v>
      </c>
      <c r="B112" s="53">
        <v>110</v>
      </c>
      <c r="C112" s="336">
        <f>AVERAGE(L112,P112,T112,X112,AB112,AF112,AJ112,AN112,)</f>
        <v>21</v>
      </c>
      <c r="D112" s="3" t="s">
        <v>103</v>
      </c>
      <c r="E112" s="12" t="s">
        <v>102</v>
      </c>
      <c r="F112" s="12" t="s">
        <v>116</v>
      </c>
      <c r="G112" s="57" t="s">
        <v>129</v>
      </c>
      <c r="H112" s="350"/>
      <c r="I112" s="8" t="s">
        <v>92</v>
      </c>
      <c r="J112" s="8" t="s">
        <v>90</v>
      </c>
      <c r="K112" s="344"/>
      <c r="L112" s="344"/>
      <c r="M112" s="344"/>
      <c r="N112" s="344"/>
      <c r="O112" s="314"/>
      <c r="P112" s="314"/>
      <c r="Q112" s="314"/>
      <c r="R112" s="314"/>
      <c r="S112" s="278"/>
      <c r="T112" s="278"/>
      <c r="U112" s="278"/>
      <c r="V112" s="278"/>
      <c r="W112" s="134"/>
      <c r="X112" s="134"/>
      <c r="Y112" s="139"/>
      <c r="Z112" s="139"/>
      <c r="AA112" s="94"/>
      <c r="AB112" s="94"/>
      <c r="AC112" s="94"/>
      <c r="AD112" s="94"/>
      <c r="AE112" s="258"/>
      <c r="AF112" s="252"/>
      <c r="AG112" s="252"/>
      <c r="AH112" s="253"/>
      <c r="AI112" s="195">
        <v>3.9351851851851852E-4</v>
      </c>
      <c r="AJ112" s="180">
        <v>42</v>
      </c>
      <c r="AK112" s="180">
        <v>15</v>
      </c>
      <c r="AL112" s="181">
        <v>86</v>
      </c>
      <c r="AM112" s="41" t="s">
        <v>152</v>
      </c>
      <c r="AN112" s="42"/>
      <c r="AO112" s="42"/>
      <c r="AP112" s="42">
        <v>53</v>
      </c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</row>
    <row r="113" spans="1:78" s="29" customFormat="1" ht="18.75" x14ac:dyDescent="0.3">
      <c r="A113" s="53">
        <f>N113+R113+V113+Z113+AD113+AH113+AL113+AP113</f>
        <v>138</v>
      </c>
      <c r="B113" s="53">
        <v>111</v>
      </c>
      <c r="C113" s="336">
        <f>AVERAGE(L113,P113,T113,X113,AB113,AF113,AJ113,AN113,)</f>
        <v>21</v>
      </c>
      <c r="D113" s="3" t="s">
        <v>216</v>
      </c>
      <c r="E113" s="12" t="s">
        <v>25</v>
      </c>
      <c r="F113" s="12" t="s">
        <v>170</v>
      </c>
      <c r="G113" s="57" t="s">
        <v>212</v>
      </c>
      <c r="H113" s="350"/>
      <c r="I113" s="8" t="s">
        <v>77</v>
      </c>
      <c r="J113" s="8" t="s">
        <v>90</v>
      </c>
      <c r="K113" s="344"/>
      <c r="L113" s="344"/>
      <c r="M113" s="344"/>
      <c r="N113" s="344"/>
      <c r="O113" s="314"/>
      <c r="P113" s="314"/>
      <c r="Q113" s="314"/>
      <c r="R113" s="314"/>
      <c r="S113" s="278"/>
      <c r="T113" s="278"/>
      <c r="U113" s="278"/>
      <c r="V113" s="278"/>
      <c r="W113" s="134"/>
      <c r="X113" s="134"/>
      <c r="Y113" s="134"/>
      <c r="Z113" s="134"/>
      <c r="AA113" s="95"/>
      <c r="AB113" s="95"/>
      <c r="AC113" s="95"/>
      <c r="AD113" s="95"/>
      <c r="AE113" s="250">
        <v>8.2523148148148158E-4</v>
      </c>
      <c r="AF113" s="253">
        <v>42</v>
      </c>
      <c r="AG113" s="253">
        <v>55</v>
      </c>
      <c r="AH113" s="253">
        <v>46</v>
      </c>
      <c r="AI113" s="199" t="s">
        <v>289</v>
      </c>
      <c r="AJ113" s="199"/>
      <c r="AK113" s="197"/>
      <c r="AL113" s="180">
        <v>39</v>
      </c>
      <c r="AM113" s="41" t="s">
        <v>152</v>
      </c>
      <c r="AN113" s="44"/>
      <c r="AO113" s="44"/>
      <c r="AP113" s="44">
        <v>53</v>
      </c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</row>
    <row r="114" spans="1:78" s="14" customFormat="1" ht="18.75" x14ac:dyDescent="0.3">
      <c r="A114" s="53">
        <f>N114+R114+V114+Z114+AD114+AH114+AL114+AP114</f>
        <v>138</v>
      </c>
      <c r="B114" s="53">
        <v>112</v>
      </c>
      <c r="C114" s="336">
        <f>AVERAGE(L114,P114,T114,X114,AB114,AF114,AJ114,AN114,)</f>
        <v>43</v>
      </c>
      <c r="D114" s="3" t="s">
        <v>61</v>
      </c>
      <c r="E114" s="12" t="s">
        <v>87</v>
      </c>
      <c r="F114" s="12" t="s">
        <v>18</v>
      </c>
      <c r="G114" s="57" t="s">
        <v>210</v>
      </c>
      <c r="H114" s="350" t="s">
        <v>365</v>
      </c>
      <c r="I114" s="8" t="s">
        <v>92</v>
      </c>
      <c r="J114" s="8" t="s">
        <v>90</v>
      </c>
      <c r="K114" s="344"/>
      <c r="L114" s="344"/>
      <c r="M114" s="344"/>
      <c r="N114" s="344"/>
      <c r="O114" s="331"/>
      <c r="P114" s="331"/>
      <c r="Q114" s="331"/>
      <c r="R114" s="331"/>
      <c r="S114" s="284"/>
      <c r="T114" s="284"/>
      <c r="U114" s="284"/>
      <c r="V114" s="284"/>
      <c r="W114" s="131"/>
      <c r="X114" s="131"/>
      <c r="Y114" s="144"/>
      <c r="Z114" s="144"/>
      <c r="AA114" s="93"/>
      <c r="AB114" s="93"/>
      <c r="AC114" s="93"/>
      <c r="AD114" s="93"/>
      <c r="AE114" s="258"/>
      <c r="AF114" s="263"/>
      <c r="AG114" s="260"/>
      <c r="AH114" s="253"/>
      <c r="AI114" s="194">
        <v>4.4791666666666672E-4</v>
      </c>
      <c r="AJ114" s="177">
        <v>60</v>
      </c>
      <c r="AK114" s="177">
        <v>33</v>
      </c>
      <c r="AL114" s="177">
        <v>68</v>
      </c>
      <c r="AM114" s="45">
        <v>2.1180555555555555E-4</v>
      </c>
      <c r="AN114" s="46">
        <v>69</v>
      </c>
      <c r="AO114" s="46">
        <v>31</v>
      </c>
      <c r="AP114" s="46">
        <v>70</v>
      </c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T114" s="29"/>
      <c r="BU114" s="29"/>
      <c r="BV114" s="29"/>
      <c r="BW114" s="29"/>
      <c r="BX114" s="29"/>
      <c r="BY114" s="29"/>
      <c r="BZ114" s="29"/>
    </row>
    <row r="115" spans="1:78" s="14" customFormat="1" ht="18.75" x14ac:dyDescent="0.3">
      <c r="A115" s="53">
        <f>N115+R115+V115+Z115+AD115+AH115+AL115+AP115</f>
        <v>137</v>
      </c>
      <c r="B115" s="53">
        <v>113</v>
      </c>
      <c r="C115" s="336">
        <f>AVERAGE(L115,P115,T115,X115,AB115,AF115,AJ115,AN115,)</f>
        <v>23.5</v>
      </c>
      <c r="D115" s="3" t="s">
        <v>203</v>
      </c>
      <c r="E115" s="12" t="s">
        <v>13</v>
      </c>
      <c r="F115" s="12" t="s">
        <v>170</v>
      </c>
      <c r="G115" s="57" t="s">
        <v>212</v>
      </c>
      <c r="H115" s="350"/>
      <c r="I115" s="8" t="s">
        <v>77</v>
      </c>
      <c r="J115" s="8" t="s">
        <v>90</v>
      </c>
      <c r="K115" s="344"/>
      <c r="L115" s="344"/>
      <c r="M115" s="344"/>
      <c r="N115" s="344"/>
      <c r="O115" s="314"/>
      <c r="P115" s="314"/>
      <c r="Q115" s="314"/>
      <c r="R115" s="314"/>
      <c r="S115" s="278"/>
      <c r="T115" s="278"/>
      <c r="U115" s="278"/>
      <c r="V115" s="278"/>
      <c r="W115" s="134"/>
      <c r="X115" s="134"/>
      <c r="Y115" s="134"/>
      <c r="Z115" s="134"/>
      <c r="AA115" s="95"/>
      <c r="AB115" s="95"/>
      <c r="AC115" s="95"/>
      <c r="AD115" s="95"/>
      <c r="AE115" s="250">
        <v>8.3796296296296299E-4</v>
      </c>
      <c r="AF115" s="253">
        <v>47</v>
      </c>
      <c r="AG115" s="252">
        <v>56</v>
      </c>
      <c r="AH115" s="253">
        <v>45</v>
      </c>
      <c r="AI115" s="199" t="s">
        <v>289</v>
      </c>
      <c r="AJ115" s="199"/>
      <c r="AK115" s="197"/>
      <c r="AL115" s="180">
        <v>39</v>
      </c>
      <c r="AM115" s="41" t="s">
        <v>152</v>
      </c>
      <c r="AN115" s="42"/>
      <c r="AO115" s="42"/>
      <c r="AP115" s="42">
        <v>53</v>
      </c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</row>
    <row r="116" spans="1:78" ht="18.75" x14ac:dyDescent="0.3">
      <c r="A116" s="53">
        <f>N116+R116+V116+Z116+AD116+AH116+AL116+AP116</f>
        <v>137</v>
      </c>
      <c r="B116" s="53">
        <v>114</v>
      </c>
      <c r="C116" s="336">
        <f>AVERAGE(L116,P116,T116,X116,AB116,AF116,AJ116,AN116,)</f>
        <v>26</v>
      </c>
      <c r="D116" s="3" t="s">
        <v>29</v>
      </c>
      <c r="E116" s="12" t="s">
        <v>7</v>
      </c>
      <c r="F116" s="12" t="s">
        <v>37</v>
      </c>
      <c r="G116" s="57" t="s">
        <v>230</v>
      </c>
      <c r="I116" s="8" t="s">
        <v>92</v>
      </c>
      <c r="J116" s="8" t="s">
        <v>90</v>
      </c>
      <c r="K116" s="344"/>
      <c r="L116" s="344"/>
      <c r="M116" s="344"/>
      <c r="N116" s="344"/>
      <c r="O116" s="314"/>
      <c r="P116" s="314"/>
      <c r="Q116" s="314"/>
      <c r="R116" s="314"/>
      <c r="S116" s="278"/>
      <c r="T116" s="278"/>
      <c r="U116" s="278"/>
      <c r="V116" s="278"/>
      <c r="W116" s="134"/>
      <c r="X116" s="134"/>
      <c r="Y116" s="139"/>
      <c r="Z116" s="139"/>
      <c r="AA116" s="94"/>
      <c r="AB116" s="94"/>
      <c r="AC116" s="94"/>
      <c r="AD116" s="94"/>
      <c r="AE116" s="264"/>
      <c r="AF116" s="252"/>
      <c r="AG116" s="252"/>
      <c r="AH116" s="252"/>
      <c r="AI116" s="199" t="s">
        <v>289</v>
      </c>
      <c r="AJ116" s="199"/>
      <c r="AK116" s="197"/>
      <c r="AL116" s="180">
        <v>39</v>
      </c>
      <c r="AM116" s="41">
        <v>1.7939814814814817E-4</v>
      </c>
      <c r="AN116" s="42">
        <v>52</v>
      </c>
      <c r="AO116" s="42">
        <v>3</v>
      </c>
      <c r="AP116" s="42">
        <v>98</v>
      </c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29"/>
      <c r="BR116" s="29"/>
      <c r="BS116" s="29"/>
      <c r="BT116" s="14"/>
      <c r="BU116" s="14"/>
      <c r="BV116" s="14"/>
      <c r="BW116" s="14"/>
      <c r="BX116" s="14"/>
      <c r="BY116" s="14"/>
      <c r="BZ116" s="14"/>
    </row>
    <row r="117" spans="1:78" ht="18.75" x14ac:dyDescent="0.3">
      <c r="A117" s="53">
        <f>N117+R117+V117+Z117+AD117+AH117+AL117+AP117</f>
        <v>135</v>
      </c>
      <c r="B117" s="53">
        <v>115</v>
      </c>
      <c r="C117" s="336">
        <f>AVERAGE(L117,P117,T117,X117,AB117,AF117,AJ117,AN117,)</f>
        <v>16</v>
      </c>
      <c r="D117" s="3" t="s">
        <v>205</v>
      </c>
      <c r="E117" s="12" t="s">
        <v>13</v>
      </c>
      <c r="F117" s="12" t="s">
        <v>170</v>
      </c>
      <c r="G117" s="57" t="s">
        <v>212</v>
      </c>
      <c r="I117" s="8" t="s">
        <v>77</v>
      </c>
      <c r="J117" s="8" t="s">
        <v>90</v>
      </c>
      <c r="K117" s="344"/>
      <c r="L117" s="344"/>
      <c r="M117" s="344"/>
      <c r="N117" s="344"/>
      <c r="O117" s="314"/>
      <c r="P117" s="314"/>
      <c r="Q117" s="314"/>
      <c r="R117" s="314"/>
      <c r="S117" s="278"/>
      <c r="T117" s="278"/>
      <c r="U117" s="278"/>
      <c r="V117" s="278"/>
      <c r="W117" s="134"/>
      <c r="X117" s="134"/>
      <c r="Y117" s="134"/>
      <c r="Z117" s="134"/>
      <c r="AA117" s="95"/>
      <c r="AB117" s="95"/>
      <c r="AC117" s="95"/>
      <c r="AD117" s="95"/>
      <c r="AE117" s="250">
        <v>8.4143518518518519E-4</v>
      </c>
      <c r="AF117" s="253">
        <v>32</v>
      </c>
      <c r="AG117" s="252">
        <v>58</v>
      </c>
      <c r="AH117" s="253">
        <v>43</v>
      </c>
      <c r="AI117" s="199" t="s">
        <v>289</v>
      </c>
      <c r="AJ117" s="199"/>
      <c r="AK117" s="197"/>
      <c r="AL117" s="180">
        <v>39</v>
      </c>
      <c r="AM117" s="41" t="s">
        <v>152</v>
      </c>
      <c r="AN117" s="42"/>
      <c r="AO117" s="42"/>
      <c r="AP117" s="42">
        <v>53</v>
      </c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</row>
    <row r="118" spans="1:78" ht="18.75" x14ac:dyDescent="0.3">
      <c r="A118" s="53">
        <f>N118+R118+V118+Z118+AD118+AH118+AL118+AP118</f>
        <v>134</v>
      </c>
      <c r="B118" s="53">
        <v>116</v>
      </c>
      <c r="C118" s="336">
        <f>AVERAGE(L118,P118,T118,X118,AB118,AF118,AJ118,AN118,)</f>
        <v>18</v>
      </c>
      <c r="D118" s="3" t="s">
        <v>206</v>
      </c>
      <c r="E118" s="12" t="s">
        <v>173</v>
      </c>
      <c r="F118" s="12" t="s">
        <v>170</v>
      </c>
      <c r="G118" s="57" t="s">
        <v>212</v>
      </c>
      <c r="I118" s="8" t="s">
        <v>77</v>
      </c>
      <c r="J118" s="8" t="s">
        <v>90</v>
      </c>
      <c r="K118" s="344"/>
      <c r="L118" s="344"/>
      <c r="M118" s="344"/>
      <c r="N118" s="344"/>
      <c r="O118" s="314"/>
      <c r="P118" s="314"/>
      <c r="Q118" s="314"/>
      <c r="R118" s="314"/>
      <c r="S118" s="278"/>
      <c r="T118" s="278"/>
      <c r="U118" s="278"/>
      <c r="V118" s="278"/>
      <c r="W118" s="134"/>
      <c r="X118" s="134"/>
      <c r="Y118" s="134"/>
      <c r="Z118" s="134"/>
      <c r="AA118" s="95"/>
      <c r="AB118" s="95"/>
      <c r="AC118" s="95"/>
      <c r="AD118" s="95"/>
      <c r="AE118" s="250">
        <v>8.4374999999999999E-4</v>
      </c>
      <c r="AF118" s="253">
        <v>36</v>
      </c>
      <c r="AG118" s="252">
        <v>59</v>
      </c>
      <c r="AH118" s="253">
        <v>42</v>
      </c>
      <c r="AI118" s="199" t="s">
        <v>289</v>
      </c>
      <c r="AJ118" s="199"/>
      <c r="AK118" s="197"/>
      <c r="AL118" s="180">
        <v>39</v>
      </c>
      <c r="AM118" s="41" t="s">
        <v>152</v>
      </c>
      <c r="AN118" s="42"/>
      <c r="AO118" s="42"/>
      <c r="AP118" s="42">
        <v>53</v>
      </c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14"/>
      <c r="BR118" s="14"/>
      <c r="BS118" s="14"/>
    </row>
    <row r="119" spans="1:78" ht="18.75" x14ac:dyDescent="0.3">
      <c r="A119" s="53">
        <f>N119+R119+V119+Z119+AD119+AH119+AL119+AP119</f>
        <v>131</v>
      </c>
      <c r="B119" s="53">
        <v>117</v>
      </c>
      <c r="C119" s="336">
        <f>AVERAGE(L119,P119,T119,X119,AB119,AF119,AJ119,AN119,)</f>
        <v>17</v>
      </c>
      <c r="D119" s="3" t="s">
        <v>100</v>
      </c>
      <c r="E119" s="12" t="s">
        <v>50</v>
      </c>
      <c r="F119" s="12" t="s">
        <v>99</v>
      </c>
      <c r="G119" s="57" t="s">
        <v>126</v>
      </c>
      <c r="I119" s="8" t="s">
        <v>92</v>
      </c>
      <c r="J119" s="8" t="s">
        <v>90</v>
      </c>
      <c r="K119" s="344"/>
      <c r="L119" s="344"/>
      <c r="M119" s="344"/>
      <c r="N119" s="344"/>
      <c r="O119" s="319"/>
      <c r="P119" s="319"/>
      <c r="Q119" s="319"/>
      <c r="R119" s="319"/>
      <c r="S119" s="276"/>
      <c r="T119" s="276"/>
      <c r="U119" s="276"/>
      <c r="V119" s="276"/>
      <c r="W119" s="131"/>
      <c r="X119" s="131"/>
      <c r="Y119" s="144"/>
      <c r="Z119" s="144"/>
      <c r="AA119" s="93"/>
      <c r="AB119" s="93"/>
      <c r="AC119" s="93"/>
      <c r="AD119" s="93"/>
      <c r="AE119" s="258"/>
      <c r="AF119" s="251"/>
      <c r="AG119" s="252"/>
      <c r="AH119" s="253"/>
      <c r="AI119" s="194">
        <v>4.1319444444444449E-4</v>
      </c>
      <c r="AJ119" s="177">
        <v>34</v>
      </c>
      <c r="AK119" s="177">
        <v>23</v>
      </c>
      <c r="AL119" s="177">
        <v>78</v>
      </c>
      <c r="AM119" s="41" t="s">
        <v>152</v>
      </c>
      <c r="AN119" s="42"/>
      <c r="AO119" s="42"/>
      <c r="AP119" s="42">
        <v>53</v>
      </c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</row>
    <row r="120" spans="1:78" ht="18.75" x14ac:dyDescent="0.3">
      <c r="A120" s="53">
        <f>N120+R120+V120+Z120+AD120+AH120+AL120+AP120</f>
        <v>130</v>
      </c>
      <c r="B120" s="53">
        <v>118</v>
      </c>
      <c r="C120" s="336">
        <f>AVERAGE(L120,P120,T120,X120,AB120,AF120,AJ120,AN120,)</f>
        <v>25.5</v>
      </c>
      <c r="D120" s="3" t="s">
        <v>33</v>
      </c>
      <c r="E120" s="12" t="s">
        <v>34</v>
      </c>
      <c r="F120" s="12" t="s">
        <v>37</v>
      </c>
      <c r="G120" s="57" t="s">
        <v>230</v>
      </c>
      <c r="I120" s="8" t="s">
        <v>92</v>
      </c>
      <c r="J120" s="8" t="s">
        <v>90</v>
      </c>
      <c r="K120" s="344"/>
      <c r="L120" s="344"/>
      <c r="M120" s="344"/>
      <c r="N120" s="344"/>
      <c r="O120" s="316"/>
      <c r="P120" s="316"/>
      <c r="Q120" s="316"/>
      <c r="R120" s="316"/>
      <c r="S120" s="281"/>
      <c r="T120" s="281"/>
      <c r="U120" s="281"/>
      <c r="V120" s="281"/>
      <c r="W120" s="131"/>
      <c r="X120" s="131"/>
      <c r="Y120" s="143"/>
      <c r="Z120" s="143"/>
      <c r="AA120" s="96"/>
      <c r="AB120" s="96"/>
      <c r="AC120" s="96"/>
      <c r="AD120" s="96"/>
      <c r="AE120" s="265"/>
      <c r="AF120" s="260"/>
      <c r="AG120" s="252"/>
      <c r="AH120" s="260"/>
      <c r="AI120" s="203"/>
      <c r="AJ120" s="180"/>
      <c r="AK120" s="180"/>
      <c r="AL120" s="180">
        <v>39</v>
      </c>
      <c r="AM120" s="45">
        <v>1.8518518518518518E-4</v>
      </c>
      <c r="AN120" s="46">
        <v>51</v>
      </c>
      <c r="AO120" s="46">
        <v>10</v>
      </c>
      <c r="AP120" s="46">
        <v>91</v>
      </c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</row>
    <row r="121" spans="1:78" ht="18.75" x14ac:dyDescent="0.3">
      <c r="A121" s="53">
        <f>N121+R121+V121+Z121+AD121+AH121+AL121+AP121</f>
        <v>129</v>
      </c>
      <c r="B121" s="53">
        <v>119</v>
      </c>
      <c r="C121" s="336">
        <f>AVERAGE(L121,P121,T121,X121,AB121,AF121,AJ121,AN121,)</f>
        <v>20</v>
      </c>
      <c r="D121" s="3" t="s">
        <v>27</v>
      </c>
      <c r="E121" s="12" t="s">
        <v>13</v>
      </c>
      <c r="F121" s="12" t="s">
        <v>36</v>
      </c>
      <c r="G121" s="57" t="s">
        <v>273</v>
      </c>
      <c r="I121" s="8" t="s">
        <v>92</v>
      </c>
      <c r="J121" s="8" t="s">
        <v>90</v>
      </c>
      <c r="K121" s="344"/>
      <c r="L121" s="344"/>
      <c r="M121" s="344"/>
      <c r="N121" s="344"/>
      <c r="O121" s="314"/>
      <c r="P121" s="314"/>
      <c r="Q121" s="314"/>
      <c r="R121" s="314"/>
      <c r="S121" s="278"/>
      <c r="T121" s="278"/>
      <c r="U121" s="278"/>
      <c r="V121" s="278"/>
      <c r="W121" s="134"/>
      <c r="X121" s="134"/>
      <c r="Y121" s="139"/>
      <c r="Z121" s="139"/>
      <c r="AA121" s="94"/>
      <c r="AB121" s="94"/>
      <c r="AC121" s="94"/>
      <c r="AD121" s="94"/>
      <c r="AE121" s="264"/>
      <c r="AF121" s="252"/>
      <c r="AG121" s="252"/>
      <c r="AH121" s="252"/>
      <c r="AI121" s="195"/>
      <c r="AJ121" s="180"/>
      <c r="AK121" s="180"/>
      <c r="AL121" s="180">
        <v>39</v>
      </c>
      <c r="AM121" s="41">
        <v>1.8518518518518518E-4</v>
      </c>
      <c r="AN121" s="42">
        <v>40</v>
      </c>
      <c r="AO121" s="42">
        <v>11</v>
      </c>
      <c r="AP121" s="42">
        <v>90</v>
      </c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</row>
    <row r="122" spans="1:78" ht="18.75" x14ac:dyDescent="0.3">
      <c r="A122" s="53">
        <f>N122+R122+V122+Z122+AD122+AH122+AL122+AP122</f>
        <v>127</v>
      </c>
      <c r="B122" s="53">
        <v>120</v>
      </c>
      <c r="C122" s="336">
        <f>AVERAGE(L122,P122,T122,X122,AB122,AF122,AJ122,AN122,)</f>
        <v>16</v>
      </c>
      <c r="D122" s="3" t="s">
        <v>98</v>
      </c>
      <c r="E122" s="12" t="s">
        <v>101</v>
      </c>
      <c r="F122" s="12" t="s">
        <v>99</v>
      </c>
      <c r="G122" s="57" t="s">
        <v>126</v>
      </c>
      <c r="I122" s="8" t="s">
        <v>92</v>
      </c>
      <c r="J122" s="8" t="s">
        <v>90</v>
      </c>
      <c r="K122" s="344"/>
      <c r="L122" s="344"/>
      <c r="M122" s="344"/>
      <c r="N122" s="344"/>
      <c r="O122" s="319"/>
      <c r="P122" s="319"/>
      <c r="Q122" s="319"/>
      <c r="R122" s="319"/>
      <c r="S122" s="276"/>
      <c r="T122" s="276"/>
      <c r="U122" s="276"/>
      <c r="V122" s="276"/>
      <c r="W122" s="131"/>
      <c r="X122" s="131"/>
      <c r="Y122" s="144"/>
      <c r="Z122" s="144"/>
      <c r="AA122" s="93"/>
      <c r="AB122" s="93"/>
      <c r="AC122" s="93"/>
      <c r="AD122" s="93"/>
      <c r="AE122" s="258"/>
      <c r="AF122" s="251"/>
      <c r="AG122" s="260"/>
      <c r="AH122" s="253"/>
      <c r="AI122" s="194">
        <v>4.236111111111111E-4</v>
      </c>
      <c r="AJ122" s="177">
        <v>32</v>
      </c>
      <c r="AK122" s="177">
        <v>27</v>
      </c>
      <c r="AL122" s="177">
        <v>74</v>
      </c>
      <c r="AM122" s="41" t="s">
        <v>152</v>
      </c>
      <c r="AN122" s="42"/>
      <c r="AO122" s="42"/>
      <c r="AP122" s="42">
        <v>53</v>
      </c>
    </row>
    <row r="123" spans="1:78" ht="18.75" x14ac:dyDescent="0.3">
      <c r="A123" s="53">
        <f>N123+R123+V123+Z123+AD123+AH123+AL123+AP123</f>
        <v>127</v>
      </c>
      <c r="B123" s="53">
        <v>121</v>
      </c>
      <c r="C123" s="336">
        <f>AVERAGE(L123,P123,T123,X123,AB123,AF123,AJ123,AN123,)</f>
        <v>18.5</v>
      </c>
      <c r="D123" s="3" t="s">
        <v>67</v>
      </c>
      <c r="E123" s="12" t="s">
        <v>7</v>
      </c>
      <c r="F123" s="12" t="s">
        <v>26</v>
      </c>
      <c r="G123" s="57" t="s">
        <v>323</v>
      </c>
      <c r="I123" s="8" t="s">
        <v>92</v>
      </c>
      <c r="J123" s="8" t="s">
        <v>90</v>
      </c>
      <c r="K123" s="344"/>
      <c r="L123" s="344"/>
      <c r="M123" s="344"/>
      <c r="N123" s="344"/>
      <c r="O123" s="314"/>
      <c r="P123" s="314"/>
      <c r="Q123" s="314"/>
      <c r="R123" s="314"/>
      <c r="S123" s="278"/>
      <c r="T123" s="278"/>
      <c r="U123" s="278"/>
      <c r="V123" s="278"/>
      <c r="W123" s="134"/>
      <c r="X123" s="134"/>
      <c r="Y123" s="139"/>
      <c r="Z123" s="139"/>
      <c r="AA123" s="94"/>
      <c r="AB123" s="94"/>
      <c r="AC123" s="94"/>
      <c r="AD123" s="94"/>
      <c r="AE123" s="264"/>
      <c r="AF123" s="252"/>
      <c r="AG123" s="252"/>
      <c r="AH123" s="252"/>
      <c r="AI123" s="195"/>
      <c r="AJ123" s="180"/>
      <c r="AK123" s="180"/>
      <c r="AL123" s="180">
        <v>39</v>
      </c>
      <c r="AM123" s="41">
        <v>1.8749999999999998E-4</v>
      </c>
      <c r="AN123" s="42">
        <v>37</v>
      </c>
      <c r="AO123" s="42">
        <v>13</v>
      </c>
      <c r="AP123" s="42">
        <v>88</v>
      </c>
    </row>
    <row r="124" spans="1:78" s="14" customFormat="1" ht="18.75" x14ac:dyDescent="0.3">
      <c r="A124" s="53">
        <f>N124+R124+V124+Z124+AD124+AH124+AL124+AP124</f>
        <v>126</v>
      </c>
      <c r="B124" s="53">
        <v>122</v>
      </c>
      <c r="C124" s="336">
        <f>AVERAGE(L124,P124,T124,X124,AB124,AF124,AJ124,AN124,)</f>
        <v>26.333333333333332</v>
      </c>
      <c r="D124" s="3" t="s">
        <v>70</v>
      </c>
      <c r="E124" s="12" t="s">
        <v>31</v>
      </c>
      <c r="F124" s="12" t="s">
        <v>71</v>
      </c>
      <c r="G124" s="3" t="s">
        <v>210</v>
      </c>
      <c r="H124" s="350"/>
      <c r="I124" s="8" t="s">
        <v>92</v>
      </c>
      <c r="J124" s="8" t="s">
        <v>90</v>
      </c>
      <c r="K124" s="344"/>
      <c r="L124" s="344"/>
      <c r="M124" s="344"/>
      <c r="N124" s="344"/>
      <c r="O124" s="314"/>
      <c r="P124" s="314"/>
      <c r="Q124" s="314"/>
      <c r="R124" s="314"/>
      <c r="S124" s="278"/>
      <c r="T124" s="278"/>
      <c r="U124" s="278"/>
      <c r="V124" s="278"/>
      <c r="W124" s="134"/>
      <c r="X124" s="134"/>
      <c r="Y124" s="139"/>
      <c r="Z124" s="139"/>
      <c r="AA124" s="94"/>
      <c r="AB124" s="94"/>
      <c r="AC124" s="94"/>
      <c r="AD124" s="94"/>
      <c r="AE124" s="258"/>
      <c r="AF124" s="252"/>
      <c r="AG124" s="252"/>
      <c r="AH124" s="253"/>
      <c r="AI124" s="195">
        <v>4.5486111111111102E-4</v>
      </c>
      <c r="AJ124" s="180">
        <v>40</v>
      </c>
      <c r="AK124" s="180">
        <v>37</v>
      </c>
      <c r="AL124" s="181">
        <v>63</v>
      </c>
      <c r="AM124" s="41">
        <v>2.3032407407407409E-4</v>
      </c>
      <c r="AN124" s="42">
        <v>39</v>
      </c>
      <c r="AO124" s="42">
        <v>38</v>
      </c>
      <c r="AP124" s="42">
        <v>63</v>
      </c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</row>
    <row r="125" spans="1:78" s="14" customFormat="1" ht="18.75" x14ac:dyDescent="0.3">
      <c r="A125" s="53">
        <f>N125+R125+V125+Z125+AD125+AH125+AL125+AP125</f>
        <v>126</v>
      </c>
      <c r="B125" s="53">
        <v>123</v>
      </c>
      <c r="C125" s="336">
        <f>AVERAGE(L125,P125,T125,X125,AB125,AF125,AJ125,AN125,)</f>
        <v>20.5</v>
      </c>
      <c r="D125" s="3" t="s">
        <v>96</v>
      </c>
      <c r="E125" s="12" t="s">
        <v>123</v>
      </c>
      <c r="F125" s="12" t="s">
        <v>18</v>
      </c>
      <c r="G125" s="3" t="s">
        <v>210</v>
      </c>
      <c r="H125" s="350"/>
      <c r="I125" s="8" t="s">
        <v>92</v>
      </c>
      <c r="J125" s="8" t="s">
        <v>90</v>
      </c>
      <c r="K125" s="344"/>
      <c r="L125" s="344"/>
      <c r="M125" s="344"/>
      <c r="N125" s="344"/>
      <c r="O125" s="319"/>
      <c r="P125" s="319"/>
      <c r="Q125" s="319"/>
      <c r="R125" s="319"/>
      <c r="S125" s="276"/>
      <c r="T125" s="276"/>
      <c r="U125" s="276"/>
      <c r="V125" s="276"/>
      <c r="W125" s="131"/>
      <c r="X125" s="131"/>
      <c r="Y125" s="144"/>
      <c r="Z125" s="144"/>
      <c r="AA125" s="93"/>
      <c r="AB125" s="93"/>
      <c r="AC125" s="93"/>
      <c r="AD125" s="93"/>
      <c r="AE125" s="258"/>
      <c r="AF125" s="251"/>
      <c r="AG125" s="252"/>
      <c r="AH125" s="253"/>
      <c r="AI125" s="194">
        <v>4.2708333333333335E-4</v>
      </c>
      <c r="AJ125" s="177">
        <v>41</v>
      </c>
      <c r="AK125" s="177">
        <v>28</v>
      </c>
      <c r="AL125" s="177">
        <v>73</v>
      </c>
      <c r="AM125" s="41" t="s">
        <v>152</v>
      </c>
      <c r="AN125" s="42"/>
      <c r="AO125" s="42"/>
      <c r="AP125" s="42">
        <v>53</v>
      </c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</row>
    <row r="126" spans="1:78" s="14" customFormat="1" ht="18.75" x14ac:dyDescent="0.3">
      <c r="A126" s="53">
        <f>N126+R126+V126+Z126+AD126+AH126+AL126+AP126</f>
        <v>126</v>
      </c>
      <c r="B126" s="53">
        <v>124</v>
      </c>
      <c r="C126" s="336">
        <f>AVERAGE(L126,P126,T126,X126,AB126,AF126,AJ126,AN126,)</f>
        <v>25.5</v>
      </c>
      <c r="D126" s="3" t="s">
        <v>68</v>
      </c>
      <c r="E126" s="12" t="s">
        <v>7</v>
      </c>
      <c r="F126" s="12" t="s">
        <v>18</v>
      </c>
      <c r="G126" s="57" t="s">
        <v>210</v>
      </c>
      <c r="H126" s="350"/>
      <c r="I126" s="8" t="s">
        <v>92</v>
      </c>
      <c r="J126" s="8" t="s">
        <v>90</v>
      </c>
      <c r="K126" s="344"/>
      <c r="L126" s="344"/>
      <c r="M126" s="344"/>
      <c r="N126" s="344"/>
      <c r="O126" s="314"/>
      <c r="P126" s="314"/>
      <c r="Q126" s="314"/>
      <c r="R126" s="314"/>
      <c r="S126" s="278"/>
      <c r="T126" s="278"/>
      <c r="U126" s="278"/>
      <c r="V126" s="278"/>
      <c r="W126" s="134"/>
      <c r="X126" s="134"/>
      <c r="Y126" s="139"/>
      <c r="Z126" s="139"/>
      <c r="AA126" s="94"/>
      <c r="AB126" s="94"/>
      <c r="AC126" s="94"/>
      <c r="AD126" s="94"/>
      <c r="AE126" s="264"/>
      <c r="AF126" s="252"/>
      <c r="AG126" s="252"/>
      <c r="AH126" s="252"/>
      <c r="AI126" s="195"/>
      <c r="AJ126" s="180"/>
      <c r="AK126" s="180"/>
      <c r="AL126" s="180">
        <v>39</v>
      </c>
      <c r="AM126" s="41">
        <v>1.8981481481481478E-4</v>
      </c>
      <c r="AN126" s="42">
        <v>51</v>
      </c>
      <c r="AO126" s="42">
        <v>14</v>
      </c>
      <c r="AP126" s="42">
        <v>87</v>
      </c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</row>
    <row r="127" spans="1:78" s="14" customFormat="1" ht="18.75" x14ac:dyDescent="0.3">
      <c r="A127" s="53">
        <f>N127+R127+V127+Z127+AD127+AH127+AL127+AP127</f>
        <v>125</v>
      </c>
      <c r="B127" s="53">
        <v>125</v>
      </c>
      <c r="C127" s="336">
        <f>AVERAGE(L127,P127,T127,X127,AB127,AF127,AJ127,AN127,)</f>
        <v>26</v>
      </c>
      <c r="D127" s="3" t="s">
        <v>117</v>
      </c>
      <c r="E127" s="12" t="s">
        <v>13</v>
      </c>
      <c r="F127" s="12" t="s">
        <v>118</v>
      </c>
      <c r="G127" s="57" t="s">
        <v>210</v>
      </c>
      <c r="H127" s="350"/>
      <c r="I127" s="8" t="s">
        <v>92</v>
      </c>
      <c r="J127" s="8" t="s">
        <v>90</v>
      </c>
      <c r="K127" s="344"/>
      <c r="L127" s="344"/>
      <c r="M127" s="344"/>
      <c r="N127" s="344"/>
      <c r="O127" s="314"/>
      <c r="P127" s="314"/>
      <c r="Q127" s="314"/>
      <c r="R127" s="314"/>
      <c r="S127" s="278"/>
      <c r="T127" s="278"/>
      <c r="U127" s="278"/>
      <c r="V127" s="278"/>
      <c r="W127" s="134"/>
      <c r="X127" s="134"/>
      <c r="Y127" s="139"/>
      <c r="Z127" s="139"/>
      <c r="AA127" s="94"/>
      <c r="AB127" s="94"/>
      <c r="AC127" s="94"/>
      <c r="AD127" s="94"/>
      <c r="AE127" s="258"/>
      <c r="AF127" s="252"/>
      <c r="AG127" s="252"/>
      <c r="AH127" s="253"/>
      <c r="AI127" s="195">
        <v>4.2708333333333335E-4</v>
      </c>
      <c r="AJ127" s="180">
        <v>52</v>
      </c>
      <c r="AK127" s="180">
        <v>29</v>
      </c>
      <c r="AL127" s="181">
        <v>72</v>
      </c>
      <c r="AM127" s="41" t="s">
        <v>152</v>
      </c>
      <c r="AN127" s="42"/>
      <c r="AO127" s="42"/>
      <c r="AP127" s="42">
        <v>53</v>
      </c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</row>
    <row r="128" spans="1:78" ht="18.75" x14ac:dyDescent="0.3">
      <c r="A128" s="53">
        <f>N128+R128+V128+Z128+AD128+AH128+AL128+AP128</f>
        <v>123</v>
      </c>
      <c r="B128" s="53">
        <v>126</v>
      </c>
      <c r="C128" s="336">
        <f>AVERAGE(L128,P128,T128,X128,AB128,AF128,AJ128,AN128,)</f>
        <v>20</v>
      </c>
      <c r="D128" s="3" t="s">
        <v>136</v>
      </c>
      <c r="E128" s="12" t="s">
        <v>135</v>
      </c>
      <c r="F128" s="12" t="s">
        <v>18</v>
      </c>
      <c r="G128" s="57" t="s">
        <v>210</v>
      </c>
      <c r="I128" s="8" t="s">
        <v>92</v>
      </c>
      <c r="J128" s="8" t="s">
        <v>90</v>
      </c>
      <c r="K128" s="344"/>
      <c r="L128" s="344"/>
      <c r="M128" s="344"/>
      <c r="N128" s="344"/>
      <c r="O128" s="314"/>
      <c r="P128" s="314"/>
      <c r="Q128" s="314"/>
      <c r="R128" s="314"/>
      <c r="S128" s="278"/>
      <c r="T128" s="278"/>
      <c r="U128" s="278"/>
      <c r="V128" s="278"/>
      <c r="W128" s="134"/>
      <c r="X128" s="134"/>
      <c r="Y128" s="139"/>
      <c r="Z128" s="139"/>
      <c r="AA128" s="94"/>
      <c r="AB128" s="94"/>
      <c r="AC128" s="94"/>
      <c r="AD128" s="94"/>
      <c r="AE128" s="258"/>
      <c r="AF128" s="252"/>
      <c r="AG128" s="252"/>
      <c r="AH128" s="253"/>
      <c r="AI128" s="195">
        <v>4.3865740740740736E-4</v>
      </c>
      <c r="AJ128" s="180">
        <v>40</v>
      </c>
      <c r="AK128" s="180">
        <v>31</v>
      </c>
      <c r="AL128" s="181">
        <v>70</v>
      </c>
      <c r="AM128" s="41" t="s">
        <v>152</v>
      </c>
      <c r="AN128" s="42"/>
      <c r="AO128" s="42"/>
      <c r="AP128" s="42">
        <v>53</v>
      </c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</row>
    <row r="129" spans="1:78" ht="18.75" x14ac:dyDescent="0.3">
      <c r="A129" s="53">
        <f>N129+R129+V129+Z129+AD129+AH129+AL129+AP129</f>
        <v>118</v>
      </c>
      <c r="B129" s="53">
        <v>127</v>
      </c>
      <c r="C129" s="336">
        <f>AVERAGE(L129,P129,T129,X129,AB129,AF129,AJ129,AN129,)</f>
        <v>17</v>
      </c>
      <c r="D129" s="3" t="s">
        <v>108</v>
      </c>
      <c r="E129" s="12" t="s">
        <v>50</v>
      </c>
      <c r="F129" s="12" t="s">
        <v>71</v>
      </c>
      <c r="G129" s="3" t="s">
        <v>210</v>
      </c>
      <c r="I129" s="8" t="s">
        <v>92</v>
      </c>
      <c r="J129" s="8" t="s">
        <v>90</v>
      </c>
      <c r="K129" s="344"/>
      <c r="L129" s="344"/>
      <c r="M129" s="344"/>
      <c r="N129" s="344"/>
      <c r="O129" s="314"/>
      <c r="P129" s="314"/>
      <c r="Q129" s="314"/>
      <c r="R129" s="314"/>
      <c r="S129" s="278"/>
      <c r="T129" s="278"/>
      <c r="U129" s="278"/>
      <c r="V129" s="278"/>
      <c r="W129" s="134"/>
      <c r="X129" s="134"/>
      <c r="Y129" s="139"/>
      <c r="Z129" s="139"/>
      <c r="AA129" s="94"/>
      <c r="AB129" s="94"/>
      <c r="AC129" s="94"/>
      <c r="AD129" s="94"/>
      <c r="AE129" s="258"/>
      <c r="AF129" s="252"/>
      <c r="AG129" s="252"/>
      <c r="AH129" s="253"/>
      <c r="AI129" s="195">
        <v>4.5486111111111102E-4</v>
      </c>
      <c r="AJ129" s="180">
        <v>34</v>
      </c>
      <c r="AK129" s="180">
        <v>36</v>
      </c>
      <c r="AL129" s="181">
        <v>65</v>
      </c>
      <c r="AM129" s="41" t="s">
        <v>152</v>
      </c>
      <c r="AN129" s="42"/>
      <c r="AO129" s="42"/>
      <c r="AP129" s="42">
        <v>53</v>
      </c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</row>
    <row r="130" spans="1:78" s="2" customFormat="1" ht="18.75" x14ac:dyDescent="0.3">
      <c r="A130" s="53">
        <f>N130+R130+V130+Z130+AD130+AH130+AL130+AP130</f>
        <v>115</v>
      </c>
      <c r="B130" s="53">
        <v>128</v>
      </c>
      <c r="C130" s="336">
        <f>AVERAGE(L130,P130,T130,X130,AB130,AF130,AJ130,AN130,)</f>
        <v>20</v>
      </c>
      <c r="D130" s="3" t="s">
        <v>107</v>
      </c>
      <c r="E130" s="12" t="s">
        <v>50</v>
      </c>
      <c r="F130" s="12" t="s">
        <v>71</v>
      </c>
      <c r="G130" s="3" t="s">
        <v>210</v>
      </c>
      <c r="H130" s="350"/>
      <c r="I130" s="8" t="s">
        <v>92</v>
      </c>
      <c r="J130" s="8" t="s">
        <v>90</v>
      </c>
      <c r="K130" s="344"/>
      <c r="L130" s="344"/>
      <c r="M130" s="344"/>
      <c r="N130" s="344"/>
      <c r="O130" s="314"/>
      <c r="P130" s="314"/>
      <c r="Q130" s="314"/>
      <c r="R130" s="314"/>
      <c r="S130" s="278"/>
      <c r="T130" s="278"/>
      <c r="U130" s="278"/>
      <c r="V130" s="278"/>
      <c r="W130" s="134"/>
      <c r="X130" s="134"/>
      <c r="Y130" s="139"/>
      <c r="Z130" s="139"/>
      <c r="AA130" s="94"/>
      <c r="AB130" s="94"/>
      <c r="AC130" s="94"/>
      <c r="AD130" s="94"/>
      <c r="AE130" s="258"/>
      <c r="AF130" s="252"/>
      <c r="AG130" s="252"/>
      <c r="AH130" s="253"/>
      <c r="AI130" s="195">
        <v>4.6296296296296293E-4</v>
      </c>
      <c r="AJ130" s="180">
        <v>40</v>
      </c>
      <c r="AK130" s="180">
        <v>39</v>
      </c>
      <c r="AL130" s="181">
        <v>62</v>
      </c>
      <c r="AM130" s="41" t="s">
        <v>152</v>
      </c>
      <c r="AN130" s="42"/>
      <c r="AO130" s="42"/>
      <c r="AP130" s="42">
        <v>53</v>
      </c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5"/>
      <c r="BU130" s="5"/>
      <c r="BV130" s="5"/>
      <c r="BW130" s="5"/>
      <c r="BX130" s="5"/>
      <c r="BY130" s="5"/>
      <c r="BZ130" s="5"/>
    </row>
    <row r="131" spans="1:78" ht="18.75" x14ac:dyDescent="0.3">
      <c r="A131" s="53">
        <f>N131+R131+V131+Z131+AD131+AH131+AL131+AP131</f>
        <v>113</v>
      </c>
      <c r="B131" s="53">
        <v>129</v>
      </c>
      <c r="C131" s="336">
        <f>AVERAGE(L131,P131,T131,X131,AB131,AF131,AJ131,AN131,)</f>
        <v>21</v>
      </c>
      <c r="D131" s="3" t="s">
        <v>140</v>
      </c>
      <c r="E131" s="12" t="s">
        <v>245</v>
      </c>
      <c r="F131" s="12" t="s">
        <v>18</v>
      </c>
      <c r="G131" s="57" t="s">
        <v>210</v>
      </c>
      <c r="I131" s="8" t="s">
        <v>92</v>
      </c>
      <c r="J131" s="8" t="s">
        <v>90</v>
      </c>
      <c r="K131" s="344"/>
      <c r="L131" s="344"/>
      <c r="M131" s="344"/>
      <c r="N131" s="344"/>
      <c r="O131" s="319"/>
      <c r="P131" s="319"/>
      <c r="Q131" s="319"/>
      <c r="R131" s="319"/>
      <c r="S131" s="276"/>
      <c r="T131" s="276"/>
      <c r="U131" s="276"/>
      <c r="V131" s="276"/>
      <c r="W131" s="131"/>
      <c r="X131" s="131"/>
      <c r="Y131" s="144"/>
      <c r="Z131" s="144"/>
      <c r="AA131" s="93"/>
      <c r="AB131" s="93"/>
      <c r="AC131" s="93"/>
      <c r="AD131" s="93"/>
      <c r="AE131" s="258"/>
      <c r="AF131" s="251"/>
      <c r="AG131" s="252"/>
      <c r="AH131" s="253"/>
      <c r="AI131" s="194">
        <v>4.6296296296296293E-4</v>
      </c>
      <c r="AJ131" s="177">
        <v>42</v>
      </c>
      <c r="AK131" s="177">
        <v>41</v>
      </c>
      <c r="AL131" s="177">
        <v>60</v>
      </c>
      <c r="AM131" s="41" t="s">
        <v>152</v>
      </c>
      <c r="AN131" s="42"/>
      <c r="AO131" s="42"/>
      <c r="AP131" s="42">
        <v>53</v>
      </c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</row>
    <row r="132" spans="1:78" ht="18.75" x14ac:dyDescent="0.3">
      <c r="A132" s="53">
        <f>N132+R132+V132+Z132+AD132+AH132+AL132+AP132</f>
        <v>112</v>
      </c>
      <c r="B132" s="53">
        <v>130</v>
      </c>
      <c r="C132" s="336">
        <f>AVERAGE(L132,P132,T132,X132,AB132,AF132,AJ132,AN132,)</f>
        <v>20</v>
      </c>
      <c r="D132" s="3" t="s">
        <v>109</v>
      </c>
      <c r="E132" s="12" t="s">
        <v>101</v>
      </c>
      <c r="F132" s="12" t="s">
        <v>71</v>
      </c>
      <c r="G132" s="57" t="s">
        <v>210</v>
      </c>
      <c r="I132" s="8" t="s">
        <v>92</v>
      </c>
      <c r="J132" s="8" t="s">
        <v>90</v>
      </c>
      <c r="K132" s="344"/>
      <c r="L132" s="344"/>
      <c r="M132" s="344"/>
      <c r="N132" s="344"/>
      <c r="O132" s="314"/>
      <c r="P132" s="314"/>
      <c r="Q132" s="314"/>
      <c r="R132" s="314"/>
      <c r="S132" s="278"/>
      <c r="T132" s="278"/>
      <c r="U132" s="278"/>
      <c r="V132" s="278"/>
      <c r="W132" s="134"/>
      <c r="X132" s="134"/>
      <c r="Y132" s="139"/>
      <c r="Z132" s="139"/>
      <c r="AA132" s="94"/>
      <c r="AB132" s="94"/>
      <c r="AC132" s="94"/>
      <c r="AD132" s="94"/>
      <c r="AE132" s="258"/>
      <c r="AF132" s="252"/>
      <c r="AG132" s="252"/>
      <c r="AH132" s="253"/>
      <c r="AI132" s="195">
        <v>4.6527777777777778E-4</v>
      </c>
      <c r="AJ132" s="180">
        <v>40</v>
      </c>
      <c r="AK132" s="180">
        <v>42</v>
      </c>
      <c r="AL132" s="181">
        <v>59</v>
      </c>
      <c r="AM132" s="41" t="s">
        <v>152</v>
      </c>
      <c r="AN132" s="42"/>
      <c r="AO132" s="42"/>
      <c r="AP132" s="42">
        <v>53</v>
      </c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T132" s="2"/>
      <c r="BU132" s="2"/>
      <c r="BV132" s="2"/>
      <c r="BW132" s="2"/>
      <c r="BX132" s="2"/>
      <c r="BY132" s="2"/>
      <c r="BZ132" s="2"/>
    </row>
    <row r="133" spans="1:78" ht="18.75" x14ac:dyDescent="0.3">
      <c r="A133" s="53">
        <f>N133+R133+V133+Z133+AD133+AH133+AL133+AP133</f>
        <v>110</v>
      </c>
      <c r="B133" s="53">
        <v>131</v>
      </c>
      <c r="C133" s="336">
        <f>AVERAGE(L133,P133,T133,X133,AB133,AF133,AJ133,AN133,)</f>
        <v>22.5</v>
      </c>
      <c r="D133" s="3" t="s">
        <v>110</v>
      </c>
      <c r="E133" s="12" t="s">
        <v>50</v>
      </c>
      <c r="F133" s="12" t="s">
        <v>71</v>
      </c>
      <c r="G133" s="3" t="s">
        <v>210</v>
      </c>
      <c r="I133" s="8" t="s">
        <v>92</v>
      </c>
      <c r="J133" s="8" t="s">
        <v>90</v>
      </c>
      <c r="K133" s="344"/>
      <c r="L133" s="344"/>
      <c r="M133" s="344"/>
      <c r="N133" s="344"/>
      <c r="O133" s="314"/>
      <c r="P133" s="314"/>
      <c r="Q133" s="314"/>
      <c r="R133" s="314"/>
      <c r="S133" s="278"/>
      <c r="T133" s="278"/>
      <c r="U133" s="278"/>
      <c r="V133" s="278"/>
      <c r="W133" s="134"/>
      <c r="X133" s="134"/>
      <c r="Y133" s="139"/>
      <c r="Z133" s="139"/>
      <c r="AA133" s="94"/>
      <c r="AB133" s="94"/>
      <c r="AC133" s="94"/>
      <c r="AD133" s="94"/>
      <c r="AE133" s="258"/>
      <c r="AF133" s="252"/>
      <c r="AG133" s="252"/>
      <c r="AH133" s="253"/>
      <c r="AI133" s="195">
        <v>4.7569444444444444E-4</v>
      </c>
      <c r="AJ133" s="180">
        <v>45</v>
      </c>
      <c r="AK133" s="180">
        <v>44</v>
      </c>
      <c r="AL133" s="181">
        <v>57</v>
      </c>
      <c r="AM133" s="41" t="s">
        <v>152</v>
      </c>
      <c r="AN133" s="42"/>
      <c r="AO133" s="42"/>
      <c r="AP133" s="42">
        <v>53</v>
      </c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Q133" s="2"/>
      <c r="BR133" s="2"/>
      <c r="BS133" s="2"/>
    </row>
    <row r="134" spans="1:78" s="33" customFormat="1" ht="18.75" x14ac:dyDescent="0.3">
      <c r="A134" s="53">
        <f>N134+R134+V134+Z134+AD134+AH134+AL134+AP134</f>
        <v>107</v>
      </c>
      <c r="B134" s="53">
        <v>132</v>
      </c>
      <c r="C134" s="336">
        <f>AVERAGE(L134,P134,T134,X134,AB134,AF134,AJ134,AN134,)</f>
        <v>18.5</v>
      </c>
      <c r="D134" s="3" t="s">
        <v>112</v>
      </c>
      <c r="E134" s="12" t="s">
        <v>101</v>
      </c>
      <c r="F134" s="12" t="s">
        <v>71</v>
      </c>
      <c r="G134" s="3" t="s">
        <v>210</v>
      </c>
      <c r="H134" s="350"/>
      <c r="I134" s="8" t="s">
        <v>92</v>
      </c>
      <c r="J134" s="8" t="s">
        <v>90</v>
      </c>
      <c r="K134" s="344"/>
      <c r="L134" s="344"/>
      <c r="M134" s="344"/>
      <c r="N134" s="344"/>
      <c r="O134" s="314"/>
      <c r="P134" s="314"/>
      <c r="Q134" s="314"/>
      <c r="R134" s="314"/>
      <c r="S134" s="278"/>
      <c r="T134" s="278"/>
      <c r="U134" s="278"/>
      <c r="V134" s="278"/>
      <c r="W134" s="134"/>
      <c r="X134" s="134"/>
      <c r="Y134" s="139"/>
      <c r="Z134" s="139"/>
      <c r="AA134" s="94"/>
      <c r="AB134" s="94"/>
      <c r="AC134" s="94"/>
      <c r="AD134" s="94"/>
      <c r="AE134" s="258"/>
      <c r="AF134" s="252"/>
      <c r="AG134" s="252"/>
      <c r="AH134" s="253"/>
      <c r="AI134" s="195">
        <v>4.942129629629629E-4</v>
      </c>
      <c r="AJ134" s="180">
        <v>37</v>
      </c>
      <c r="AK134" s="180">
        <v>47</v>
      </c>
      <c r="AL134" s="181">
        <v>54</v>
      </c>
      <c r="AM134" s="41" t="s">
        <v>152</v>
      </c>
      <c r="AN134" s="42"/>
      <c r="AO134" s="42"/>
      <c r="AP134" s="42">
        <v>53</v>
      </c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</row>
    <row r="135" spans="1:78" ht="18.75" x14ac:dyDescent="0.3">
      <c r="A135" s="53">
        <f>N135+R135+V135+Z135+AD135+AH135+AL135+AP135</f>
        <v>105</v>
      </c>
      <c r="B135" s="53">
        <v>133</v>
      </c>
      <c r="C135" s="336">
        <f>AVERAGE(L135,P135,T135,X135,AB135,AF135,AJ135,AN135,)</f>
        <v>19.5</v>
      </c>
      <c r="D135" s="3" t="s">
        <v>138</v>
      </c>
      <c r="E135" s="12" t="s">
        <v>114</v>
      </c>
      <c r="F135" s="12" t="s">
        <v>18</v>
      </c>
      <c r="G135" s="57" t="s">
        <v>210</v>
      </c>
      <c r="I135" s="8" t="s">
        <v>92</v>
      </c>
      <c r="J135" s="8" t="s">
        <v>90</v>
      </c>
      <c r="K135" s="344"/>
      <c r="L135" s="344"/>
      <c r="M135" s="344"/>
      <c r="N135" s="344"/>
      <c r="O135" s="319"/>
      <c r="P135" s="319"/>
      <c r="Q135" s="319"/>
      <c r="R135" s="319"/>
      <c r="S135" s="276"/>
      <c r="T135" s="276"/>
      <c r="U135" s="276"/>
      <c r="V135" s="276"/>
      <c r="W135" s="131"/>
      <c r="X135" s="131"/>
      <c r="Y135" s="144"/>
      <c r="Z135" s="144"/>
      <c r="AA135" s="93"/>
      <c r="AB135" s="93"/>
      <c r="AC135" s="93"/>
      <c r="AD135" s="93"/>
      <c r="AE135" s="258"/>
      <c r="AF135" s="251"/>
      <c r="AG135" s="252"/>
      <c r="AH135" s="253"/>
      <c r="AI135" s="194">
        <v>5.3125000000000004E-4</v>
      </c>
      <c r="AJ135" s="177">
        <v>39</v>
      </c>
      <c r="AK135" s="177">
        <v>49</v>
      </c>
      <c r="AL135" s="177">
        <v>52</v>
      </c>
      <c r="AM135" s="41" t="s">
        <v>152</v>
      </c>
      <c r="AN135" s="42"/>
      <c r="AO135" s="42"/>
      <c r="AP135" s="42">
        <v>53</v>
      </c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</row>
    <row r="136" spans="1:78" ht="18.75" x14ac:dyDescent="0.3">
      <c r="A136" s="53">
        <f>N136+R136+V136+Z136+AD136+AH136+AL136+AP136</f>
        <v>102</v>
      </c>
      <c r="B136" s="53">
        <v>134</v>
      </c>
      <c r="C136" s="336">
        <f>AVERAGE(L136,P136,T136,X136,AB136,AF136,AJ136,AN136,)</f>
        <v>16.5</v>
      </c>
      <c r="D136" s="3" t="s">
        <v>145</v>
      </c>
      <c r="E136" s="12" t="s">
        <v>245</v>
      </c>
      <c r="F136" s="12" t="s">
        <v>18</v>
      </c>
      <c r="G136" s="57" t="s">
        <v>210</v>
      </c>
      <c r="I136" s="8" t="s">
        <v>92</v>
      </c>
      <c r="J136" s="8" t="s">
        <v>90</v>
      </c>
      <c r="K136" s="344"/>
      <c r="L136" s="344"/>
      <c r="M136" s="344"/>
      <c r="N136" s="344"/>
      <c r="O136" s="314"/>
      <c r="P136" s="314"/>
      <c r="Q136" s="314"/>
      <c r="R136" s="314"/>
      <c r="S136" s="278"/>
      <c r="T136" s="278"/>
      <c r="U136" s="278"/>
      <c r="V136" s="278"/>
      <c r="W136" s="134"/>
      <c r="X136" s="134"/>
      <c r="Y136" s="139"/>
      <c r="Z136" s="139"/>
      <c r="AA136" s="94"/>
      <c r="AB136" s="94"/>
      <c r="AC136" s="94"/>
      <c r="AD136" s="94"/>
      <c r="AE136" s="258"/>
      <c r="AF136" s="252"/>
      <c r="AG136" s="252"/>
      <c r="AH136" s="253"/>
      <c r="AI136" s="195">
        <v>5.5555555555555556E-4</v>
      </c>
      <c r="AJ136" s="180">
        <v>33</v>
      </c>
      <c r="AK136" s="180">
        <v>52</v>
      </c>
      <c r="AL136" s="181">
        <v>49</v>
      </c>
      <c r="AM136" s="41" t="s">
        <v>152</v>
      </c>
      <c r="AN136" s="42"/>
      <c r="AO136" s="42"/>
      <c r="AP136" s="42">
        <v>53</v>
      </c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T136" s="33"/>
      <c r="BU136" s="33"/>
      <c r="BV136" s="33"/>
      <c r="BW136" s="33"/>
      <c r="BX136" s="33"/>
      <c r="BY136" s="33"/>
      <c r="BZ136" s="33"/>
    </row>
    <row r="137" spans="1:78" ht="18.75" x14ac:dyDescent="0.3">
      <c r="A137" s="53">
        <f>N137+R137+V137+Z137+AD137+AH137+AL137+AP137</f>
        <v>101</v>
      </c>
      <c r="B137" s="53">
        <v>135</v>
      </c>
      <c r="C137" s="336">
        <f>AVERAGE(L137,P137,T137,X137,AB137,AF137,AJ137,AN137,)</f>
        <v>17.5</v>
      </c>
      <c r="D137" s="3" t="s">
        <v>141</v>
      </c>
      <c r="E137" s="12" t="s">
        <v>245</v>
      </c>
      <c r="F137" s="12" t="s">
        <v>18</v>
      </c>
      <c r="G137" s="57" t="s">
        <v>210</v>
      </c>
      <c r="I137" s="8" t="s">
        <v>92</v>
      </c>
      <c r="J137" s="8" t="s">
        <v>90</v>
      </c>
      <c r="K137" s="344"/>
      <c r="L137" s="344"/>
      <c r="M137" s="344"/>
      <c r="N137" s="344"/>
      <c r="O137" s="314"/>
      <c r="P137" s="314"/>
      <c r="Q137" s="314"/>
      <c r="R137" s="314"/>
      <c r="S137" s="278"/>
      <c r="T137" s="278"/>
      <c r="U137" s="278"/>
      <c r="V137" s="278"/>
      <c r="W137" s="134"/>
      <c r="X137" s="134"/>
      <c r="Y137" s="139"/>
      <c r="Z137" s="139"/>
      <c r="AA137" s="94"/>
      <c r="AB137" s="94"/>
      <c r="AC137" s="94"/>
      <c r="AD137" s="94"/>
      <c r="AE137" s="258"/>
      <c r="AF137" s="252"/>
      <c r="AG137" s="252"/>
      <c r="AH137" s="253"/>
      <c r="AI137" s="195">
        <v>5.6724537037037041E-4</v>
      </c>
      <c r="AJ137" s="180">
        <v>35</v>
      </c>
      <c r="AK137" s="180">
        <v>53</v>
      </c>
      <c r="AL137" s="181">
        <v>48</v>
      </c>
      <c r="AM137" s="41" t="s">
        <v>152</v>
      </c>
      <c r="AN137" s="42"/>
      <c r="AO137" s="42"/>
      <c r="AP137" s="42">
        <v>53</v>
      </c>
      <c r="BQ137" s="33"/>
      <c r="BR137" s="33"/>
      <c r="BS137" s="33"/>
    </row>
    <row r="138" spans="1:78" ht="18.75" x14ac:dyDescent="0.3">
      <c r="A138" s="53">
        <f>N138+R138+V138+Z138+AD138+AH138+AL138+AP138</f>
        <v>101</v>
      </c>
      <c r="B138" s="53">
        <v>136</v>
      </c>
      <c r="C138" s="336">
        <f>AVERAGE(L138,P138,T138,X138,AB138,AF138,AJ138,AN138,)</f>
        <v>43.333333333333336</v>
      </c>
      <c r="D138" s="3" t="s">
        <v>9</v>
      </c>
      <c r="E138" s="12" t="s">
        <v>88</v>
      </c>
      <c r="F138" s="12" t="s">
        <v>18</v>
      </c>
      <c r="G138" s="3" t="s">
        <v>210</v>
      </c>
      <c r="H138" s="350" t="s">
        <v>355</v>
      </c>
      <c r="I138" s="8" t="s">
        <v>92</v>
      </c>
      <c r="J138" s="8" t="s">
        <v>90</v>
      </c>
      <c r="K138" s="344"/>
      <c r="L138" s="344"/>
      <c r="M138" s="344"/>
      <c r="N138" s="344"/>
      <c r="O138" s="331"/>
      <c r="P138" s="331"/>
      <c r="Q138" s="331"/>
      <c r="R138" s="331"/>
      <c r="S138" s="284"/>
      <c r="T138" s="284"/>
      <c r="U138" s="284"/>
      <c r="V138" s="284"/>
      <c r="W138" s="131"/>
      <c r="X138" s="131"/>
      <c r="Y138" s="144"/>
      <c r="Z138" s="144"/>
      <c r="AA138" s="93"/>
      <c r="AB138" s="93"/>
      <c r="AC138" s="93"/>
      <c r="AD138" s="93"/>
      <c r="AE138" s="258"/>
      <c r="AF138" s="263"/>
      <c r="AG138" s="252"/>
      <c r="AH138" s="253"/>
      <c r="AI138" s="194">
        <v>6.0648148148148139E-4</v>
      </c>
      <c r="AJ138" s="177">
        <v>57</v>
      </c>
      <c r="AK138" s="177">
        <v>56</v>
      </c>
      <c r="AL138" s="177">
        <v>45</v>
      </c>
      <c r="AM138" s="45">
        <v>2.6388888888888886E-4</v>
      </c>
      <c r="AN138" s="46">
        <v>73</v>
      </c>
      <c r="AO138" s="46">
        <v>45</v>
      </c>
      <c r="AP138" s="46">
        <v>56</v>
      </c>
    </row>
    <row r="139" spans="1:78" s="33" customFormat="1" ht="18.75" x14ac:dyDescent="0.3">
      <c r="A139" s="53">
        <f>N139+R139+V139+Z139+AD139+AH139+AL139+AP139</f>
        <v>100</v>
      </c>
      <c r="B139" s="53">
        <v>137</v>
      </c>
      <c r="C139" s="336">
        <f>AVERAGE(L139,P139,T139,X139,AB139,AF139,AJ139,AN139,)</f>
        <v>20</v>
      </c>
      <c r="D139" s="3" t="s">
        <v>115</v>
      </c>
      <c r="E139" s="12" t="s">
        <v>7</v>
      </c>
      <c r="F139" s="12" t="s">
        <v>18</v>
      </c>
      <c r="G139" s="3" t="s">
        <v>210</v>
      </c>
      <c r="H139" s="350"/>
      <c r="I139" s="8" t="s">
        <v>77</v>
      </c>
      <c r="J139" s="8" t="s">
        <v>90</v>
      </c>
      <c r="K139" s="344"/>
      <c r="L139" s="344"/>
      <c r="M139" s="344"/>
      <c r="N139" s="344"/>
      <c r="O139" s="314"/>
      <c r="P139" s="314"/>
      <c r="Q139" s="314"/>
      <c r="R139" s="314"/>
      <c r="S139" s="278"/>
      <c r="T139" s="278"/>
      <c r="U139" s="278"/>
      <c r="V139" s="278"/>
      <c r="W139" s="134"/>
      <c r="X139" s="134"/>
      <c r="Y139" s="139"/>
      <c r="Z139" s="139"/>
      <c r="AA139" s="94"/>
      <c r="AB139" s="94"/>
      <c r="AC139" s="94"/>
      <c r="AD139" s="94"/>
      <c r="AE139" s="258"/>
      <c r="AF139" s="252"/>
      <c r="AG139" s="252"/>
      <c r="AH139" s="253"/>
      <c r="AI139" s="195">
        <v>5.8564814814814818E-4</v>
      </c>
      <c r="AJ139" s="180">
        <v>40</v>
      </c>
      <c r="AK139" s="180">
        <v>54</v>
      </c>
      <c r="AL139" s="181">
        <v>47</v>
      </c>
      <c r="AM139" s="41" t="s">
        <v>152</v>
      </c>
      <c r="AN139" s="42"/>
      <c r="AO139" s="42"/>
      <c r="AP139" s="42">
        <v>53</v>
      </c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</row>
    <row r="140" spans="1:78" ht="18.75" x14ac:dyDescent="0.3">
      <c r="A140" s="53">
        <f>N140+R140+V140+Z140+AD140+AH140+AL140+AP140</f>
        <v>99</v>
      </c>
      <c r="B140" s="53">
        <v>138</v>
      </c>
      <c r="C140" s="336">
        <f>AVERAGE(L140,P140,T140,X140,AB140,AF140,AJ140,AN140,)</f>
        <v>19</v>
      </c>
      <c r="D140" s="3" t="s">
        <v>139</v>
      </c>
      <c r="E140" s="12" t="s">
        <v>114</v>
      </c>
      <c r="F140" s="12" t="s">
        <v>18</v>
      </c>
      <c r="G140" s="57" t="s">
        <v>210</v>
      </c>
      <c r="I140" s="8" t="s">
        <v>92</v>
      </c>
      <c r="J140" s="8" t="s">
        <v>90</v>
      </c>
      <c r="K140" s="344"/>
      <c r="L140" s="344"/>
      <c r="M140" s="344"/>
      <c r="N140" s="344"/>
      <c r="O140" s="314"/>
      <c r="P140" s="314"/>
      <c r="Q140" s="314"/>
      <c r="R140" s="314"/>
      <c r="S140" s="278"/>
      <c r="T140" s="278"/>
      <c r="U140" s="278"/>
      <c r="V140" s="278"/>
      <c r="W140" s="134"/>
      <c r="X140" s="134"/>
      <c r="Y140" s="139"/>
      <c r="Z140" s="139"/>
      <c r="AA140" s="94"/>
      <c r="AB140" s="94"/>
      <c r="AC140" s="94"/>
      <c r="AD140" s="94"/>
      <c r="AE140" s="258"/>
      <c r="AF140" s="252"/>
      <c r="AG140" s="252"/>
      <c r="AH140" s="253"/>
      <c r="AI140" s="195">
        <v>6.030092592592593E-4</v>
      </c>
      <c r="AJ140" s="180">
        <v>38</v>
      </c>
      <c r="AK140" s="180">
        <v>55</v>
      </c>
      <c r="AL140" s="181">
        <v>46</v>
      </c>
      <c r="AM140" s="41" t="s">
        <v>152</v>
      </c>
      <c r="AN140" s="42"/>
      <c r="AO140" s="42"/>
      <c r="AP140" s="42">
        <v>53</v>
      </c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</row>
    <row r="141" spans="1:78" ht="18.75" x14ac:dyDescent="0.3">
      <c r="A141" s="53">
        <f>N141+R141+V141+Z141+AD141+AH141+AL141+AP141</f>
        <v>97</v>
      </c>
      <c r="B141" s="53">
        <v>139</v>
      </c>
      <c r="C141" s="336">
        <f>AVERAGE(L141,P141,T141,X141,AB141,AF141,AJ141,AN141,)</f>
        <v>20</v>
      </c>
      <c r="D141" s="3" t="s">
        <v>111</v>
      </c>
      <c r="E141" s="12" t="s">
        <v>101</v>
      </c>
      <c r="F141" s="12" t="s">
        <v>71</v>
      </c>
      <c r="G141" s="3" t="s">
        <v>210</v>
      </c>
      <c r="I141" s="8" t="s">
        <v>77</v>
      </c>
      <c r="J141" s="8" t="s">
        <v>90</v>
      </c>
      <c r="K141" s="344"/>
      <c r="L141" s="344"/>
      <c r="M141" s="344"/>
      <c r="N141" s="344"/>
      <c r="O141" s="319"/>
      <c r="P141" s="319"/>
      <c r="Q141" s="319"/>
      <c r="R141" s="319"/>
      <c r="S141" s="276"/>
      <c r="T141" s="276"/>
      <c r="U141" s="276"/>
      <c r="V141" s="276"/>
      <c r="W141" s="131"/>
      <c r="X141" s="131"/>
      <c r="Y141" s="144"/>
      <c r="Z141" s="144"/>
      <c r="AA141" s="93"/>
      <c r="AB141" s="93"/>
      <c r="AC141" s="93"/>
      <c r="AD141" s="93"/>
      <c r="AE141" s="258"/>
      <c r="AF141" s="251"/>
      <c r="AG141" s="252"/>
      <c r="AH141" s="253"/>
      <c r="AI141" s="194">
        <v>6.076388888888889E-4</v>
      </c>
      <c r="AJ141" s="177">
        <v>40</v>
      </c>
      <c r="AK141" s="177">
        <v>57</v>
      </c>
      <c r="AL141" s="177">
        <v>44</v>
      </c>
      <c r="AM141" s="41" t="s">
        <v>152</v>
      </c>
      <c r="AN141" s="42"/>
      <c r="AO141" s="42"/>
      <c r="AP141" s="42">
        <v>53</v>
      </c>
      <c r="BT141" s="33"/>
      <c r="BU141" s="33"/>
      <c r="BV141" s="33"/>
      <c r="BW141" s="33"/>
      <c r="BX141" s="33"/>
      <c r="BY141" s="33"/>
      <c r="BZ141" s="33"/>
    </row>
    <row r="142" spans="1:78" ht="18.75" x14ac:dyDescent="0.3">
      <c r="A142" s="53">
        <f>N142+R142+V142+Z142+AD142+AH142+AL142+AP142</f>
        <v>96</v>
      </c>
      <c r="B142" s="53">
        <v>140</v>
      </c>
      <c r="C142" s="336">
        <f>AVERAGE(L142,P142,T142,X142,AB142,AF142,AJ142,AN142,)</f>
        <v>17.5</v>
      </c>
      <c r="D142" s="3" t="s">
        <v>137</v>
      </c>
      <c r="E142" s="12" t="s">
        <v>135</v>
      </c>
      <c r="F142" s="12" t="s">
        <v>18</v>
      </c>
      <c r="G142" s="57" t="s">
        <v>210</v>
      </c>
      <c r="H142" s="350" t="s">
        <v>364</v>
      </c>
      <c r="I142" s="8" t="s">
        <v>77</v>
      </c>
      <c r="J142" s="8" t="s">
        <v>90</v>
      </c>
      <c r="K142" s="344"/>
      <c r="L142" s="344"/>
      <c r="M142" s="344"/>
      <c r="N142" s="344"/>
      <c r="O142" s="319"/>
      <c r="P142" s="319"/>
      <c r="Q142" s="319"/>
      <c r="R142" s="319"/>
      <c r="S142" s="276"/>
      <c r="T142" s="276"/>
      <c r="U142" s="276"/>
      <c r="V142" s="276"/>
      <c r="W142" s="131"/>
      <c r="X142" s="131"/>
      <c r="Y142" s="144"/>
      <c r="Z142" s="144"/>
      <c r="AA142" s="93"/>
      <c r="AB142" s="93"/>
      <c r="AC142" s="93"/>
      <c r="AD142" s="93"/>
      <c r="AE142" s="258"/>
      <c r="AF142" s="251"/>
      <c r="AG142" s="260"/>
      <c r="AH142" s="253"/>
      <c r="AI142" s="194">
        <v>6.087962962962963E-4</v>
      </c>
      <c r="AJ142" s="177">
        <v>35</v>
      </c>
      <c r="AK142" s="177">
        <v>58</v>
      </c>
      <c r="AL142" s="177">
        <v>43</v>
      </c>
      <c r="AM142" s="41" t="s">
        <v>152</v>
      </c>
      <c r="AN142" s="42"/>
      <c r="AO142" s="42"/>
      <c r="AP142" s="42">
        <v>53</v>
      </c>
      <c r="BQ142" s="33"/>
      <c r="BR142" s="33"/>
      <c r="BS142" s="33"/>
    </row>
    <row r="143" spans="1:78" s="33" customFormat="1" ht="18.75" x14ac:dyDescent="0.3">
      <c r="A143" s="53">
        <f>N143+R143+V143+Z143+AD143+AH143+AL143+AP143</f>
        <v>94</v>
      </c>
      <c r="B143" s="53">
        <v>141</v>
      </c>
      <c r="C143" s="336">
        <f>AVERAGE(L143,P143,T143,X143,AB143,AF143,AJ143,AN143,)</f>
        <v>16.5</v>
      </c>
      <c r="D143" s="3" t="s">
        <v>132</v>
      </c>
      <c r="E143" s="12" t="s">
        <v>31</v>
      </c>
      <c r="F143" s="12" t="s">
        <v>18</v>
      </c>
      <c r="G143" s="57" t="s">
        <v>210</v>
      </c>
      <c r="H143" s="350"/>
      <c r="I143" s="8" t="s">
        <v>77</v>
      </c>
      <c r="J143" s="8" t="s">
        <v>90</v>
      </c>
      <c r="K143" s="344"/>
      <c r="L143" s="344"/>
      <c r="M143" s="344"/>
      <c r="N143" s="344"/>
      <c r="O143" s="314"/>
      <c r="P143" s="314"/>
      <c r="Q143" s="314"/>
      <c r="R143" s="314"/>
      <c r="S143" s="278"/>
      <c r="T143" s="278"/>
      <c r="U143" s="278"/>
      <c r="V143" s="278"/>
      <c r="W143" s="134"/>
      <c r="X143" s="134"/>
      <c r="Y143" s="139"/>
      <c r="Z143" s="139"/>
      <c r="AA143" s="94"/>
      <c r="AB143" s="94"/>
      <c r="AC143" s="94"/>
      <c r="AD143" s="94"/>
      <c r="AE143" s="258"/>
      <c r="AF143" s="252"/>
      <c r="AG143" s="252"/>
      <c r="AH143" s="253"/>
      <c r="AI143" s="195">
        <v>6.7013888888888885E-4</v>
      </c>
      <c r="AJ143" s="180">
        <v>33</v>
      </c>
      <c r="AK143" s="180">
        <v>60</v>
      </c>
      <c r="AL143" s="181">
        <v>41</v>
      </c>
      <c r="AM143" s="41" t="s">
        <v>152</v>
      </c>
      <c r="AN143" s="42"/>
      <c r="AO143" s="42"/>
      <c r="AP143" s="42">
        <v>53</v>
      </c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</row>
    <row r="144" spans="1:78" s="33" customFormat="1" ht="18.75" x14ac:dyDescent="0.3">
      <c r="A144" s="53">
        <f>N144+R144+V144+Z144+AD144+AH144+AL144+AP144</f>
        <v>84</v>
      </c>
      <c r="B144" s="53">
        <v>142</v>
      </c>
      <c r="C144" s="336">
        <f>AVERAGE(L144,P144,T144,X144,AB144,AF144,AJ144,AN144,)</f>
        <v>29.5</v>
      </c>
      <c r="D144" s="3" t="s">
        <v>144</v>
      </c>
      <c r="E144" s="12" t="s">
        <v>7</v>
      </c>
      <c r="F144" s="12" t="s">
        <v>37</v>
      </c>
      <c r="G144" s="57" t="s">
        <v>230</v>
      </c>
      <c r="H144" s="350"/>
      <c r="I144" s="8" t="s">
        <v>92</v>
      </c>
      <c r="J144" s="8" t="s">
        <v>90</v>
      </c>
      <c r="K144" s="344"/>
      <c r="L144" s="344"/>
      <c r="M144" s="344"/>
      <c r="N144" s="344"/>
      <c r="O144" s="314"/>
      <c r="P144" s="314"/>
      <c r="Q144" s="314"/>
      <c r="R144" s="314"/>
      <c r="S144" s="278"/>
      <c r="T144" s="278"/>
      <c r="U144" s="278"/>
      <c r="V144" s="278"/>
      <c r="W144" s="134"/>
      <c r="X144" s="134"/>
      <c r="Y144" s="139"/>
      <c r="Z144" s="139"/>
      <c r="AA144" s="94"/>
      <c r="AB144" s="94"/>
      <c r="AC144" s="94"/>
      <c r="AD144" s="94"/>
      <c r="AE144" s="264"/>
      <c r="AF144" s="252"/>
      <c r="AG144" s="252"/>
      <c r="AH144" s="252"/>
      <c r="AI144" s="195"/>
      <c r="AJ144" s="180"/>
      <c r="AK144" s="180"/>
      <c r="AL144" s="180"/>
      <c r="AM144" s="41">
        <v>1.9328703703703703E-4</v>
      </c>
      <c r="AN144" s="42">
        <v>59</v>
      </c>
      <c r="AO144" s="42">
        <v>17</v>
      </c>
      <c r="AP144" s="42">
        <v>84</v>
      </c>
      <c r="BQ144" s="5"/>
      <c r="BR144" s="5"/>
      <c r="BS144" s="5"/>
      <c r="BT144" s="5"/>
      <c r="BU144" s="5"/>
      <c r="BV144" s="5"/>
      <c r="BW144" s="5"/>
      <c r="BX144" s="5"/>
      <c r="BY144" s="5"/>
      <c r="BZ144" s="5"/>
    </row>
    <row r="145" spans="1:78" ht="18.75" x14ac:dyDescent="0.3">
      <c r="A145" s="53">
        <f>N145+R145+V145+Z145+AD145+AH145+AL145+AP145</f>
        <v>81</v>
      </c>
      <c r="B145" s="53">
        <v>143</v>
      </c>
      <c r="C145" s="336">
        <f>AVERAGE(L145,P145,T145,X145,AB145,AF145,AJ145,AN145,)</f>
        <v>26</v>
      </c>
      <c r="D145" s="3" t="s">
        <v>24</v>
      </c>
      <c r="E145" s="12" t="s">
        <v>25</v>
      </c>
      <c r="F145" s="12" t="s">
        <v>36</v>
      </c>
      <c r="G145" s="57" t="s">
        <v>273</v>
      </c>
      <c r="I145" s="8" t="s">
        <v>92</v>
      </c>
      <c r="J145" s="8" t="s">
        <v>90</v>
      </c>
      <c r="K145" s="344"/>
      <c r="L145" s="344"/>
      <c r="M145" s="344"/>
      <c r="N145" s="344"/>
      <c r="O145" s="316"/>
      <c r="P145" s="316"/>
      <c r="Q145" s="316"/>
      <c r="R145" s="316"/>
      <c r="S145" s="281"/>
      <c r="T145" s="281"/>
      <c r="U145" s="281"/>
      <c r="V145" s="281"/>
      <c r="W145" s="131"/>
      <c r="X145" s="131"/>
      <c r="Y145" s="143"/>
      <c r="Z145" s="143"/>
      <c r="AA145" s="96"/>
      <c r="AB145" s="96"/>
      <c r="AC145" s="96"/>
      <c r="AD145" s="96"/>
      <c r="AE145" s="265"/>
      <c r="AF145" s="260"/>
      <c r="AG145" s="252"/>
      <c r="AH145" s="260"/>
      <c r="AI145" s="200"/>
      <c r="AJ145" s="178"/>
      <c r="AK145" s="178"/>
      <c r="AL145" s="178"/>
      <c r="AM145" s="45">
        <v>1.9560185185185183E-4</v>
      </c>
      <c r="AN145" s="46">
        <v>52</v>
      </c>
      <c r="AO145" s="46">
        <v>20</v>
      </c>
      <c r="AP145" s="46">
        <v>81</v>
      </c>
      <c r="BT145" s="33"/>
      <c r="BU145" s="33"/>
      <c r="BV145" s="33"/>
      <c r="BW145" s="33"/>
      <c r="BX145" s="33"/>
      <c r="BY145" s="33"/>
      <c r="BZ145" s="33"/>
    </row>
    <row r="146" spans="1:78" ht="18.75" x14ac:dyDescent="0.3">
      <c r="A146" s="53">
        <f>N146+R146+V146+Z146+AD146+AH146+AL146+AP146</f>
        <v>75</v>
      </c>
      <c r="B146" s="53">
        <v>144</v>
      </c>
      <c r="C146" s="336">
        <f>AVERAGE(L146,P146,T146,X146,AB146,AF146,AJ146,AN146,)</f>
        <v>22.5</v>
      </c>
      <c r="D146" s="3" t="s">
        <v>35</v>
      </c>
      <c r="E146" s="12" t="s">
        <v>34</v>
      </c>
      <c r="F146" s="12" t="s">
        <v>26</v>
      </c>
      <c r="G146" s="57" t="s">
        <v>323</v>
      </c>
      <c r="I146" s="8" t="s">
        <v>92</v>
      </c>
      <c r="J146" s="8" t="s">
        <v>90</v>
      </c>
      <c r="K146" s="344"/>
      <c r="L146" s="344"/>
      <c r="M146" s="344"/>
      <c r="N146" s="344"/>
      <c r="O146" s="314"/>
      <c r="P146" s="314"/>
      <c r="Q146" s="314"/>
      <c r="R146" s="314"/>
      <c r="S146" s="278"/>
      <c r="T146" s="278"/>
      <c r="U146" s="278"/>
      <c r="V146" s="278"/>
      <c r="W146" s="134"/>
      <c r="X146" s="134"/>
      <c r="Y146" s="139"/>
      <c r="Z146" s="139"/>
      <c r="AA146" s="94"/>
      <c r="AB146" s="94"/>
      <c r="AC146" s="94"/>
      <c r="AD146" s="94"/>
      <c r="AE146" s="264"/>
      <c r="AF146" s="252"/>
      <c r="AG146" s="252"/>
      <c r="AH146" s="252"/>
      <c r="AI146" s="195"/>
      <c r="AJ146" s="180"/>
      <c r="AK146" s="180"/>
      <c r="AL146" s="180"/>
      <c r="AM146" s="41">
        <v>2.0717592592592589E-4</v>
      </c>
      <c r="AN146" s="42">
        <v>45</v>
      </c>
      <c r="AO146" s="42">
        <v>26</v>
      </c>
      <c r="AP146" s="42">
        <v>75</v>
      </c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ht="18.75" x14ac:dyDescent="0.3">
      <c r="A147" s="53">
        <f>N147+R147+V147+Z147+AD147+AH147+AL147+AP147</f>
        <v>71</v>
      </c>
      <c r="B147" s="53">
        <v>145</v>
      </c>
      <c r="C147" s="336">
        <f>AVERAGE(L147,P147,T147,X147,AB147,AF147,AJ147,AN147,)</f>
        <v>28</v>
      </c>
      <c r="D147" s="3" t="s">
        <v>80</v>
      </c>
      <c r="E147" s="12" t="s">
        <v>7</v>
      </c>
      <c r="F147" s="12" t="s">
        <v>18</v>
      </c>
      <c r="G147" s="57" t="s">
        <v>210</v>
      </c>
      <c r="I147" s="8" t="s">
        <v>77</v>
      </c>
      <c r="J147" s="8" t="s">
        <v>90</v>
      </c>
      <c r="K147" s="344"/>
      <c r="L147" s="344"/>
      <c r="M147" s="344"/>
      <c r="N147" s="344"/>
      <c r="O147" s="316"/>
      <c r="P147" s="316"/>
      <c r="Q147" s="316"/>
      <c r="R147" s="316"/>
      <c r="S147" s="281"/>
      <c r="T147" s="281"/>
      <c r="U147" s="281"/>
      <c r="V147" s="281"/>
      <c r="W147" s="131"/>
      <c r="X147" s="131"/>
      <c r="Y147" s="143"/>
      <c r="Z147" s="143"/>
      <c r="AA147" s="96"/>
      <c r="AB147" s="96"/>
      <c r="AC147" s="96"/>
      <c r="AD147" s="96"/>
      <c r="AE147" s="265"/>
      <c r="AF147" s="260"/>
      <c r="AG147" s="252"/>
      <c r="AH147" s="260"/>
      <c r="AI147" s="200"/>
      <c r="AJ147" s="178"/>
      <c r="AK147" s="178"/>
      <c r="AL147" s="178"/>
      <c r="AM147" s="45">
        <v>2.1064814814814815E-4</v>
      </c>
      <c r="AN147" s="46">
        <v>56</v>
      </c>
      <c r="AO147" s="46">
        <v>30</v>
      </c>
      <c r="AP147" s="46">
        <v>71</v>
      </c>
      <c r="BQ147" s="33"/>
      <c r="BR147" s="33"/>
      <c r="BS147" s="33"/>
    </row>
    <row r="148" spans="1:78" ht="18.75" x14ac:dyDescent="0.3">
      <c r="A148" s="53">
        <f>N148+R148+V148+Z148+AD148+AH148+AL148+AP148</f>
        <v>67</v>
      </c>
      <c r="B148" s="53">
        <v>146</v>
      </c>
      <c r="C148" s="336">
        <f>AVERAGE(L148,P148,T148,X148,AB148,AF148,AJ148,AN148,)</f>
        <v>30.5</v>
      </c>
      <c r="D148" s="3" t="s">
        <v>30</v>
      </c>
      <c r="E148" s="12" t="s">
        <v>31</v>
      </c>
      <c r="F148" s="12" t="s">
        <v>37</v>
      </c>
      <c r="G148" s="57" t="s">
        <v>230</v>
      </c>
      <c r="I148" s="8" t="s">
        <v>77</v>
      </c>
      <c r="J148" s="8" t="s">
        <v>90</v>
      </c>
      <c r="K148" s="344"/>
      <c r="L148" s="344"/>
      <c r="M148" s="344"/>
      <c r="N148" s="344"/>
      <c r="O148" s="316"/>
      <c r="P148" s="316"/>
      <c r="Q148" s="316"/>
      <c r="R148" s="316"/>
      <c r="S148" s="281"/>
      <c r="T148" s="281"/>
      <c r="U148" s="281"/>
      <c r="V148" s="281"/>
      <c r="W148" s="131"/>
      <c r="X148" s="131"/>
      <c r="Y148" s="143"/>
      <c r="Z148" s="143"/>
      <c r="AA148" s="96"/>
      <c r="AB148" s="96"/>
      <c r="AC148" s="96"/>
      <c r="AD148" s="96"/>
      <c r="AE148" s="265"/>
      <c r="AF148" s="260"/>
      <c r="AG148" s="252"/>
      <c r="AH148" s="260"/>
      <c r="AI148" s="200"/>
      <c r="AJ148" s="178"/>
      <c r="AK148" s="178"/>
      <c r="AL148" s="178"/>
      <c r="AM148" s="45">
        <v>2.1643518518518518E-4</v>
      </c>
      <c r="AN148" s="46">
        <v>61</v>
      </c>
      <c r="AO148" s="46">
        <v>34</v>
      </c>
      <c r="AP148" s="46">
        <v>67</v>
      </c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</row>
    <row r="149" spans="1:78" ht="18.75" x14ac:dyDescent="0.3">
      <c r="A149" s="53">
        <f>N149+R149+V149+Z149+AD149+AH149+AL149+AP149</f>
        <v>65</v>
      </c>
      <c r="B149" s="53">
        <v>147</v>
      </c>
      <c r="C149" s="336">
        <f>AVERAGE(L149,P149,T149,X149,AB149,AF149,AJ149,AN149,)</f>
        <v>22.5</v>
      </c>
      <c r="D149" s="3" t="s">
        <v>78</v>
      </c>
      <c r="E149" s="12" t="s">
        <v>50</v>
      </c>
      <c r="F149" s="12" t="s">
        <v>18</v>
      </c>
      <c r="G149" s="57" t="s">
        <v>210</v>
      </c>
      <c r="I149" s="8" t="s">
        <v>92</v>
      </c>
      <c r="J149" s="8" t="s">
        <v>90</v>
      </c>
      <c r="K149" s="344"/>
      <c r="L149" s="344"/>
      <c r="M149" s="344"/>
      <c r="N149" s="344"/>
      <c r="O149" s="314"/>
      <c r="P149" s="314"/>
      <c r="Q149" s="314"/>
      <c r="R149" s="314"/>
      <c r="S149" s="278"/>
      <c r="T149" s="278"/>
      <c r="U149" s="278"/>
      <c r="V149" s="278"/>
      <c r="W149" s="134"/>
      <c r="X149" s="134"/>
      <c r="Y149" s="139"/>
      <c r="Z149" s="139"/>
      <c r="AA149" s="94"/>
      <c r="AB149" s="94"/>
      <c r="AC149" s="94"/>
      <c r="AD149" s="94"/>
      <c r="AE149" s="264"/>
      <c r="AF149" s="252"/>
      <c r="AG149" s="252"/>
      <c r="AH149" s="252"/>
      <c r="AI149" s="195"/>
      <c r="AJ149" s="180"/>
      <c r="AK149" s="180"/>
      <c r="AL149" s="180"/>
      <c r="AM149" s="41">
        <v>2.3032407407407409E-4</v>
      </c>
      <c r="AN149" s="42">
        <v>45</v>
      </c>
      <c r="AO149" s="42">
        <v>36</v>
      </c>
      <c r="AP149" s="42">
        <v>65</v>
      </c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</row>
    <row r="150" spans="1:78" ht="18.75" x14ac:dyDescent="0.3">
      <c r="A150" s="53">
        <f>N150+R150+V150+Z150+AD150+AH150+AL150+AP150</f>
        <v>64</v>
      </c>
      <c r="B150" s="53">
        <v>148</v>
      </c>
      <c r="C150" s="336">
        <f>AVERAGE(L150,P150,T150,X150,AB150,AF150,AJ150,AN150,)</f>
        <v>28.5</v>
      </c>
      <c r="D150" s="3" t="s">
        <v>64</v>
      </c>
      <c r="E150" s="12" t="s">
        <v>13</v>
      </c>
      <c r="F150" s="12" t="s">
        <v>18</v>
      </c>
      <c r="G150" s="57" t="s">
        <v>210</v>
      </c>
      <c r="I150" s="8" t="s">
        <v>92</v>
      </c>
      <c r="J150" s="8" t="s">
        <v>90</v>
      </c>
      <c r="K150" s="344"/>
      <c r="L150" s="344"/>
      <c r="M150" s="344"/>
      <c r="N150" s="344"/>
      <c r="O150" s="314"/>
      <c r="P150" s="314"/>
      <c r="Q150" s="314"/>
      <c r="R150" s="314"/>
      <c r="S150" s="278"/>
      <c r="T150" s="278"/>
      <c r="U150" s="278"/>
      <c r="V150" s="278"/>
      <c r="W150" s="134"/>
      <c r="X150" s="134"/>
      <c r="Y150" s="139"/>
      <c r="Z150" s="139"/>
      <c r="AA150" s="94"/>
      <c r="AB150" s="94"/>
      <c r="AC150" s="94"/>
      <c r="AD150" s="94"/>
      <c r="AE150" s="264"/>
      <c r="AF150" s="252"/>
      <c r="AG150" s="252"/>
      <c r="AH150" s="252"/>
      <c r="AI150" s="195"/>
      <c r="AJ150" s="180"/>
      <c r="AK150" s="180"/>
      <c r="AL150" s="180"/>
      <c r="AM150" s="41">
        <v>2.3032407407407409E-4</v>
      </c>
      <c r="AN150" s="42">
        <v>57</v>
      </c>
      <c r="AO150" s="42">
        <v>37</v>
      </c>
      <c r="AP150" s="42">
        <v>64</v>
      </c>
    </row>
    <row r="151" spans="1:78" ht="18.75" x14ac:dyDescent="0.3">
      <c r="A151" s="53">
        <f>N151+R151+V151+Z151+AD151+AH151+AL151+AP151</f>
        <v>61</v>
      </c>
      <c r="B151" s="53">
        <v>149</v>
      </c>
      <c r="C151" s="336">
        <f>AVERAGE(L151,P151,T151,X151,AB151,AF151,AJ151,AN151,)</f>
        <v>22</v>
      </c>
      <c r="D151" s="3" t="s">
        <v>82</v>
      </c>
      <c r="E151" s="12" t="s">
        <v>13</v>
      </c>
      <c r="F151" s="12" t="s">
        <v>83</v>
      </c>
      <c r="G151" s="57" t="s">
        <v>231</v>
      </c>
      <c r="I151" s="8" t="s">
        <v>77</v>
      </c>
      <c r="J151" s="8" t="s">
        <v>90</v>
      </c>
      <c r="K151" s="344"/>
      <c r="L151" s="344"/>
      <c r="M151" s="344"/>
      <c r="N151" s="344"/>
      <c r="O151" s="314"/>
      <c r="P151" s="314"/>
      <c r="Q151" s="314"/>
      <c r="R151" s="314"/>
      <c r="S151" s="278"/>
      <c r="T151" s="278"/>
      <c r="U151" s="278"/>
      <c r="V151" s="278"/>
      <c r="W151" s="134"/>
      <c r="X151" s="134"/>
      <c r="Y151" s="139"/>
      <c r="Z151" s="139"/>
      <c r="AA151" s="94"/>
      <c r="AB151" s="94"/>
      <c r="AC151" s="94"/>
      <c r="AD151" s="94"/>
      <c r="AE151" s="264"/>
      <c r="AF151" s="252"/>
      <c r="AG151" s="252"/>
      <c r="AH151" s="252"/>
      <c r="AI151" s="195"/>
      <c r="AJ151" s="180"/>
      <c r="AK151" s="180"/>
      <c r="AL151" s="180"/>
      <c r="AM151" s="41">
        <v>2.3611111111111109E-4</v>
      </c>
      <c r="AN151" s="42">
        <v>44</v>
      </c>
      <c r="AO151" s="42">
        <v>40</v>
      </c>
      <c r="AP151" s="42">
        <v>61</v>
      </c>
    </row>
    <row r="152" spans="1:78" x14ac:dyDescent="0.25">
      <c r="E152" s="5" t="s">
        <v>227</v>
      </c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AD152" s="81"/>
      <c r="AE152" s="9"/>
      <c r="AH152" s="8"/>
    </row>
    <row r="153" spans="1:78" x14ac:dyDescent="0.25">
      <c r="A153" s="21"/>
      <c r="B153" s="21"/>
      <c r="C153" s="6"/>
      <c r="D153" s="20" t="s">
        <v>157</v>
      </c>
      <c r="E153" s="5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AD153" s="81"/>
      <c r="AE153" s="5"/>
      <c r="AF153" s="5"/>
      <c r="AG153" s="5"/>
      <c r="AH153" s="5"/>
      <c r="AI153" s="5"/>
    </row>
    <row r="154" spans="1:78" x14ac:dyDescent="0.25">
      <c r="A154" s="21"/>
      <c r="B154" s="21"/>
      <c r="C154" s="320" t="s">
        <v>147</v>
      </c>
      <c r="D154" s="11" t="s">
        <v>155</v>
      </c>
      <c r="F154" s="5"/>
      <c r="Y154" s="21"/>
      <c r="Z154" s="21"/>
      <c r="AC154" s="21"/>
      <c r="AD154" s="11"/>
      <c r="AE154" s="5"/>
      <c r="AF154" s="5"/>
      <c r="AG154" s="5"/>
      <c r="AH154" s="5"/>
      <c r="AI154" s="11"/>
      <c r="AK154" s="5"/>
      <c r="AL154" s="5"/>
      <c r="AM154" s="5"/>
      <c r="AN154" s="5"/>
      <c r="AO154" s="5"/>
      <c r="AP154" s="5"/>
    </row>
    <row r="155" spans="1:78" x14ac:dyDescent="0.25">
      <c r="A155" s="21"/>
      <c r="B155" s="21"/>
      <c r="C155" s="320" t="s">
        <v>148</v>
      </c>
      <c r="D155" s="11" t="s">
        <v>149</v>
      </c>
      <c r="F155" s="5"/>
      <c r="Y155" s="21"/>
      <c r="Z155" s="21"/>
      <c r="AC155" s="21"/>
      <c r="AD155" s="19"/>
      <c r="AI155" s="11"/>
      <c r="AK155" s="5"/>
      <c r="AL155" s="5"/>
      <c r="AM155" s="5"/>
      <c r="AN155" s="5"/>
      <c r="AO155" s="5"/>
      <c r="AP155" s="5"/>
    </row>
    <row r="156" spans="1:78" x14ac:dyDescent="0.25">
      <c r="A156" s="11"/>
      <c r="B156" s="11"/>
      <c r="C156" s="6" t="s">
        <v>150</v>
      </c>
      <c r="D156" s="11" t="s">
        <v>153</v>
      </c>
      <c r="F156" s="5"/>
      <c r="Y156" s="21"/>
      <c r="Z156" s="21"/>
      <c r="AC156" s="21"/>
      <c r="AD156" s="19"/>
      <c r="AI156" s="11"/>
      <c r="AK156" s="5"/>
      <c r="AL156" s="5"/>
      <c r="AM156" s="5"/>
      <c r="AN156" s="5"/>
      <c r="AO156" s="5"/>
      <c r="AP156" s="5"/>
    </row>
    <row r="157" spans="1:78" x14ac:dyDescent="0.25">
      <c r="A157" s="11"/>
      <c r="B157" s="11"/>
      <c r="C157" s="6" t="s">
        <v>151</v>
      </c>
      <c r="D157" s="11" t="s">
        <v>154</v>
      </c>
      <c r="F157" s="5"/>
      <c r="Y157" s="11"/>
      <c r="Z157" s="11"/>
      <c r="AC157" s="11"/>
      <c r="AD157" s="37"/>
      <c r="AI157" s="11"/>
      <c r="AK157" s="5"/>
      <c r="AL157" s="5"/>
      <c r="AM157" s="5"/>
      <c r="AN157" s="5"/>
      <c r="AO157" s="5"/>
      <c r="AP157" s="5"/>
    </row>
    <row r="158" spans="1:78" x14ac:dyDescent="0.25">
      <c r="A158" s="21"/>
      <c r="B158" s="21"/>
      <c r="C158" s="320"/>
      <c r="F158" s="5"/>
      <c r="G158" s="5"/>
      <c r="Y158" s="11"/>
      <c r="Z158" s="11"/>
      <c r="AC158" s="11"/>
      <c r="AD158" s="37"/>
      <c r="AE158" s="5"/>
      <c r="AF158" s="5"/>
      <c r="AG158" s="5"/>
      <c r="AH158" s="5"/>
      <c r="AI158" s="11"/>
      <c r="AK158" s="5"/>
      <c r="AL158" s="5"/>
      <c r="AM158" s="5"/>
      <c r="AN158" s="5"/>
      <c r="AO158" s="5"/>
      <c r="AP158" s="5"/>
    </row>
    <row r="159" spans="1:78" x14ac:dyDescent="0.25">
      <c r="A159" s="21"/>
      <c r="B159" s="21"/>
      <c r="C159" s="320"/>
      <c r="D159" s="22" t="s">
        <v>160</v>
      </c>
      <c r="F159" s="5"/>
      <c r="Y159" s="21"/>
      <c r="Z159" s="21"/>
      <c r="AC159" s="21"/>
      <c r="AD159" s="19"/>
      <c r="AI159" s="11"/>
      <c r="AK159" s="5"/>
      <c r="AL159" s="5"/>
      <c r="AM159" s="5"/>
      <c r="AN159" s="5"/>
      <c r="AO159" s="5"/>
      <c r="AP159" s="5"/>
    </row>
    <row r="160" spans="1:78" x14ac:dyDescent="0.25">
      <c r="A160" s="21"/>
      <c r="B160" s="21"/>
      <c r="C160" s="320" t="s">
        <v>147</v>
      </c>
      <c r="D160" s="5" t="s">
        <v>158</v>
      </c>
      <c r="F160" s="5"/>
      <c r="G160" s="28"/>
      <c r="Y160" s="21"/>
      <c r="Z160" s="21"/>
      <c r="AC160" s="21"/>
      <c r="AD160" s="19"/>
      <c r="AI160" s="11"/>
      <c r="AK160" s="5"/>
      <c r="AL160" s="5"/>
      <c r="AM160" s="5"/>
      <c r="AN160" s="5"/>
      <c r="AO160" s="5"/>
      <c r="AP160" s="5"/>
    </row>
    <row r="161" spans="1:42" x14ac:dyDescent="0.25">
      <c r="A161" s="21"/>
      <c r="B161" s="21"/>
      <c r="C161" s="320" t="s">
        <v>148</v>
      </c>
      <c r="D161" s="5" t="s">
        <v>159</v>
      </c>
      <c r="F161" s="5"/>
      <c r="G161" s="36"/>
      <c r="Y161" s="21"/>
      <c r="Z161" s="21"/>
      <c r="AC161" s="21"/>
      <c r="AD161" s="19"/>
      <c r="AI161" s="11"/>
      <c r="AK161" s="5"/>
      <c r="AL161" s="5"/>
      <c r="AM161" s="5"/>
      <c r="AN161" s="5"/>
      <c r="AO161" s="5"/>
      <c r="AP161" s="5"/>
    </row>
    <row r="162" spans="1:42" x14ac:dyDescent="0.25">
      <c r="A162" s="11"/>
      <c r="B162" s="11"/>
      <c r="C162" s="6"/>
      <c r="F162" s="5"/>
      <c r="Y162" s="21"/>
      <c r="Z162" s="21"/>
      <c r="AC162" s="21"/>
      <c r="AD162" s="19"/>
      <c r="AI162" s="11"/>
      <c r="AK162" s="5"/>
      <c r="AL162" s="5"/>
      <c r="AM162" s="5"/>
      <c r="AN162" s="5"/>
      <c r="AO162" s="5"/>
      <c r="AP162" s="5"/>
    </row>
    <row r="163" spans="1:42" x14ac:dyDescent="0.25">
      <c r="A163" s="11"/>
      <c r="B163" s="11"/>
      <c r="C163" s="6"/>
      <c r="D163" s="22" t="s">
        <v>161</v>
      </c>
      <c r="F163" s="5"/>
      <c r="Y163" s="11"/>
      <c r="Z163" s="11"/>
      <c r="AC163" s="11"/>
      <c r="AD163" s="37"/>
      <c r="AE163" s="5"/>
      <c r="AF163" s="5"/>
      <c r="AG163" s="5"/>
      <c r="AH163" s="5"/>
      <c r="AI163" s="11"/>
      <c r="AK163" s="5"/>
      <c r="AL163" s="5"/>
      <c r="AM163" s="5"/>
      <c r="AN163" s="5"/>
      <c r="AO163" s="5"/>
      <c r="AP163" s="5"/>
    </row>
    <row r="164" spans="1:42" x14ac:dyDescent="0.25">
      <c r="A164" s="21"/>
      <c r="B164" s="21"/>
      <c r="C164" s="320" t="s">
        <v>147</v>
      </c>
      <c r="D164" s="5" t="s">
        <v>162</v>
      </c>
      <c r="F164" s="5"/>
      <c r="G164" s="27"/>
      <c r="Y164" s="11"/>
      <c r="Z164" s="11"/>
      <c r="AC164" s="11"/>
      <c r="AD164" s="37"/>
      <c r="AI164" s="11"/>
      <c r="AK164" s="5"/>
      <c r="AL164" s="5"/>
      <c r="AM164" s="5"/>
      <c r="AN164" s="5"/>
      <c r="AO164" s="5"/>
      <c r="AP164" s="5"/>
    </row>
    <row r="165" spans="1:42" x14ac:dyDescent="0.25">
      <c r="A165" s="21"/>
      <c r="B165" s="21"/>
      <c r="C165" s="320" t="s">
        <v>148</v>
      </c>
      <c r="D165" s="5" t="s">
        <v>163</v>
      </c>
      <c r="F165" s="5"/>
      <c r="Y165" s="21"/>
      <c r="Z165" s="21"/>
      <c r="AC165" s="21"/>
      <c r="AD165" s="19"/>
      <c r="AE165" s="5"/>
      <c r="AF165" s="5"/>
      <c r="AG165" s="5"/>
      <c r="AH165" s="5"/>
      <c r="AI165" s="11"/>
      <c r="AK165" s="5"/>
      <c r="AL165" s="5"/>
      <c r="AM165" s="5"/>
      <c r="AN165" s="5"/>
      <c r="AO165" s="5"/>
      <c r="AP165" s="5"/>
    </row>
    <row r="166" spans="1:42" x14ac:dyDescent="0.25">
      <c r="A166" s="21"/>
      <c r="B166" s="21"/>
      <c r="C166" s="6"/>
      <c r="D166" s="5" t="s">
        <v>228</v>
      </c>
      <c r="F166" s="5"/>
      <c r="Y166" s="21"/>
      <c r="Z166" s="21"/>
      <c r="AC166" s="21"/>
      <c r="AD166" s="19"/>
      <c r="AI166" s="11"/>
      <c r="AK166" s="5"/>
      <c r="AL166" s="5"/>
      <c r="AM166" s="5"/>
      <c r="AN166" s="5"/>
      <c r="AO166" s="5"/>
      <c r="AP166" s="5"/>
    </row>
    <row r="167" spans="1:42" x14ac:dyDescent="0.25">
      <c r="A167" s="21"/>
      <c r="B167" s="21"/>
      <c r="C167" s="6"/>
      <c r="D167" s="5" t="s">
        <v>229</v>
      </c>
      <c r="F167" s="5"/>
      <c r="Y167" s="21"/>
      <c r="Z167" s="21"/>
      <c r="AC167" s="21"/>
      <c r="AD167" s="11"/>
      <c r="AI167" s="11"/>
      <c r="AK167" s="5"/>
      <c r="AL167" s="5"/>
      <c r="AM167" s="5"/>
      <c r="AN167" s="5"/>
      <c r="AO167" s="5"/>
      <c r="AP167" s="5"/>
    </row>
    <row r="168" spans="1:42" x14ac:dyDescent="0.25">
      <c r="A168" s="21"/>
      <c r="B168" s="21"/>
      <c r="C168" s="6"/>
      <c r="D168" s="6"/>
      <c r="F168" s="5"/>
      <c r="Y168" s="21"/>
      <c r="Z168" s="21"/>
      <c r="AC168" s="21"/>
      <c r="AD168" s="11"/>
      <c r="AI168" s="11"/>
      <c r="AK168" s="5"/>
      <c r="AL168" s="5"/>
      <c r="AM168" s="5"/>
      <c r="AN168" s="5"/>
      <c r="AO168" s="5"/>
      <c r="AP168" s="5"/>
    </row>
    <row r="169" spans="1:42" x14ac:dyDescent="0.25">
      <c r="A169" s="21"/>
      <c r="B169" s="21"/>
      <c r="C169" s="6"/>
      <c r="D169" s="6"/>
      <c r="E169" s="5"/>
      <c r="F169" s="5"/>
      <c r="Y169" s="21"/>
      <c r="Z169" s="21"/>
      <c r="AC169" s="21"/>
      <c r="AD169" s="11"/>
      <c r="AI169" s="11"/>
      <c r="AK169" s="5"/>
      <c r="AL169" s="5"/>
      <c r="AM169" s="5"/>
      <c r="AN169" s="5"/>
      <c r="AO169" s="5"/>
      <c r="AP169" s="5"/>
    </row>
    <row r="170" spans="1:42" x14ac:dyDescent="0.25">
      <c r="A170" s="21"/>
      <c r="B170" s="21"/>
      <c r="C170" s="6"/>
      <c r="D170" s="6"/>
      <c r="E170" s="5"/>
      <c r="F170" s="5"/>
      <c r="Y170" s="21"/>
      <c r="Z170" s="21"/>
      <c r="AC170" s="21"/>
      <c r="AD170" s="11"/>
      <c r="AI170" s="11"/>
      <c r="AK170" s="5"/>
      <c r="AL170" s="5"/>
      <c r="AM170" s="5"/>
      <c r="AN170" s="5"/>
      <c r="AO170" s="5"/>
      <c r="AP170" s="5"/>
    </row>
    <row r="171" spans="1:42" x14ac:dyDescent="0.25">
      <c r="A171" s="54"/>
      <c r="B171" s="54"/>
      <c r="C171" s="6"/>
      <c r="D171" s="6"/>
      <c r="E171" s="5"/>
      <c r="F171" s="5"/>
      <c r="G171" s="27"/>
      <c r="Y171" s="21"/>
      <c r="Z171" s="21"/>
      <c r="AC171" s="21"/>
      <c r="AD171" s="11"/>
      <c r="AI171" s="11"/>
      <c r="AK171" s="5"/>
      <c r="AL171" s="5"/>
      <c r="AM171" s="5"/>
      <c r="AN171" s="5"/>
      <c r="AO171" s="5"/>
      <c r="AP171" s="5"/>
    </row>
    <row r="172" spans="1:42" x14ac:dyDescent="0.25">
      <c r="A172" s="54"/>
      <c r="B172" s="54"/>
      <c r="C172" s="6"/>
      <c r="D172" s="6"/>
      <c r="F172" s="5"/>
      <c r="G172" s="36"/>
      <c r="Y172" s="54"/>
      <c r="Z172" s="54"/>
      <c r="AC172" s="54"/>
      <c r="AD172" s="11"/>
      <c r="AI172" s="11"/>
      <c r="AK172" s="5"/>
      <c r="AL172" s="5"/>
      <c r="AM172" s="5"/>
      <c r="AN172" s="5"/>
      <c r="AO172" s="5"/>
      <c r="AP172" s="5"/>
    </row>
    <row r="173" spans="1:42" x14ac:dyDescent="0.25">
      <c r="A173" s="54"/>
      <c r="B173" s="54"/>
      <c r="C173" s="6"/>
      <c r="D173" s="6"/>
      <c r="F173" s="5"/>
      <c r="G173" s="36"/>
      <c r="Y173" s="54"/>
      <c r="Z173" s="54"/>
      <c r="AC173" s="54"/>
      <c r="AD173" s="11"/>
      <c r="AI173" s="11"/>
      <c r="AK173" s="5"/>
      <c r="AL173" s="5"/>
      <c r="AM173" s="5"/>
      <c r="AN173" s="5"/>
      <c r="AO173" s="5"/>
      <c r="AP173" s="5"/>
    </row>
    <row r="174" spans="1:42" x14ac:dyDescent="0.25">
      <c r="A174" s="54"/>
      <c r="B174" s="54"/>
      <c r="C174" s="6"/>
      <c r="D174" s="6"/>
      <c r="F174" s="5"/>
      <c r="Y174" s="54"/>
      <c r="Z174" s="54"/>
      <c r="AC174" s="54"/>
      <c r="AD174" s="11"/>
      <c r="AI174" s="11"/>
      <c r="AK174" s="5"/>
      <c r="AL174" s="5"/>
      <c r="AM174" s="5"/>
      <c r="AN174" s="5"/>
      <c r="AO174" s="5"/>
      <c r="AP174" s="5"/>
    </row>
    <row r="175" spans="1:42" x14ac:dyDescent="0.25">
      <c r="A175" s="54"/>
      <c r="B175" s="54"/>
      <c r="C175" s="6"/>
      <c r="D175" s="6"/>
      <c r="F175" s="5"/>
      <c r="G175" s="27"/>
      <c r="Y175" s="54"/>
      <c r="Z175" s="54"/>
      <c r="AC175" s="54"/>
      <c r="AD175" s="11"/>
      <c r="AI175" s="11"/>
      <c r="AK175" s="5"/>
      <c r="AL175" s="5"/>
      <c r="AM175" s="5"/>
      <c r="AN175" s="5"/>
      <c r="AO175" s="5"/>
      <c r="AP175" s="5"/>
    </row>
    <row r="176" spans="1:42" x14ac:dyDescent="0.25">
      <c r="A176" s="54"/>
      <c r="B176" s="54"/>
      <c r="C176" s="6"/>
      <c r="D176" s="6"/>
      <c r="F176" s="5"/>
      <c r="Y176" s="54"/>
      <c r="Z176" s="54"/>
      <c r="AC176" s="54"/>
      <c r="AD176" s="11"/>
      <c r="AI176" s="11"/>
      <c r="AK176" s="5"/>
      <c r="AL176" s="5"/>
      <c r="AM176" s="5"/>
      <c r="AN176" s="5"/>
      <c r="AO176" s="5"/>
      <c r="AP176" s="5"/>
    </row>
    <row r="177" spans="1:42" x14ac:dyDescent="0.25">
      <c r="A177" s="54"/>
      <c r="B177" s="54"/>
      <c r="C177" s="6"/>
      <c r="D177" s="6"/>
      <c r="F177" s="5"/>
      <c r="Y177" s="54"/>
      <c r="Z177" s="54"/>
      <c r="AC177" s="54"/>
      <c r="AD177" s="11"/>
      <c r="AI177" s="11"/>
      <c r="AK177" s="5"/>
      <c r="AL177" s="5"/>
      <c r="AM177" s="5"/>
      <c r="AN177" s="5"/>
      <c r="AO177" s="5"/>
      <c r="AP177" s="5"/>
    </row>
    <row r="178" spans="1:42" x14ac:dyDescent="0.25">
      <c r="A178" s="54"/>
      <c r="B178" s="54"/>
      <c r="C178" s="6"/>
      <c r="D178" s="6"/>
      <c r="F178" s="5"/>
      <c r="Y178" s="54"/>
      <c r="Z178" s="54"/>
      <c r="AC178" s="54"/>
      <c r="AD178" s="11"/>
      <c r="AI178" s="11"/>
      <c r="AK178" s="5"/>
      <c r="AL178" s="5"/>
      <c r="AM178" s="5"/>
      <c r="AN178" s="5"/>
      <c r="AO178" s="5"/>
      <c r="AP178" s="5"/>
    </row>
    <row r="179" spans="1:42" x14ac:dyDescent="0.25">
      <c r="A179" s="54"/>
      <c r="B179" s="54"/>
      <c r="C179" s="6"/>
      <c r="D179" s="6"/>
      <c r="F179" s="5"/>
      <c r="Y179" s="54"/>
      <c r="Z179" s="54"/>
      <c r="AC179" s="54"/>
      <c r="AD179" s="11"/>
      <c r="AI179" s="11"/>
      <c r="AK179" s="5"/>
      <c r="AL179" s="5"/>
      <c r="AM179" s="5"/>
      <c r="AN179" s="5"/>
      <c r="AO179" s="5"/>
      <c r="AP179" s="5"/>
    </row>
    <row r="180" spans="1:42" x14ac:dyDescent="0.25">
      <c r="A180" s="54"/>
      <c r="B180" s="54"/>
      <c r="C180" s="6"/>
      <c r="D180" s="6"/>
      <c r="F180" s="5"/>
      <c r="Y180" s="54"/>
      <c r="Z180" s="54"/>
      <c r="AC180" s="54"/>
      <c r="AD180" s="11"/>
      <c r="AI180" s="11"/>
      <c r="AK180" s="5"/>
      <c r="AL180" s="5"/>
      <c r="AM180" s="5"/>
      <c r="AN180" s="5"/>
      <c r="AO180" s="5"/>
      <c r="AP180" s="5"/>
    </row>
    <row r="181" spans="1:42" x14ac:dyDescent="0.25">
      <c r="A181" s="54"/>
      <c r="B181" s="54"/>
      <c r="C181" s="6"/>
      <c r="D181" s="6"/>
      <c r="Y181" s="54"/>
      <c r="Z181" s="54"/>
      <c r="AC181" s="54"/>
      <c r="AD181" s="11"/>
      <c r="AI181" s="11"/>
      <c r="AK181" s="5"/>
    </row>
    <row r="182" spans="1:42" x14ac:dyDescent="0.25">
      <c r="A182" s="54"/>
      <c r="B182" s="54"/>
      <c r="C182" s="6"/>
      <c r="D182" s="6"/>
      <c r="F182" s="5"/>
      <c r="G182" s="5"/>
      <c r="Y182" s="54"/>
      <c r="Z182" s="54"/>
      <c r="AC182" s="54"/>
      <c r="AD182" s="11"/>
      <c r="AE182" s="5"/>
      <c r="AF182" s="5"/>
      <c r="AG182" s="5"/>
      <c r="AH182" s="5"/>
      <c r="AI182" s="11"/>
      <c r="AK182" s="5"/>
      <c r="AM182" s="5"/>
      <c r="AN182" s="5"/>
      <c r="AO182" s="5"/>
      <c r="AP182" s="5"/>
    </row>
    <row r="183" spans="1:42" x14ac:dyDescent="0.25">
      <c r="A183" s="54"/>
      <c r="B183" s="54"/>
      <c r="C183" s="6"/>
      <c r="D183" s="6"/>
      <c r="F183" s="5"/>
      <c r="G183" s="5"/>
      <c r="Y183" s="54"/>
      <c r="Z183" s="54"/>
      <c r="AC183" s="54"/>
      <c r="AD183" s="11"/>
      <c r="AE183" s="5"/>
      <c r="AF183" s="5"/>
      <c r="AG183" s="5"/>
      <c r="AH183" s="5"/>
      <c r="AI183" s="11"/>
      <c r="AK183" s="5"/>
      <c r="AM183" s="5"/>
      <c r="AN183" s="5"/>
      <c r="AO183" s="5"/>
      <c r="AP183" s="5"/>
    </row>
    <row r="184" spans="1:42" x14ac:dyDescent="0.25">
      <c r="A184" s="54"/>
      <c r="B184" s="54"/>
      <c r="C184" s="6"/>
      <c r="D184" s="6"/>
      <c r="F184" s="5"/>
      <c r="G184" s="5"/>
      <c r="Y184" s="54"/>
      <c r="Z184" s="54"/>
      <c r="AC184" s="54"/>
      <c r="AD184" s="11"/>
      <c r="AE184" s="5"/>
      <c r="AF184" s="5"/>
      <c r="AG184" s="5"/>
      <c r="AH184" s="5"/>
      <c r="AI184" s="11"/>
      <c r="AK184" s="5"/>
      <c r="AM184" s="5"/>
      <c r="AN184" s="5"/>
      <c r="AO184" s="5"/>
      <c r="AP184" s="5"/>
    </row>
    <row r="185" spans="1:42" x14ac:dyDescent="0.25">
      <c r="A185" s="21"/>
      <c r="B185" s="21"/>
      <c r="C185" s="6"/>
      <c r="D185" s="6"/>
      <c r="F185" s="5"/>
      <c r="G185" s="5"/>
      <c r="Y185" s="54"/>
      <c r="Z185" s="54"/>
      <c r="AC185" s="54"/>
      <c r="AD185" s="11"/>
      <c r="AE185" s="5"/>
      <c r="AF185" s="5"/>
      <c r="AG185" s="5"/>
      <c r="AH185" s="5"/>
      <c r="AI185" s="11"/>
      <c r="AK185" s="5"/>
      <c r="AM185" s="5"/>
      <c r="AN185" s="5"/>
      <c r="AO185" s="5"/>
      <c r="AP185" s="5"/>
    </row>
    <row r="186" spans="1:42" x14ac:dyDescent="0.25">
      <c r="A186" s="21"/>
      <c r="B186" s="21"/>
      <c r="C186" s="6"/>
      <c r="D186" s="6"/>
      <c r="F186" s="5"/>
      <c r="G186" s="5"/>
      <c r="Y186" s="21"/>
      <c r="Z186" s="21"/>
      <c r="AC186" s="21"/>
      <c r="AD186" s="11"/>
      <c r="AE186" s="5"/>
      <c r="AF186" s="5"/>
      <c r="AG186" s="5"/>
      <c r="AH186" s="5"/>
      <c r="AI186" s="11"/>
      <c r="AK186" s="5"/>
      <c r="AM186" s="5"/>
      <c r="AN186" s="5"/>
      <c r="AO186" s="5"/>
      <c r="AP186" s="5"/>
    </row>
    <row r="187" spans="1:42" x14ac:dyDescent="0.25">
      <c r="D187" s="6"/>
      <c r="F187" s="5"/>
      <c r="G187" s="5"/>
      <c r="Y187" s="21"/>
      <c r="Z187" s="21"/>
      <c r="AC187" s="21"/>
      <c r="AD187" s="11"/>
      <c r="AE187" s="5"/>
      <c r="AF187" s="5"/>
      <c r="AG187" s="5"/>
      <c r="AH187" s="5"/>
      <c r="AI187" s="11"/>
      <c r="AK187" s="5"/>
      <c r="AM187" s="5"/>
      <c r="AN187" s="5"/>
      <c r="AO187" s="5"/>
      <c r="AP187" s="5"/>
    </row>
    <row r="188" spans="1:42" x14ac:dyDescent="0.25">
      <c r="F188" s="5"/>
      <c r="G188" s="5"/>
      <c r="AD188" s="81"/>
      <c r="AE188" s="5"/>
      <c r="AF188" s="5"/>
      <c r="AG188" s="5"/>
      <c r="AH188" s="5"/>
      <c r="AM188" s="5"/>
      <c r="AN188" s="5"/>
      <c r="AO188" s="5"/>
      <c r="AP188" s="5"/>
    </row>
    <row r="189" spans="1:42" x14ac:dyDescent="0.25">
      <c r="F189" s="5"/>
      <c r="G189" s="5"/>
      <c r="AD189" s="81"/>
      <c r="AE189" s="5"/>
      <c r="AF189" s="5"/>
      <c r="AG189" s="5"/>
      <c r="AH189" s="5"/>
      <c r="AM189" s="5"/>
      <c r="AN189" s="5"/>
      <c r="AO189" s="5"/>
      <c r="AP189" s="5"/>
    </row>
    <row r="190" spans="1:42" x14ac:dyDescent="0.25">
      <c r="F190" s="5"/>
      <c r="G190" s="5"/>
      <c r="AD190" s="81"/>
      <c r="AE190" s="5"/>
      <c r="AF190" s="5"/>
      <c r="AG190" s="5"/>
      <c r="AH190" s="5"/>
      <c r="AM190" s="5"/>
      <c r="AN190" s="5"/>
      <c r="AO190" s="5"/>
      <c r="AP190" s="5"/>
    </row>
    <row r="191" spans="1:42" x14ac:dyDescent="0.25">
      <c r="F191" s="5"/>
      <c r="G191" s="5"/>
      <c r="AD191" s="81"/>
      <c r="AE191" s="5"/>
      <c r="AF191" s="5"/>
      <c r="AG191" s="5"/>
      <c r="AH191" s="5"/>
      <c r="AM191" s="5"/>
      <c r="AN191" s="5"/>
      <c r="AO191" s="5"/>
      <c r="AP191" s="5"/>
    </row>
    <row r="192" spans="1:42" x14ac:dyDescent="0.25">
      <c r="F192" s="5"/>
      <c r="G192" s="5"/>
      <c r="AD192" s="81"/>
      <c r="AE192" s="5"/>
      <c r="AF192" s="5"/>
      <c r="AG192" s="5"/>
      <c r="AH192" s="5"/>
      <c r="AM192" s="5"/>
      <c r="AN192" s="5"/>
      <c r="AO192" s="5"/>
      <c r="AP192" s="5"/>
    </row>
    <row r="193" spans="6:42" x14ac:dyDescent="0.25">
      <c r="F193" s="5"/>
      <c r="G193" s="5"/>
      <c r="AD193" s="81"/>
      <c r="AE193" s="5"/>
      <c r="AF193" s="5"/>
      <c r="AG193" s="5"/>
      <c r="AH193" s="5"/>
      <c r="AM193" s="5"/>
      <c r="AN193" s="5"/>
      <c r="AO193" s="5"/>
      <c r="AP193" s="5"/>
    </row>
    <row r="194" spans="6:42" x14ac:dyDescent="0.25">
      <c r="F194" s="5"/>
      <c r="G194" s="5"/>
      <c r="AD194" s="81"/>
      <c r="AE194" s="5"/>
      <c r="AF194" s="5"/>
      <c r="AG194" s="5"/>
      <c r="AH194" s="5"/>
      <c r="AM194" s="5"/>
      <c r="AN194" s="5"/>
      <c r="AO194" s="5"/>
      <c r="AP194" s="5"/>
    </row>
    <row r="195" spans="6:42" x14ac:dyDescent="0.25">
      <c r="F195" s="5"/>
      <c r="G195" s="5"/>
      <c r="AD195" s="81"/>
      <c r="AE195" s="5"/>
      <c r="AF195" s="5"/>
      <c r="AG195" s="5"/>
      <c r="AH195" s="5"/>
      <c r="AM195" s="5"/>
      <c r="AN195" s="5"/>
      <c r="AO195" s="5"/>
      <c r="AP195" s="5"/>
    </row>
    <row r="196" spans="6:42" x14ac:dyDescent="0.25">
      <c r="F196" s="5"/>
      <c r="G196" s="5"/>
      <c r="AD196" s="81"/>
      <c r="AE196" s="5"/>
      <c r="AF196" s="5"/>
      <c r="AG196" s="5"/>
      <c r="AH196" s="5"/>
      <c r="AM196" s="5"/>
      <c r="AN196" s="5"/>
      <c r="AO196" s="5"/>
      <c r="AP196" s="5"/>
    </row>
    <row r="197" spans="6:42" x14ac:dyDescent="0.25">
      <c r="F197" s="5"/>
      <c r="G197" s="5"/>
      <c r="AD197" s="81"/>
      <c r="AE197" s="5"/>
      <c r="AF197" s="5"/>
      <c r="AG197" s="5"/>
      <c r="AH197" s="5"/>
      <c r="AM197" s="5"/>
      <c r="AN197" s="5"/>
      <c r="AO197" s="5"/>
      <c r="AP197" s="5"/>
    </row>
    <row r="198" spans="6:42" x14ac:dyDescent="0.25">
      <c r="F198" s="5"/>
      <c r="G198" s="5"/>
      <c r="AD198" s="81"/>
      <c r="AE198" s="5"/>
      <c r="AF198" s="5"/>
      <c r="AG198" s="5"/>
      <c r="AH198" s="5"/>
      <c r="AM198" s="5"/>
      <c r="AN198" s="5"/>
      <c r="AO198" s="5"/>
      <c r="AP198" s="5"/>
    </row>
    <row r="199" spans="6:42" x14ac:dyDescent="0.25">
      <c r="F199" s="5"/>
      <c r="G199" s="5"/>
      <c r="AD199" s="81"/>
      <c r="AE199" s="5"/>
      <c r="AF199" s="5"/>
      <c r="AG199" s="5"/>
      <c r="AH199" s="5"/>
      <c r="AM199" s="5"/>
      <c r="AN199" s="5"/>
      <c r="AO199" s="5"/>
      <c r="AP199" s="5"/>
    </row>
    <row r="200" spans="6:42" x14ac:dyDescent="0.25">
      <c r="F200" s="5"/>
      <c r="G200" s="5"/>
      <c r="AD200" s="81"/>
      <c r="AE200" s="5"/>
      <c r="AF200" s="5"/>
      <c r="AG200" s="5"/>
      <c r="AH200" s="5"/>
      <c r="AM200" s="5"/>
      <c r="AN200" s="5"/>
      <c r="AO200" s="5"/>
      <c r="AP200" s="5"/>
    </row>
    <row r="201" spans="6:42" x14ac:dyDescent="0.25">
      <c r="F201" s="5"/>
      <c r="G201" s="5"/>
      <c r="AD201" s="81"/>
      <c r="AE201" s="5"/>
      <c r="AF201" s="5"/>
      <c r="AG201" s="5"/>
      <c r="AH201" s="5"/>
      <c r="AM201" s="5"/>
      <c r="AN201" s="5"/>
      <c r="AO201" s="5"/>
      <c r="AP201" s="5"/>
    </row>
    <row r="202" spans="6:42" x14ac:dyDescent="0.25">
      <c r="F202" s="5"/>
      <c r="G202" s="5"/>
      <c r="AD202" s="81"/>
      <c r="AE202" s="5"/>
      <c r="AF202" s="5"/>
      <c r="AG202" s="5"/>
      <c r="AH202" s="5"/>
      <c r="AM202" s="5"/>
      <c r="AN202" s="5"/>
      <c r="AO202" s="5"/>
      <c r="AP202" s="5"/>
    </row>
    <row r="203" spans="6:42" x14ac:dyDescent="0.25">
      <c r="F203" s="5"/>
      <c r="G203" s="5"/>
      <c r="AD203" s="81"/>
      <c r="AE203" s="5"/>
      <c r="AF203" s="5"/>
      <c r="AG203" s="5"/>
      <c r="AH203" s="5"/>
      <c r="AM203" s="5"/>
      <c r="AN203" s="5"/>
      <c r="AO203" s="5"/>
      <c r="AP203" s="5"/>
    </row>
    <row r="204" spans="6:42" x14ac:dyDescent="0.25">
      <c r="F204" s="5"/>
      <c r="G204" s="5"/>
      <c r="AD204" s="81"/>
      <c r="AE204" s="5"/>
      <c r="AF204" s="5"/>
      <c r="AG204" s="5"/>
      <c r="AH204" s="5"/>
      <c r="AM204" s="5"/>
      <c r="AN204" s="5"/>
      <c r="AO204" s="5"/>
      <c r="AP204" s="5"/>
    </row>
    <row r="205" spans="6:42" x14ac:dyDescent="0.25">
      <c r="F205" s="5"/>
      <c r="G205" s="5"/>
      <c r="AD205" s="81"/>
      <c r="AE205" s="5"/>
      <c r="AF205" s="5"/>
      <c r="AG205" s="5"/>
      <c r="AH205" s="5"/>
      <c r="AM205" s="5"/>
      <c r="AN205" s="5"/>
      <c r="AO205" s="5"/>
      <c r="AP205" s="5"/>
    </row>
    <row r="206" spans="6:42" x14ac:dyDescent="0.25">
      <c r="F206" s="5"/>
      <c r="G206" s="5"/>
      <c r="AD206" s="81"/>
      <c r="AE206" s="5"/>
      <c r="AF206" s="5"/>
      <c r="AG206" s="5"/>
      <c r="AH206" s="5"/>
      <c r="AM206" s="5"/>
      <c r="AN206" s="5"/>
      <c r="AO206" s="5"/>
      <c r="AP206" s="5"/>
    </row>
    <row r="207" spans="6:42" x14ac:dyDescent="0.25">
      <c r="F207" s="5"/>
      <c r="G207" s="5"/>
      <c r="AD207" s="81"/>
      <c r="AE207" s="5"/>
      <c r="AF207" s="5"/>
      <c r="AG207" s="5"/>
      <c r="AH207" s="5"/>
      <c r="AM207" s="5"/>
      <c r="AN207" s="5"/>
      <c r="AO207" s="5"/>
      <c r="AP207" s="5"/>
    </row>
    <row r="208" spans="6:42" x14ac:dyDescent="0.25">
      <c r="F208" s="5"/>
      <c r="G208" s="5"/>
      <c r="AD208" s="81"/>
      <c r="AE208" s="5"/>
      <c r="AF208" s="5"/>
      <c r="AG208" s="5"/>
      <c r="AH208" s="5"/>
      <c r="AM208" s="5"/>
      <c r="AN208" s="5"/>
      <c r="AO208" s="5"/>
      <c r="AP208" s="5"/>
    </row>
    <row r="209" spans="4:42" x14ac:dyDescent="0.25">
      <c r="F209" s="5"/>
      <c r="G209" s="5"/>
      <c r="AD209" s="81"/>
      <c r="AE209" s="5"/>
      <c r="AF209" s="5"/>
      <c r="AG209" s="5"/>
      <c r="AH209" s="5"/>
      <c r="AM209" s="5"/>
      <c r="AN209" s="5"/>
      <c r="AO209" s="5"/>
      <c r="AP209" s="5"/>
    </row>
    <row r="210" spans="4:42" x14ac:dyDescent="0.25">
      <c r="F210" s="5"/>
      <c r="G210" s="5"/>
      <c r="AD210" s="81"/>
      <c r="AE210" s="5"/>
      <c r="AF210" s="5"/>
      <c r="AG210" s="5"/>
      <c r="AH210" s="5"/>
      <c r="AM210" s="5"/>
      <c r="AN210" s="5"/>
      <c r="AO210" s="5"/>
      <c r="AP210" s="5"/>
    </row>
    <row r="211" spans="4:42" x14ac:dyDescent="0.25">
      <c r="F211" s="5"/>
      <c r="G211" s="5"/>
      <c r="AD211" s="81"/>
      <c r="AE211" s="5"/>
      <c r="AF211" s="5"/>
      <c r="AG211" s="5"/>
      <c r="AH211" s="5"/>
      <c r="AM211" s="5"/>
      <c r="AN211" s="5"/>
      <c r="AO211" s="5"/>
      <c r="AP211" s="5"/>
    </row>
    <row r="212" spans="4:42" x14ac:dyDescent="0.25">
      <c r="F212" s="5"/>
      <c r="G212" s="5"/>
      <c r="AD212" s="81"/>
      <c r="AE212" s="5"/>
      <c r="AF212" s="5"/>
      <c r="AG212" s="5"/>
      <c r="AH212" s="5"/>
      <c r="AM212" s="5"/>
      <c r="AN212" s="5"/>
      <c r="AO212" s="5"/>
      <c r="AP212" s="5"/>
    </row>
    <row r="213" spans="4:42" x14ac:dyDescent="0.25">
      <c r="F213" s="5"/>
      <c r="G213" s="5"/>
      <c r="AD213" s="81"/>
      <c r="AE213" s="5"/>
      <c r="AF213" s="5"/>
      <c r="AG213" s="5"/>
      <c r="AH213" s="5"/>
      <c r="AM213" s="5"/>
      <c r="AN213" s="5"/>
      <c r="AO213" s="5"/>
      <c r="AP213" s="5"/>
    </row>
    <row r="214" spans="4:42" x14ac:dyDescent="0.25">
      <c r="F214" s="5"/>
      <c r="G214" s="5"/>
      <c r="AD214" s="81"/>
      <c r="AE214" s="5"/>
      <c r="AF214" s="5"/>
      <c r="AG214" s="5"/>
      <c r="AH214" s="5"/>
      <c r="AM214" s="5"/>
      <c r="AN214" s="5"/>
      <c r="AO214" s="5"/>
      <c r="AP214" s="5"/>
    </row>
    <row r="215" spans="4:42" x14ac:dyDescent="0.25">
      <c r="F215" s="5"/>
      <c r="G215" s="5"/>
      <c r="AD215" s="81"/>
      <c r="AE215" s="5"/>
      <c r="AF215" s="5"/>
      <c r="AG215" s="5"/>
      <c r="AH215" s="5"/>
      <c r="AM215" s="5"/>
      <c r="AN215" s="5"/>
      <c r="AO215" s="5"/>
      <c r="AP215" s="5"/>
    </row>
    <row r="216" spans="4:42" x14ac:dyDescent="0.25">
      <c r="F216" s="5"/>
      <c r="G216" s="5"/>
      <c r="AD216" s="81"/>
      <c r="AE216" s="5"/>
      <c r="AF216" s="5"/>
      <c r="AG216" s="5"/>
      <c r="AH216" s="5"/>
      <c r="AM216" s="5"/>
      <c r="AN216" s="5"/>
      <c r="AO216" s="5"/>
      <c r="AP216" s="5"/>
    </row>
    <row r="217" spans="4:42" x14ac:dyDescent="0.25">
      <c r="F217" s="5"/>
      <c r="G217" s="5"/>
      <c r="AD217" s="81"/>
      <c r="AE217" s="5"/>
      <c r="AF217" s="5"/>
      <c r="AG217" s="5"/>
      <c r="AH217" s="5"/>
      <c r="AM217" s="5"/>
      <c r="AN217" s="5"/>
      <c r="AO217" s="5"/>
      <c r="AP217" s="5"/>
    </row>
    <row r="218" spans="4:42" x14ac:dyDescent="0.25">
      <c r="F218" s="5"/>
      <c r="G218" s="5"/>
      <c r="AD218" s="81"/>
      <c r="AE218" s="5"/>
      <c r="AF218" s="5"/>
      <c r="AG218" s="5"/>
      <c r="AH218" s="5"/>
      <c r="AM218" s="5"/>
      <c r="AN218" s="5"/>
      <c r="AO218" s="5"/>
      <c r="AP218" s="5"/>
    </row>
    <row r="219" spans="4:42" x14ac:dyDescent="0.25">
      <c r="D219" s="11"/>
      <c r="E219" s="21"/>
      <c r="F219" s="5"/>
      <c r="G219" s="5"/>
      <c r="AD219" s="81"/>
      <c r="AE219" s="5"/>
      <c r="AF219" s="5"/>
      <c r="AG219" s="5"/>
      <c r="AH219" s="5"/>
      <c r="AI219" s="11"/>
      <c r="AM219" s="5"/>
      <c r="AN219" s="5"/>
      <c r="AO219" s="5"/>
      <c r="AP219" s="5"/>
    </row>
  </sheetData>
  <sheetProtection password="DF1D" sheet="1" objects="1" scenarios="1"/>
  <autoFilter ref="F1:F219" xr:uid="{681F85ED-AC69-4CDF-A0BA-E75346146658}"/>
  <sortState ref="A3:CC151">
    <sortCondition descending="1" ref="A3"/>
  </sortState>
  <conditionalFormatting sqref="H1:H113 H143:H1048576 H115:H141">
    <cfRule type="containsText" dxfId="26" priority="3" operator="containsText" text="FEMININO">
      <formula>NOT(ISERROR(SEARCH("FEMININO",H1)))</formula>
    </cfRule>
  </conditionalFormatting>
  <conditionalFormatting sqref="H142">
    <cfRule type="containsText" dxfId="25" priority="2" operator="containsText" text="FEMININO">
      <formula>NOT(ISERROR(SEARCH("FEMININO",H142)))</formula>
    </cfRule>
  </conditionalFormatting>
  <conditionalFormatting sqref="H114">
    <cfRule type="containsText" dxfId="24" priority="1" operator="containsText" text="FEMININO">
      <formula>NOT(ISERROR(SEARCH("FEMININO",H114)))</formula>
    </cfRule>
  </conditionalFormatting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5D703-361E-46BE-8338-C6A484E5111D}">
  <sheetPr>
    <tabColor rgb="FFFF0000"/>
  </sheetPr>
  <dimension ref="A1:BC219"/>
  <sheetViews>
    <sheetView showGridLines="0" workbookViewId="0">
      <selection activeCell="H32" sqref="H32"/>
    </sheetView>
  </sheetViews>
  <sheetFormatPr defaultRowHeight="15.75" x14ac:dyDescent="0.25"/>
  <cols>
    <col min="1" max="1" width="9.7109375" style="6" bestFit="1" customWidth="1"/>
    <col min="2" max="2" width="9.28515625" style="6" bestFit="1" customWidth="1"/>
    <col min="3" max="3" width="34.140625" style="5" customWidth="1"/>
    <col min="4" max="4" width="10.42578125" style="6" customWidth="1"/>
    <col min="5" max="5" width="5.5703125" style="6" bestFit="1" customWidth="1"/>
    <col min="6" max="6" width="12.140625" style="11" customWidth="1"/>
    <col min="7" max="7" width="24.85546875" style="11" customWidth="1"/>
    <col min="8" max="8" width="19.140625" style="21" customWidth="1"/>
    <col min="9" max="9" width="11.140625" style="10" customWidth="1"/>
    <col min="10" max="10" width="9.140625" style="6"/>
    <col min="11" max="11" width="16.28515625" style="6" bestFit="1" customWidth="1"/>
    <col min="12" max="16384" width="9.140625" style="5"/>
  </cols>
  <sheetData>
    <row r="1" spans="1:55" s="347" customFormat="1" ht="23.25" x14ac:dyDescent="0.35">
      <c r="A1" s="341" t="s">
        <v>362</v>
      </c>
      <c r="B1" s="342"/>
      <c r="C1" s="357"/>
      <c r="D1" s="341"/>
      <c r="E1" s="342"/>
      <c r="F1" s="341" t="s">
        <v>363</v>
      </c>
      <c r="G1" s="342"/>
      <c r="H1" s="358"/>
      <c r="I1" s="341"/>
      <c r="J1" s="342"/>
      <c r="K1" s="342"/>
    </row>
    <row r="2" spans="1:55" s="90" customFormat="1" x14ac:dyDescent="0.25">
      <c r="A2" s="343" t="s">
        <v>93</v>
      </c>
      <c r="B2" s="343" t="s">
        <v>84</v>
      </c>
      <c r="C2" s="90" t="s">
        <v>3</v>
      </c>
      <c r="D2" s="343" t="s">
        <v>2</v>
      </c>
      <c r="E2" s="343" t="s">
        <v>4</v>
      </c>
      <c r="F2" s="10" t="s">
        <v>0</v>
      </c>
      <c r="G2" s="90" t="s">
        <v>1</v>
      </c>
      <c r="H2" s="17" t="s">
        <v>156</v>
      </c>
      <c r="I2" s="10" t="s">
        <v>86</v>
      </c>
      <c r="J2" s="90" t="s">
        <v>232</v>
      </c>
      <c r="K2" s="90" t="s">
        <v>89</v>
      </c>
    </row>
    <row r="3" spans="1:55" s="90" customFormat="1" ht="15.75" customHeight="1" x14ac:dyDescent="0.25">
      <c r="A3" s="344">
        <v>1</v>
      </c>
      <c r="B3" s="344">
        <v>100</v>
      </c>
      <c r="C3" s="12" t="s">
        <v>276</v>
      </c>
      <c r="D3" s="345">
        <v>4.3124999999999995E-3</v>
      </c>
      <c r="E3" s="344">
        <v>34</v>
      </c>
      <c r="F3" s="12" t="s">
        <v>7</v>
      </c>
      <c r="G3" s="12" t="s">
        <v>235</v>
      </c>
      <c r="H3" s="57" t="s">
        <v>236</v>
      </c>
      <c r="I3" s="163" t="str">
        <f>F3</f>
        <v>SENIOR</v>
      </c>
      <c r="J3" s="8" t="s">
        <v>92</v>
      </c>
      <c r="K3" s="8" t="s">
        <v>90</v>
      </c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5"/>
      <c r="AM3" s="5"/>
      <c r="AN3" s="5"/>
      <c r="AO3" s="106"/>
      <c r="AP3" s="106"/>
      <c r="AQ3" s="106"/>
      <c r="AR3" s="106"/>
      <c r="AS3" s="106"/>
      <c r="AT3" s="106"/>
      <c r="AU3" s="106"/>
    </row>
    <row r="4" spans="1:55" s="110" customFormat="1" x14ac:dyDescent="0.25">
      <c r="A4" s="344">
        <v>2</v>
      </c>
      <c r="B4" s="344">
        <v>99</v>
      </c>
      <c r="C4" s="3" t="s">
        <v>325</v>
      </c>
      <c r="D4" s="345">
        <v>4.3854166666666668E-3</v>
      </c>
      <c r="E4" s="344">
        <v>35</v>
      </c>
      <c r="F4" s="12" t="s">
        <v>7</v>
      </c>
      <c r="G4" s="12" t="s">
        <v>235</v>
      </c>
      <c r="H4" s="57" t="s">
        <v>236</v>
      </c>
      <c r="I4" s="163"/>
      <c r="J4" s="8" t="s">
        <v>92</v>
      </c>
      <c r="K4" s="8" t="s">
        <v>90</v>
      </c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W4" s="90"/>
      <c r="AX4" s="90"/>
      <c r="AY4" s="90"/>
      <c r="AZ4" s="90"/>
      <c r="BA4" s="90"/>
      <c r="BB4" s="90"/>
      <c r="BC4" s="90"/>
    </row>
    <row r="5" spans="1:55" s="110" customFormat="1" ht="15.75" customHeight="1" x14ac:dyDescent="0.25">
      <c r="A5" s="344">
        <v>3</v>
      </c>
      <c r="B5" s="344">
        <v>98</v>
      </c>
      <c r="C5" s="3" t="s">
        <v>326</v>
      </c>
      <c r="D5" s="345">
        <v>4.4039351851851852E-3</v>
      </c>
      <c r="E5" s="344">
        <v>33</v>
      </c>
      <c r="F5" s="12" t="s">
        <v>7</v>
      </c>
      <c r="G5" s="12" t="s">
        <v>235</v>
      </c>
      <c r="H5" s="57" t="s">
        <v>236</v>
      </c>
      <c r="I5" s="163"/>
      <c r="J5" s="8" t="s">
        <v>92</v>
      </c>
      <c r="K5" s="8" t="s">
        <v>90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W5" s="90"/>
      <c r="AX5" s="90"/>
      <c r="AY5" s="90"/>
      <c r="AZ5" s="90"/>
      <c r="BA5" s="90"/>
      <c r="BB5" s="90"/>
      <c r="BC5" s="90"/>
    </row>
    <row r="6" spans="1:55" s="110" customFormat="1" x14ac:dyDescent="0.25">
      <c r="A6" s="344">
        <v>4</v>
      </c>
      <c r="B6" s="344">
        <v>97</v>
      </c>
      <c r="C6" s="12" t="s">
        <v>237</v>
      </c>
      <c r="D6" s="345">
        <v>4.5115740740740741E-3</v>
      </c>
      <c r="E6" s="344">
        <v>29</v>
      </c>
      <c r="F6" s="12" t="s">
        <v>34</v>
      </c>
      <c r="G6" s="12" t="s">
        <v>275</v>
      </c>
      <c r="H6" s="57" t="s">
        <v>121</v>
      </c>
      <c r="I6" s="163" t="str">
        <f>F6</f>
        <v>MASTER A</v>
      </c>
      <c r="J6" s="8" t="s">
        <v>92</v>
      </c>
      <c r="K6" s="8" t="s">
        <v>90</v>
      </c>
    </row>
    <row r="7" spans="1:55" s="110" customFormat="1" ht="15.75" customHeight="1" x14ac:dyDescent="0.25">
      <c r="A7" s="344">
        <v>5</v>
      </c>
      <c r="B7" s="344">
        <v>96</v>
      </c>
      <c r="C7" s="3" t="s">
        <v>19</v>
      </c>
      <c r="D7" s="345">
        <v>4.5324074074074077E-3</v>
      </c>
      <c r="E7" s="344">
        <v>31</v>
      </c>
      <c r="F7" s="12" t="s">
        <v>7</v>
      </c>
      <c r="G7" s="12" t="s">
        <v>18</v>
      </c>
      <c r="H7" s="57" t="s">
        <v>210</v>
      </c>
      <c r="I7" s="12"/>
      <c r="J7" s="8" t="s">
        <v>92</v>
      </c>
      <c r="K7" s="8" t="s">
        <v>90</v>
      </c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</row>
    <row r="8" spans="1:55" s="110" customFormat="1" ht="15.75" customHeight="1" x14ac:dyDescent="0.25">
      <c r="A8" s="344">
        <v>6</v>
      </c>
      <c r="B8" s="344">
        <v>95</v>
      </c>
      <c r="C8" s="3" t="s">
        <v>6</v>
      </c>
      <c r="D8" s="345">
        <v>4.5486111111111109E-3</v>
      </c>
      <c r="E8" s="344">
        <v>36</v>
      </c>
      <c r="F8" s="12" t="s">
        <v>7</v>
      </c>
      <c r="G8" s="12" t="s">
        <v>8</v>
      </c>
      <c r="H8" s="57" t="s">
        <v>210</v>
      </c>
      <c r="I8" s="12"/>
      <c r="J8" s="8" t="s">
        <v>92</v>
      </c>
      <c r="K8" s="8" t="s">
        <v>90</v>
      </c>
    </row>
    <row r="9" spans="1:55" s="110" customFormat="1" ht="15.75" customHeight="1" x14ac:dyDescent="0.25">
      <c r="A9" s="344">
        <v>7</v>
      </c>
      <c r="B9" s="344">
        <v>94</v>
      </c>
      <c r="C9" s="3" t="s">
        <v>171</v>
      </c>
      <c r="D9" s="345">
        <v>4.5613425925925925E-3</v>
      </c>
      <c r="E9" s="344">
        <v>33</v>
      </c>
      <c r="F9" s="12" t="s">
        <v>233</v>
      </c>
      <c r="G9" s="12" t="s">
        <v>181</v>
      </c>
      <c r="H9" s="57" t="s">
        <v>209</v>
      </c>
      <c r="I9" s="163" t="str">
        <f>F9</f>
        <v xml:space="preserve">JUNIOR </v>
      </c>
      <c r="J9" s="8" t="s">
        <v>92</v>
      </c>
      <c r="K9" s="8" t="s">
        <v>90</v>
      </c>
    </row>
    <row r="10" spans="1:55" s="90" customFormat="1" x14ac:dyDescent="0.25">
      <c r="A10" s="344">
        <v>8</v>
      </c>
      <c r="B10" s="344">
        <v>93</v>
      </c>
      <c r="C10" s="3" t="s">
        <v>39</v>
      </c>
      <c r="D10" s="345">
        <v>4.5995370370370365E-3</v>
      </c>
      <c r="E10" s="344">
        <v>32</v>
      </c>
      <c r="F10" s="12" t="s">
        <v>13</v>
      </c>
      <c r="G10" s="12" t="s">
        <v>18</v>
      </c>
      <c r="H10" s="57" t="s">
        <v>210</v>
      </c>
      <c r="I10" s="163" t="str">
        <f>F10</f>
        <v>MASTER C</v>
      </c>
      <c r="J10" s="8" t="s">
        <v>92</v>
      </c>
      <c r="K10" s="8" t="s">
        <v>90</v>
      </c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O10" s="110"/>
      <c r="AP10" s="110"/>
      <c r="AQ10" s="110"/>
      <c r="AR10" s="110"/>
      <c r="AS10" s="110"/>
      <c r="AT10" s="110"/>
      <c r="AU10" s="110"/>
    </row>
    <row r="11" spans="1:55" s="90" customFormat="1" ht="15.75" customHeight="1" x14ac:dyDescent="0.25">
      <c r="A11" s="344">
        <v>9</v>
      </c>
      <c r="B11" s="344">
        <v>92</v>
      </c>
      <c r="C11" s="3" t="s">
        <v>44</v>
      </c>
      <c r="D11" s="345">
        <v>4.7141203703703703E-3</v>
      </c>
      <c r="E11" s="344">
        <v>30</v>
      </c>
      <c r="F11" s="12" t="s">
        <v>13</v>
      </c>
      <c r="G11" s="12" t="s">
        <v>18</v>
      </c>
      <c r="H11" s="57" t="s">
        <v>210</v>
      </c>
      <c r="I11" s="163"/>
      <c r="J11" s="8" t="s">
        <v>92</v>
      </c>
      <c r="K11" s="8" t="s">
        <v>90</v>
      </c>
      <c r="AL11" s="110"/>
      <c r="AM11" s="110"/>
      <c r="AN11" s="110"/>
      <c r="AW11" s="110"/>
      <c r="AX11" s="110"/>
      <c r="AY11" s="110"/>
      <c r="AZ11" s="110"/>
      <c r="BA11" s="110"/>
      <c r="BB11" s="110"/>
      <c r="BC11" s="110"/>
    </row>
    <row r="12" spans="1:55" s="110" customFormat="1" ht="15.75" customHeight="1" x14ac:dyDescent="0.25">
      <c r="A12" s="344">
        <v>10</v>
      </c>
      <c r="B12" s="344">
        <v>91</v>
      </c>
      <c r="C12" s="3" t="s">
        <v>186</v>
      </c>
      <c r="D12" s="345">
        <v>4.8726851851851856E-3</v>
      </c>
      <c r="E12" s="344">
        <v>29</v>
      </c>
      <c r="F12" s="12" t="s">
        <v>101</v>
      </c>
      <c r="G12" s="12" t="s">
        <v>18</v>
      </c>
      <c r="H12" s="57" t="s">
        <v>210</v>
      </c>
      <c r="I12" s="163" t="str">
        <f>F12</f>
        <v>MASTER F</v>
      </c>
      <c r="J12" s="8" t="s">
        <v>92</v>
      </c>
      <c r="K12" s="8" t="s">
        <v>90</v>
      </c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24"/>
      <c r="AM12" s="24"/>
      <c r="AN12" s="24"/>
      <c r="AO12" s="90"/>
      <c r="AP12" s="90"/>
      <c r="AQ12" s="90"/>
      <c r="AR12" s="90"/>
      <c r="AS12" s="90"/>
      <c r="AT12" s="24"/>
      <c r="AU12" s="24"/>
      <c r="AW12" s="5"/>
      <c r="AX12" s="5"/>
      <c r="AY12" s="5"/>
      <c r="AZ12" s="5"/>
      <c r="BA12" s="5"/>
      <c r="BB12" s="5"/>
      <c r="BC12" s="5"/>
    </row>
    <row r="13" spans="1:55" s="110" customFormat="1" x14ac:dyDescent="0.25">
      <c r="A13" s="344">
        <v>11</v>
      </c>
      <c r="B13" s="344">
        <v>90</v>
      </c>
      <c r="C13" s="3" t="s">
        <v>40</v>
      </c>
      <c r="D13" s="345">
        <v>4.915856481481482E-3</v>
      </c>
      <c r="E13" s="344">
        <v>36</v>
      </c>
      <c r="F13" s="12" t="s">
        <v>25</v>
      </c>
      <c r="G13" s="12" t="s">
        <v>18</v>
      </c>
      <c r="H13" s="57" t="s">
        <v>210</v>
      </c>
      <c r="I13" s="12" t="s">
        <v>25</v>
      </c>
      <c r="J13" s="8" t="s">
        <v>92</v>
      </c>
      <c r="K13" s="8" t="s">
        <v>90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90"/>
      <c r="AM13" s="90"/>
      <c r="AN13" s="90"/>
      <c r="AO13" s="90"/>
      <c r="AP13" s="90"/>
      <c r="AQ13" s="90"/>
      <c r="AR13" s="90"/>
      <c r="AS13" s="90"/>
      <c r="AT13" s="90"/>
      <c r="AU13" s="90"/>
    </row>
    <row r="14" spans="1:55" s="24" customFormat="1" x14ac:dyDescent="0.25">
      <c r="A14" s="344">
        <v>12</v>
      </c>
      <c r="B14" s="344">
        <v>89</v>
      </c>
      <c r="C14" s="3" t="s">
        <v>48</v>
      </c>
      <c r="D14" s="345">
        <v>5.0231481481481481E-3</v>
      </c>
      <c r="E14" s="344">
        <v>27</v>
      </c>
      <c r="F14" s="12" t="s">
        <v>50</v>
      </c>
      <c r="G14" s="12" t="s">
        <v>18</v>
      </c>
      <c r="H14" s="57" t="s">
        <v>210</v>
      </c>
      <c r="I14" s="163" t="str">
        <f>F14</f>
        <v>MASTER E</v>
      </c>
      <c r="J14" s="8" t="s">
        <v>92</v>
      </c>
      <c r="K14" s="8" t="s">
        <v>90</v>
      </c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110"/>
      <c r="AP14" s="110"/>
      <c r="AQ14" s="110"/>
      <c r="AR14" s="110"/>
      <c r="AS14" s="110"/>
      <c r="AT14" s="110"/>
      <c r="AU14" s="110"/>
      <c r="AW14" s="110"/>
      <c r="AX14" s="110"/>
      <c r="AY14" s="110"/>
      <c r="AZ14" s="110"/>
      <c r="BA14" s="110"/>
      <c r="BB14" s="110"/>
      <c r="BC14" s="110"/>
    </row>
    <row r="15" spans="1:55" x14ac:dyDescent="0.25">
      <c r="A15" s="344">
        <v>13</v>
      </c>
      <c r="B15" s="344">
        <v>88</v>
      </c>
      <c r="C15" s="3" t="s">
        <v>69</v>
      </c>
      <c r="D15" s="345">
        <v>5.0833333333333338E-3</v>
      </c>
      <c r="E15" s="344">
        <v>28</v>
      </c>
      <c r="F15" s="12" t="s">
        <v>13</v>
      </c>
      <c r="G15" s="12" t="s">
        <v>18</v>
      </c>
      <c r="H15" s="57" t="s">
        <v>210</v>
      </c>
      <c r="I15" s="12"/>
      <c r="J15" s="8" t="s">
        <v>92</v>
      </c>
      <c r="K15" s="8" t="s">
        <v>90</v>
      </c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W15" s="90"/>
      <c r="AX15" s="90"/>
      <c r="AY15" s="90"/>
      <c r="AZ15" s="90"/>
      <c r="BA15" s="90"/>
      <c r="BB15" s="90"/>
      <c r="BC15" s="90"/>
    </row>
    <row r="16" spans="1:55" s="110" customFormat="1" x14ac:dyDescent="0.25">
      <c r="A16" s="344">
        <v>14</v>
      </c>
      <c r="B16" s="344">
        <v>87</v>
      </c>
      <c r="C16" s="12" t="s">
        <v>327</v>
      </c>
      <c r="D16" s="345">
        <v>5.1828703703703698E-3</v>
      </c>
      <c r="E16" s="344">
        <v>31</v>
      </c>
      <c r="F16" s="12" t="s">
        <v>7</v>
      </c>
      <c r="G16" s="12" t="s">
        <v>235</v>
      </c>
      <c r="H16" s="57" t="s">
        <v>236</v>
      </c>
      <c r="I16" s="12"/>
      <c r="J16" s="8" t="s">
        <v>77</v>
      </c>
      <c r="K16" s="8" t="s">
        <v>90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W16" s="5"/>
      <c r="AX16" s="5"/>
      <c r="AY16" s="5"/>
      <c r="AZ16" s="5"/>
      <c r="BA16" s="5"/>
      <c r="BB16" s="5"/>
      <c r="BC16" s="5"/>
    </row>
    <row r="17" spans="1:55" s="90" customFormat="1" ht="15.75" customHeight="1" x14ac:dyDescent="0.25">
      <c r="A17" s="344">
        <v>15</v>
      </c>
      <c r="B17" s="344">
        <v>86</v>
      </c>
      <c r="C17" s="3" t="s">
        <v>14</v>
      </c>
      <c r="D17" s="345">
        <v>5.269675925925925E-3</v>
      </c>
      <c r="E17" s="344">
        <v>27</v>
      </c>
      <c r="F17" s="12" t="s">
        <v>13</v>
      </c>
      <c r="G17" s="12" t="s">
        <v>121</v>
      </c>
      <c r="H17" s="57" t="s">
        <v>211</v>
      </c>
      <c r="I17" s="12"/>
      <c r="J17" s="8" t="s">
        <v>92</v>
      </c>
      <c r="K17" s="8" t="s">
        <v>90</v>
      </c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W17" s="110"/>
      <c r="AX17" s="110"/>
      <c r="AY17" s="110"/>
      <c r="AZ17" s="110"/>
      <c r="BA17" s="110"/>
      <c r="BB17" s="110"/>
      <c r="BC17" s="110"/>
    </row>
    <row r="18" spans="1:55" s="90" customFormat="1" ht="15.75" customHeight="1" x14ac:dyDescent="0.25">
      <c r="A18" s="344">
        <v>16</v>
      </c>
      <c r="B18" s="344">
        <v>85</v>
      </c>
      <c r="C18" s="3" t="s">
        <v>10</v>
      </c>
      <c r="D18" s="345">
        <v>5.2731481481481483E-3</v>
      </c>
      <c r="E18" s="344">
        <v>28</v>
      </c>
      <c r="F18" s="12" t="s">
        <v>13</v>
      </c>
      <c r="G18" s="12" t="s">
        <v>18</v>
      </c>
      <c r="H18" s="57" t="s">
        <v>210</v>
      </c>
      <c r="I18" s="12"/>
      <c r="J18" s="8" t="s">
        <v>92</v>
      </c>
      <c r="K18" s="8" t="s">
        <v>90</v>
      </c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AO18" s="110"/>
      <c r="AP18" s="110"/>
      <c r="AQ18" s="110"/>
      <c r="AR18" s="110"/>
      <c r="AS18" s="110"/>
      <c r="AT18" s="110"/>
      <c r="AU18" s="110"/>
      <c r="AW18" s="24"/>
      <c r="AX18" s="24"/>
      <c r="AY18" s="24"/>
      <c r="AZ18" s="24"/>
      <c r="BA18" s="24"/>
      <c r="BB18" s="24"/>
      <c r="BC18" s="24"/>
    </row>
    <row r="19" spans="1:55" s="90" customFormat="1" x14ac:dyDescent="0.25">
      <c r="A19" s="344">
        <v>17</v>
      </c>
      <c r="B19" s="344">
        <v>84</v>
      </c>
      <c r="C19" s="3" t="s">
        <v>95</v>
      </c>
      <c r="D19" s="345">
        <v>5.386574074074074E-3</v>
      </c>
      <c r="E19" s="344">
        <v>27</v>
      </c>
      <c r="F19" s="12" t="s">
        <v>25</v>
      </c>
      <c r="G19" s="12" t="s">
        <v>18</v>
      </c>
      <c r="H19" s="57" t="s">
        <v>210</v>
      </c>
      <c r="I19" s="12"/>
      <c r="J19" s="8" t="s">
        <v>92</v>
      </c>
      <c r="K19" s="8" t="s">
        <v>90</v>
      </c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AW19" s="110"/>
      <c r="AX19" s="110"/>
      <c r="AY19" s="110"/>
      <c r="AZ19" s="110"/>
      <c r="BA19" s="110"/>
      <c r="BB19" s="110"/>
      <c r="BC19" s="110"/>
    </row>
    <row r="20" spans="1:55" s="90" customFormat="1" x14ac:dyDescent="0.25">
      <c r="A20" s="344">
        <v>18</v>
      </c>
      <c r="B20" s="344">
        <v>83</v>
      </c>
      <c r="C20" s="3" t="s">
        <v>75</v>
      </c>
      <c r="D20" s="345">
        <v>5.4710648148148149E-3</v>
      </c>
      <c r="E20" s="344">
        <v>33</v>
      </c>
      <c r="F20" s="12" t="s">
        <v>7</v>
      </c>
      <c r="G20" s="12" t="s">
        <v>18</v>
      </c>
      <c r="H20" s="57" t="s">
        <v>210</v>
      </c>
      <c r="I20" s="163"/>
      <c r="J20" s="8" t="s">
        <v>77</v>
      </c>
      <c r="K20" s="8" t="s">
        <v>90</v>
      </c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</row>
    <row r="21" spans="1:55" s="110" customFormat="1" x14ac:dyDescent="0.25">
      <c r="A21" s="344">
        <v>19</v>
      </c>
      <c r="B21" s="344">
        <v>82</v>
      </c>
      <c r="C21" s="3" t="s">
        <v>49</v>
      </c>
      <c r="D21" s="345">
        <v>5.4826388888888885E-3</v>
      </c>
      <c r="E21" s="344">
        <v>27</v>
      </c>
      <c r="F21" s="12" t="s">
        <v>50</v>
      </c>
      <c r="G21" s="12" t="s">
        <v>51</v>
      </c>
      <c r="H21" s="57" t="s">
        <v>131</v>
      </c>
      <c r="I21" s="12"/>
      <c r="J21" s="8" t="s">
        <v>92</v>
      </c>
      <c r="K21" s="8" t="s">
        <v>90</v>
      </c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AL21" s="90"/>
      <c r="AM21" s="90"/>
      <c r="AN21" s="90"/>
      <c r="AW21" s="90"/>
      <c r="AX21" s="90"/>
      <c r="AY21" s="90"/>
      <c r="AZ21" s="90"/>
      <c r="BA21" s="90"/>
      <c r="BB21" s="90"/>
      <c r="BC21" s="90"/>
    </row>
    <row r="22" spans="1:55" s="90" customFormat="1" ht="15.75" customHeight="1" x14ac:dyDescent="0.25">
      <c r="A22" s="344">
        <v>20</v>
      </c>
      <c r="B22" s="344">
        <v>81</v>
      </c>
      <c r="C22" s="3" t="s">
        <v>47</v>
      </c>
      <c r="D22" s="345">
        <v>5.5312500000000006E-3</v>
      </c>
      <c r="E22" s="344">
        <v>29</v>
      </c>
      <c r="F22" s="12" t="s">
        <v>13</v>
      </c>
      <c r="G22" s="12" t="s">
        <v>18</v>
      </c>
      <c r="H22" s="57" t="s">
        <v>210</v>
      </c>
      <c r="I22" s="12"/>
      <c r="J22" s="8" t="s">
        <v>92</v>
      </c>
      <c r="K22" s="8" t="s">
        <v>90</v>
      </c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5"/>
      <c r="AM22" s="5"/>
      <c r="AN22" s="5"/>
      <c r="AO22" s="110"/>
      <c r="AP22" s="110"/>
      <c r="AQ22" s="110"/>
      <c r="AR22" s="110"/>
      <c r="AS22" s="110"/>
      <c r="AT22" s="110"/>
      <c r="AU22" s="110"/>
      <c r="AW22" s="110"/>
      <c r="AX22" s="110"/>
      <c r="AY22" s="110"/>
      <c r="AZ22" s="110"/>
      <c r="BA22" s="110"/>
      <c r="BB22" s="110"/>
      <c r="BC22" s="110"/>
    </row>
    <row r="23" spans="1:55" s="90" customFormat="1" x14ac:dyDescent="0.25">
      <c r="A23" s="344">
        <v>21</v>
      </c>
      <c r="B23" s="344">
        <v>80</v>
      </c>
      <c r="C23" s="3" t="s">
        <v>55</v>
      </c>
      <c r="D23" s="345">
        <v>5.7876157407407399E-3</v>
      </c>
      <c r="E23" s="344">
        <v>33</v>
      </c>
      <c r="F23" s="12" t="s">
        <v>102</v>
      </c>
      <c r="G23" s="12" t="s">
        <v>57</v>
      </c>
      <c r="H23" s="57" t="s">
        <v>210</v>
      </c>
      <c r="I23" s="163" t="str">
        <f>F23</f>
        <v>UNIVERSITÁRIO</v>
      </c>
      <c r="J23" s="8" t="s">
        <v>77</v>
      </c>
      <c r="K23" s="8" t="s">
        <v>90</v>
      </c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O23" s="106"/>
      <c r="AP23" s="106"/>
      <c r="AQ23" s="106"/>
      <c r="AR23" s="106"/>
      <c r="AS23" s="106"/>
      <c r="AT23" s="106"/>
      <c r="AU23" s="106"/>
    </row>
    <row r="24" spans="1:55" s="110" customFormat="1" ht="15.75" customHeight="1" x14ac:dyDescent="0.25">
      <c r="A24" s="344">
        <v>22</v>
      </c>
      <c r="B24" s="344">
        <v>79</v>
      </c>
      <c r="C24" s="3" t="s">
        <v>20</v>
      </c>
      <c r="D24" s="345">
        <v>5.8946759259259256E-3</v>
      </c>
      <c r="E24" s="344">
        <v>26</v>
      </c>
      <c r="F24" s="12" t="s">
        <v>13</v>
      </c>
      <c r="G24" s="12" t="s">
        <v>226</v>
      </c>
      <c r="H24" s="57" t="s">
        <v>210</v>
      </c>
      <c r="I24" s="163" t="str">
        <f>F24</f>
        <v>MASTER C</v>
      </c>
      <c r="J24" s="8" t="s">
        <v>77</v>
      </c>
      <c r="K24" s="8" t="s">
        <v>90</v>
      </c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O24" s="5"/>
      <c r="AP24" s="5"/>
      <c r="AQ24" s="5"/>
      <c r="AR24" s="5"/>
      <c r="AS24" s="5"/>
      <c r="AT24" s="5"/>
      <c r="AU24" s="5"/>
      <c r="AW24" s="90"/>
      <c r="AX24" s="90"/>
      <c r="AY24" s="90"/>
      <c r="AZ24" s="90"/>
      <c r="BA24" s="90"/>
      <c r="BB24" s="90"/>
      <c r="BC24" s="90"/>
    </row>
    <row r="25" spans="1:55" s="110" customFormat="1" x14ac:dyDescent="0.25">
      <c r="A25" s="344">
        <v>23</v>
      </c>
      <c r="B25" s="344">
        <v>78</v>
      </c>
      <c r="C25" s="12" t="s">
        <v>205</v>
      </c>
      <c r="D25" s="345">
        <v>6.5150462962962957E-3</v>
      </c>
      <c r="E25" s="344">
        <v>24</v>
      </c>
      <c r="F25" s="12" t="s">
        <v>13</v>
      </c>
      <c r="G25" s="12" t="s">
        <v>170</v>
      </c>
      <c r="H25" s="57" t="s">
        <v>212</v>
      </c>
      <c r="I25" s="163"/>
      <c r="J25" s="8" t="s">
        <v>77</v>
      </c>
      <c r="K25" s="8" t="s">
        <v>90</v>
      </c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AL25" s="106"/>
      <c r="AM25" s="106"/>
      <c r="AN25" s="106"/>
      <c r="AO25" s="90"/>
      <c r="AP25" s="90"/>
      <c r="AQ25" s="90"/>
      <c r="AR25" s="90"/>
      <c r="AS25" s="90"/>
      <c r="AT25" s="90"/>
      <c r="AU25" s="90"/>
      <c r="AW25" s="3"/>
      <c r="AX25" s="3"/>
      <c r="AY25" s="3"/>
      <c r="AZ25" s="3"/>
      <c r="BA25" s="3"/>
      <c r="BB25" s="3"/>
      <c r="BC25" s="3"/>
    </row>
    <row r="26" spans="1:55" s="90" customFormat="1" ht="15.75" customHeight="1" x14ac:dyDescent="0.25">
      <c r="A26" s="344">
        <v>24</v>
      </c>
      <c r="B26" s="344">
        <v>77</v>
      </c>
      <c r="C26" s="3" t="s">
        <v>21</v>
      </c>
      <c r="D26" s="345">
        <v>7.1643518518518514E-3</v>
      </c>
      <c r="E26" s="344">
        <v>37</v>
      </c>
      <c r="F26" s="12" t="s">
        <v>34</v>
      </c>
      <c r="G26" s="12" t="s">
        <v>22</v>
      </c>
      <c r="H26" s="57" t="s">
        <v>130</v>
      </c>
      <c r="I26" s="12" t="s">
        <v>34</v>
      </c>
      <c r="J26" s="8" t="s">
        <v>77</v>
      </c>
      <c r="K26" s="8" t="s">
        <v>23</v>
      </c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5"/>
      <c r="AM26" s="5"/>
      <c r="AN26" s="5"/>
    </row>
    <row r="27" spans="1:55" x14ac:dyDescent="0.25">
      <c r="A27" s="344">
        <v>25</v>
      </c>
      <c r="B27" s="344">
        <v>76</v>
      </c>
      <c r="C27" s="3" t="s">
        <v>328</v>
      </c>
      <c r="D27" s="345">
        <v>7.2743055555555556E-3</v>
      </c>
      <c r="E27" s="344">
        <v>29</v>
      </c>
      <c r="F27" s="12" t="s">
        <v>133</v>
      </c>
      <c r="G27" s="12" t="s">
        <v>18</v>
      </c>
      <c r="H27" s="57" t="s">
        <v>210</v>
      </c>
      <c r="I27" s="12" t="s">
        <v>31</v>
      </c>
      <c r="J27" s="8" t="s">
        <v>77</v>
      </c>
      <c r="K27" s="8" t="s">
        <v>90</v>
      </c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O27" s="90"/>
      <c r="AP27" s="90"/>
      <c r="AQ27" s="90"/>
      <c r="AR27" s="90"/>
      <c r="AS27" s="90"/>
      <c r="AT27" s="90"/>
      <c r="AU27" s="90"/>
      <c r="AW27" s="110"/>
      <c r="AX27" s="110"/>
      <c r="AY27" s="110"/>
      <c r="AZ27" s="110"/>
      <c r="BA27" s="110"/>
      <c r="BB27" s="110"/>
      <c r="BC27" s="110"/>
    </row>
    <row r="28" spans="1:55" s="106" customFormat="1" ht="18.75" customHeight="1" x14ac:dyDescent="0.25">
      <c r="A28" s="344"/>
      <c r="B28" s="344"/>
      <c r="C28" s="3" t="s">
        <v>72</v>
      </c>
      <c r="D28" s="344"/>
      <c r="E28" s="344"/>
      <c r="F28" s="12" t="s">
        <v>7</v>
      </c>
      <c r="G28" s="12" t="s">
        <v>73</v>
      </c>
      <c r="H28" s="57" t="s">
        <v>125</v>
      </c>
      <c r="I28" s="12"/>
      <c r="J28" s="8" t="s">
        <v>92</v>
      </c>
      <c r="K28" s="8" t="s">
        <v>90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W28" s="90"/>
      <c r="AX28" s="90"/>
      <c r="AY28" s="90"/>
      <c r="AZ28" s="90"/>
      <c r="BA28" s="90"/>
      <c r="BB28" s="90"/>
      <c r="BC28" s="90"/>
    </row>
    <row r="29" spans="1:55" s="90" customFormat="1" ht="15.75" customHeight="1" x14ac:dyDescent="0.25">
      <c r="A29" s="344"/>
      <c r="B29" s="344"/>
      <c r="C29" s="3" t="s">
        <v>12</v>
      </c>
      <c r="D29" s="344"/>
      <c r="E29" s="344"/>
      <c r="F29" s="12" t="s">
        <v>13</v>
      </c>
      <c r="G29" s="12" t="s">
        <v>18</v>
      </c>
      <c r="H29" s="57" t="s">
        <v>210</v>
      </c>
      <c r="I29" s="12"/>
      <c r="J29" s="8" t="s">
        <v>92</v>
      </c>
      <c r="K29" s="8" t="s">
        <v>90</v>
      </c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</row>
    <row r="30" spans="1:55" s="90" customFormat="1" x14ac:dyDescent="0.25">
      <c r="A30" s="344"/>
      <c r="B30" s="344"/>
      <c r="C30" s="3" t="s">
        <v>177</v>
      </c>
      <c r="D30" s="345"/>
      <c r="E30" s="344"/>
      <c r="F30" s="12" t="s">
        <v>7</v>
      </c>
      <c r="G30" s="12" t="s">
        <v>178</v>
      </c>
      <c r="H30" s="57" t="s">
        <v>179</v>
      </c>
      <c r="I30" s="12"/>
      <c r="J30" s="8" t="s">
        <v>92</v>
      </c>
      <c r="K30" s="8" t="s">
        <v>90</v>
      </c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5"/>
      <c r="AM30" s="5"/>
      <c r="AN30" s="5"/>
      <c r="AO30" s="5"/>
      <c r="AP30" s="5"/>
      <c r="AQ30" s="5"/>
      <c r="AR30" s="5"/>
      <c r="AS30" s="5"/>
      <c r="AT30" s="5"/>
      <c r="AU30" s="5"/>
      <c r="AW30" s="110"/>
      <c r="AX30" s="110"/>
      <c r="AY30" s="110"/>
      <c r="AZ30" s="110"/>
      <c r="BA30" s="110"/>
      <c r="BB30" s="110"/>
      <c r="BC30" s="110"/>
    </row>
    <row r="31" spans="1:55" s="90" customFormat="1" ht="15.75" customHeight="1" x14ac:dyDescent="0.25">
      <c r="A31" s="344"/>
      <c r="B31" s="344"/>
      <c r="C31" s="3" t="s">
        <v>52</v>
      </c>
      <c r="D31" s="344"/>
      <c r="E31" s="344"/>
      <c r="F31" s="12" t="s">
        <v>31</v>
      </c>
      <c r="G31" s="12" t="s">
        <v>18</v>
      </c>
      <c r="H31" s="57" t="s">
        <v>210</v>
      </c>
      <c r="I31" s="12" t="str">
        <f>F31</f>
        <v>MASTER B</v>
      </c>
      <c r="J31" s="8" t="s">
        <v>92</v>
      </c>
      <c r="K31" s="8" t="s">
        <v>90</v>
      </c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W31" s="110"/>
      <c r="AX31" s="110"/>
      <c r="AY31" s="110"/>
      <c r="AZ31" s="110"/>
      <c r="BA31" s="110"/>
      <c r="BB31" s="110"/>
      <c r="BC31" s="110"/>
    </row>
    <row r="32" spans="1:55" s="90" customFormat="1" ht="15.75" customHeight="1" x14ac:dyDescent="0.25">
      <c r="A32" s="344"/>
      <c r="B32" s="344"/>
      <c r="C32" s="3" t="s">
        <v>220</v>
      </c>
      <c r="D32" s="344"/>
      <c r="E32" s="344"/>
      <c r="F32" s="12" t="s">
        <v>135</v>
      </c>
      <c r="G32" s="12" t="s">
        <v>181</v>
      </c>
      <c r="H32" s="57" t="s">
        <v>209</v>
      </c>
      <c r="I32" s="12"/>
      <c r="J32" s="8" t="s">
        <v>92</v>
      </c>
      <c r="K32" s="8" t="s">
        <v>90</v>
      </c>
      <c r="AL32" s="110"/>
      <c r="AM32" s="110"/>
      <c r="AN32" s="110"/>
      <c r="AO32" s="110"/>
      <c r="AP32" s="110"/>
      <c r="AQ32" s="110"/>
      <c r="AR32" s="110"/>
      <c r="AT32" s="110"/>
      <c r="AU32" s="110"/>
    </row>
    <row r="33" spans="1:55" s="90" customFormat="1" x14ac:dyDescent="0.25">
      <c r="A33" s="344"/>
      <c r="B33" s="344"/>
      <c r="C33" s="12" t="s">
        <v>164</v>
      </c>
      <c r="D33" s="344"/>
      <c r="E33" s="344"/>
      <c r="F33" s="12" t="s">
        <v>7</v>
      </c>
      <c r="G33" s="12" t="s">
        <v>165</v>
      </c>
      <c r="H33" s="57" t="s">
        <v>166</v>
      </c>
      <c r="I33" s="12" t="s">
        <v>7</v>
      </c>
      <c r="J33" s="8" t="s">
        <v>92</v>
      </c>
      <c r="K33" s="8" t="s">
        <v>90</v>
      </c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AW33" s="106"/>
      <c r="AX33" s="106"/>
      <c r="AY33" s="106"/>
      <c r="AZ33" s="106"/>
      <c r="BA33" s="106"/>
      <c r="BB33" s="106"/>
      <c r="BC33" s="106"/>
    </row>
    <row r="34" spans="1:55" s="110" customFormat="1" x14ac:dyDescent="0.25">
      <c r="A34" s="344"/>
      <c r="B34" s="344"/>
      <c r="C34" s="3" t="s">
        <v>106</v>
      </c>
      <c r="D34" s="344"/>
      <c r="E34" s="344"/>
      <c r="F34" s="12" t="s">
        <v>31</v>
      </c>
      <c r="G34" s="12" t="s">
        <v>121</v>
      </c>
      <c r="H34" s="57" t="s">
        <v>210</v>
      </c>
      <c r="I34" s="12"/>
      <c r="J34" s="8" t="s">
        <v>92</v>
      </c>
      <c r="K34" s="8" t="s">
        <v>90</v>
      </c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W34" s="90"/>
      <c r="AX34" s="90"/>
      <c r="AY34" s="90"/>
      <c r="AZ34" s="90"/>
      <c r="BA34" s="90"/>
      <c r="BB34" s="90"/>
      <c r="BC34" s="90"/>
    </row>
    <row r="35" spans="1:55" s="90" customFormat="1" x14ac:dyDescent="0.25">
      <c r="A35" s="344"/>
      <c r="B35" s="344"/>
      <c r="C35" s="3" t="s">
        <v>46</v>
      </c>
      <c r="D35" s="344"/>
      <c r="E35" s="344"/>
      <c r="F35" s="12" t="s">
        <v>13</v>
      </c>
      <c r="G35" s="12" t="s">
        <v>18</v>
      </c>
      <c r="H35" s="57" t="s">
        <v>210</v>
      </c>
      <c r="I35" s="12"/>
      <c r="J35" s="8" t="s">
        <v>92</v>
      </c>
      <c r="K35" s="8" t="s">
        <v>90</v>
      </c>
      <c r="AL35" s="110"/>
      <c r="AM35" s="110"/>
      <c r="AN35" s="110"/>
      <c r="AO35" s="110"/>
      <c r="AP35" s="110"/>
      <c r="AQ35" s="110"/>
      <c r="AR35" s="110"/>
      <c r="AS35" s="110"/>
      <c r="AT35" s="3"/>
      <c r="AU35" s="3"/>
    </row>
    <row r="36" spans="1:55" s="3" customFormat="1" ht="18.75" customHeight="1" x14ac:dyDescent="0.25">
      <c r="A36" s="344"/>
      <c r="B36" s="344"/>
      <c r="C36" s="3" t="s">
        <v>81</v>
      </c>
      <c r="D36" s="344"/>
      <c r="E36" s="344"/>
      <c r="F36" s="12" t="s">
        <v>13</v>
      </c>
      <c r="G36" s="12" t="s">
        <v>18</v>
      </c>
      <c r="H36" s="57" t="s">
        <v>210</v>
      </c>
      <c r="I36" s="12"/>
      <c r="J36" s="8" t="s">
        <v>92</v>
      </c>
      <c r="K36" s="8" t="s">
        <v>90</v>
      </c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90"/>
      <c r="AM36" s="90"/>
      <c r="AN36" s="90"/>
      <c r="AO36" s="90"/>
      <c r="AP36" s="90"/>
      <c r="AQ36" s="90"/>
      <c r="AR36" s="90"/>
      <c r="AS36" s="110"/>
      <c r="AT36" s="90"/>
      <c r="AU36" s="90"/>
      <c r="AW36" s="90"/>
      <c r="AX36" s="90"/>
      <c r="AY36" s="90"/>
      <c r="AZ36" s="90"/>
      <c r="BA36" s="90"/>
      <c r="BB36" s="90"/>
      <c r="BC36" s="90"/>
    </row>
    <row r="37" spans="1:55" s="90" customFormat="1" ht="15.75" customHeight="1" x14ac:dyDescent="0.25">
      <c r="A37" s="344"/>
      <c r="B37" s="344"/>
      <c r="C37" s="3" t="s">
        <v>97</v>
      </c>
      <c r="D37" s="344"/>
      <c r="E37" s="344"/>
      <c r="F37" s="12" t="s">
        <v>13</v>
      </c>
      <c r="G37" s="12" t="s">
        <v>122</v>
      </c>
      <c r="H37" s="57" t="s">
        <v>212</v>
      </c>
      <c r="I37" s="12"/>
      <c r="J37" s="8" t="s">
        <v>92</v>
      </c>
      <c r="K37" s="8" t="s">
        <v>90</v>
      </c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AO37" s="5"/>
      <c r="AP37" s="5"/>
      <c r="AQ37" s="5"/>
      <c r="AR37" s="5"/>
      <c r="AS37" s="5"/>
    </row>
    <row r="38" spans="1:55" x14ac:dyDescent="0.25">
      <c r="A38" s="344"/>
      <c r="B38" s="344"/>
      <c r="C38" s="3" t="s">
        <v>64</v>
      </c>
      <c r="D38" s="344"/>
      <c r="E38" s="344"/>
      <c r="F38" s="12" t="s">
        <v>13</v>
      </c>
      <c r="G38" s="12" t="s">
        <v>18</v>
      </c>
      <c r="H38" s="57" t="s">
        <v>210</v>
      </c>
      <c r="I38" s="12"/>
      <c r="J38" s="8" t="s">
        <v>92</v>
      </c>
      <c r="K38" s="8" t="s">
        <v>90</v>
      </c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106"/>
      <c r="AM38" s="106"/>
      <c r="AN38" s="106"/>
      <c r="AO38" s="90"/>
      <c r="AP38" s="90"/>
      <c r="AQ38" s="90"/>
      <c r="AR38" s="90"/>
      <c r="AS38" s="90"/>
      <c r="AT38" s="90"/>
      <c r="AU38" s="90"/>
    </row>
    <row r="39" spans="1:55" x14ac:dyDescent="0.25">
      <c r="A39" s="344"/>
      <c r="B39" s="344"/>
      <c r="C39" s="3" t="s">
        <v>172</v>
      </c>
      <c r="D39" s="345"/>
      <c r="E39" s="344"/>
      <c r="F39" s="12" t="s">
        <v>173</v>
      </c>
      <c r="G39" s="12" t="s">
        <v>181</v>
      </c>
      <c r="H39" s="57" t="s">
        <v>209</v>
      </c>
      <c r="I39" s="163" t="str">
        <f>F39</f>
        <v>SUB 23</v>
      </c>
      <c r="J39" s="8" t="s">
        <v>92</v>
      </c>
      <c r="K39" s="8" t="s">
        <v>90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10"/>
      <c r="AM39" s="110"/>
      <c r="AN39" s="110"/>
      <c r="AO39" s="3"/>
      <c r="AP39" s="3"/>
      <c r="AQ39" s="3"/>
      <c r="AR39" s="3"/>
      <c r="AS39" s="3"/>
    </row>
    <row r="40" spans="1:55" s="110" customFormat="1" ht="15.75" customHeight="1" x14ac:dyDescent="0.25">
      <c r="A40" s="344"/>
      <c r="B40" s="344"/>
      <c r="C40" s="3" t="s">
        <v>187</v>
      </c>
      <c r="D40" s="344"/>
      <c r="E40" s="344"/>
      <c r="F40" s="12" t="s">
        <v>13</v>
      </c>
      <c r="G40" s="12" t="s">
        <v>18</v>
      </c>
      <c r="H40" s="57" t="s">
        <v>210</v>
      </c>
      <c r="I40" s="12"/>
      <c r="J40" s="8" t="s">
        <v>92</v>
      </c>
      <c r="K40" s="8" t="s">
        <v>90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O40" s="90"/>
      <c r="AP40" s="90"/>
      <c r="AQ40" s="90"/>
      <c r="AR40" s="90"/>
      <c r="AS40" s="90"/>
      <c r="AT40" s="5"/>
      <c r="AU40" s="5"/>
    </row>
    <row r="41" spans="1:55" s="110" customFormat="1" x14ac:dyDescent="0.25">
      <c r="A41" s="344"/>
      <c r="B41" s="344"/>
      <c r="C41" s="3" t="s">
        <v>168</v>
      </c>
      <c r="D41" s="344"/>
      <c r="E41" s="344"/>
      <c r="F41" s="12" t="s">
        <v>31</v>
      </c>
      <c r="G41" s="12" t="s">
        <v>18</v>
      </c>
      <c r="H41" s="57" t="s">
        <v>210</v>
      </c>
      <c r="I41" s="163" t="str">
        <f>F41</f>
        <v>MASTER B</v>
      </c>
      <c r="J41" s="8" t="s">
        <v>92</v>
      </c>
      <c r="K41" s="8" t="s">
        <v>90</v>
      </c>
      <c r="AO41" s="24"/>
      <c r="AP41" s="24"/>
      <c r="AQ41" s="24"/>
      <c r="AR41" s="24"/>
      <c r="AS41" s="24"/>
    </row>
    <row r="42" spans="1:55" s="90" customFormat="1" ht="15.75" customHeight="1" x14ac:dyDescent="0.25">
      <c r="A42" s="344"/>
      <c r="B42" s="344"/>
      <c r="C42" s="12" t="s">
        <v>283</v>
      </c>
      <c r="D42" s="344"/>
      <c r="E42" s="344"/>
      <c r="F42" s="12" t="s">
        <v>268</v>
      </c>
      <c r="G42" s="12" t="s">
        <v>18</v>
      </c>
      <c r="H42" s="57" t="s">
        <v>210</v>
      </c>
      <c r="I42" s="163" t="str">
        <f>F42</f>
        <v>MASTER I</v>
      </c>
      <c r="J42" s="8" t="s">
        <v>92</v>
      </c>
      <c r="K42" s="8" t="s">
        <v>90</v>
      </c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3"/>
      <c r="AM42" s="3"/>
      <c r="AN42" s="3"/>
    </row>
    <row r="43" spans="1:55" s="90" customFormat="1" x14ac:dyDescent="0.25">
      <c r="A43" s="344"/>
      <c r="B43" s="344"/>
      <c r="C43" s="3" t="s">
        <v>174</v>
      </c>
      <c r="D43" s="344"/>
      <c r="E43" s="344"/>
      <c r="F43" s="12" t="s">
        <v>173</v>
      </c>
      <c r="G43" s="12" t="s">
        <v>181</v>
      </c>
      <c r="H43" s="57" t="s">
        <v>209</v>
      </c>
      <c r="I43" s="163" t="str">
        <f>F43</f>
        <v>SUB 23</v>
      </c>
      <c r="J43" s="8" t="s">
        <v>92</v>
      </c>
      <c r="K43" s="8" t="s">
        <v>90</v>
      </c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O43" s="110"/>
      <c r="AP43" s="110"/>
      <c r="AQ43" s="110"/>
      <c r="AR43" s="110"/>
      <c r="AS43" s="110"/>
      <c r="AT43" s="110"/>
      <c r="AU43" s="110"/>
    </row>
    <row r="44" spans="1:55" s="110" customFormat="1" ht="15.75" customHeight="1" x14ac:dyDescent="0.25">
      <c r="A44" s="344"/>
      <c r="B44" s="344"/>
      <c r="C44" s="3" t="s">
        <v>285</v>
      </c>
      <c r="D44" s="344"/>
      <c r="E44" s="344"/>
      <c r="F44" s="12" t="s">
        <v>146</v>
      </c>
      <c r="G44" s="12" t="s">
        <v>18</v>
      </c>
      <c r="H44" s="57" t="s">
        <v>210</v>
      </c>
      <c r="I44" s="12" t="s">
        <v>146</v>
      </c>
      <c r="J44" s="8" t="s">
        <v>92</v>
      </c>
      <c r="K44" s="8" t="s">
        <v>90</v>
      </c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</row>
    <row r="45" spans="1:55" s="90" customFormat="1" x14ac:dyDescent="0.25">
      <c r="A45" s="344"/>
      <c r="B45" s="344"/>
      <c r="C45" s="3" t="s">
        <v>318</v>
      </c>
      <c r="D45" s="344"/>
      <c r="E45" s="344"/>
      <c r="F45" s="12" t="s">
        <v>114</v>
      </c>
      <c r="G45" s="12" t="s">
        <v>18</v>
      </c>
      <c r="H45" s="57" t="s">
        <v>210</v>
      </c>
      <c r="I45" s="12" t="s">
        <v>114</v>
      </c>
      <c r="J45" s="8" t="s">
        <v>92</v>
      </c>
      <c r="K45" s="8" t="s">
        <v>90</v>
      </c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</row>
    <row r="46" spans="1:55" s="90" customFormat="1" ht="15.75" customHeight="1" x14ac:dyDescent="0.25">
      <c r="A46" s="344"/>
      <c r="B46" s="344"/>
      <c r="C46" s="3" t="s">
        <v>74</v>
      </c>
      <c r="D46" s="344"/>
      <c r="E46" s="344"/>
      <c r="F46" s="12" t="s">
        <v>245</v>
      </c>
      <c r="G46" s="12" t="s">
        <v>18</v>
      </c>
      <c r="H46" s="57" t="s">
        <v>210</v>
      </c>
      <c r="I46" s="163"/>
      <c r="J46" s="8" t="s">
        <v>92</v>
      </c>
      <c r="K46" s="8" t="s">
        <v>66</v>
      </c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</row>
    <row r="47" spans="1:55" s="106" customFormat="1" ht="18.75" customHeight="1" x14ac:dyDescent="0.25">
      <c r="A47" s="344"/>
      <c r="B47" s="344"/>
      <c r="C47" s="12" t="s">
        <v>278</v>
      </c>
      <c r="D47" s="344"/>
      <c r="E47" s="344"/>
      <c r="F47" s="12" t="s">
        <v>173</v>
      </c>
      <c r="G47" s="12" t="s">
        <v>181</v>
      </c>
      <c r="H47" s="57" t="s">
        <v>209</v>
      </c>
      <c r="I47" s="12"/>
      <c r="J47" s="8" t="s">
        <v>92</v>
      </c>
      <c r="K47" s="8" t="s">
        <v>90</v>
      </c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110"/>
      <c r="AP47" s="110"/>
      <c r="AQ47" s="110"/>
      <c r="AR47" s="110"/>
      <c r="AS47" s="110"/>
      <c r="AT47" s="90"/>
      <c r="AU47" s="90"/>
    </row>
    <row r="48" spans="1:55" s="106" customFormat="1" ht="18.75" customHeight="1" x14ac:dyDescent="0.25">
      <c r="A48" s="344"/>
      <c r="B48" s="344"/>
      <c r="C48" s="3" t="s">
        <v>312</v>
      </c>
      <c r="D48" s="344"/>
      <c r="E48" s="344"/>
      <c r="F48" s="12" t="s">
        <v>34</v>
      </c>
      <c r="G48" s="12" t="s">
        <v>313</v>
      </c>
      <c r="H48" s="57" t="s">
        <v>314</v>
      </c>
      <c r="I48" s="12"/>
      <c r="J48" s="8" t="s">
        <v>92</v>
      </c>
      <c r="K48" s="8" t="s">
        <v>90</v>
      </c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90"/>
      <c r="AM48" s="90"/>
      <c r="AN48" s="90"/>
      <c r="AO48" s="90"/>
      <c r="AP48" s="90"/>
      <c r="AQ48" s="90"/>
      <c r="AR48" s="90"/>
      <c r="AS48" s="90"/>
      <c r="AT48" s="110"/>
      <c r="AU48" s="110"/>
    </row>
    <row r="49" spans="1:47" s="14" customFormat="1" x14ac:dyDescent="0.25">
      <c r="A49" s="344"/>
      <c r="B49" s="344"/>
      <c r="C49" s="3" t="s">
        <v>310</v>
      </c>
      <c r="D49" s="344"/>
      <c r="E49" s="344"/>
      <c r="F49" s="12" t="s">
        <v>34</v>
      </c>
      <c r="G49" s="12" t="s">
        <v>275</v>
      </c>
      <c r="H49" s="57"/>
      <c r="I49" s="12"/>
      <c r="J49" s="8" t="s">
        <v>92</v>
      </c>
      <c r="K49" s="8" t="s">
        <v>311</v>
      </c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90"/>
      <c r="AM49" s="90"/>
      <c r="AN49" s="90"/>
      <c r="AO49" s="5"/>
      <c r="AP49" s="5"/>
      <c r="AQ49" s="5"/>
      <c r="AR49" s="5"/>
      <c r="AS49" s="5"/>
      <c r="AT49" s="90"/>
      <c r="AU49" s="90"/>
    </row>
    <row r="50" spans="1:47" s="14" customFormat="1" x14ac:dyDescent="0.25">
      <c r="A50" s="344"/>
      <c r="B50" s="344"/>
      <c r="C50" s="3" t="s">
        <v>53</v>
      </c>
      <c r="D50" s="344"/>
      <c r="E50" s="344"/>
      <c r="F50" s="12" t="s">
        <v>34</v>
      </c>
      <c r="G50" s="12" t="s">
        <v>54</v>
      </c>
      <c r="H50" s="57" t="s">
        <v>128</v>
      </c>
      <c r="I50" s="12"/>
      <c r="J50" s="8" t="s">
        <v>92</v>
      </c>
      <c r="K50" s="8" t="s">
        <v>90</v>
      </c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110"/>
      <c r="AM50" s="110"/>
      <c r="AN50" s="110"/>
      <c r="AO50" s="90"/>
      <c r="AP50" s="90"/>
      <c r="AQ50" s="90"/>
      <c r="AR50" s="90"/>
      <c r="AS50" s="90"/>
      <c r="AT50" s="90"/>
      <c r="AU50" s="90"/>
    </row>
    <row r="51" spans="1:47" s="33" customFormat="1" x14ac:dyDescent="0.25">
      <c r="A51" s="344"/>
      <c r="B51" s="344"/>
      <c r="C51" s="3" t="s">
        <v>185</v>
      </c>
      <c r="D51" s="344"/>
      <c r="E51" s="344"/>
      <c r="F51" s="12" t="s">
        <v>13</v>
      </c>
      <c r="G51" s="12" t="s">
        <v>274</v>
      </c>
      <c r="H51" s="57" t="s">
        <v>279</v>
      </c>
      <c r="I51" s="12"/>
      <c r="J51" s="8" t="s">
        <v>92</v>
      </c>
      <c r="K51" s="8" t="s">
        <v>90</v>
      </c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90"/>
      <c r="AM51" s="90"/>
      <c r="AN51" s="90"/>
      <c r="AO51" s="106"/>
      <c r="AP51" s="106"/>
      <c r="AQ51" s="106"/>
      <c r="AR51" s="106"/>
      <c r="AS51" s="106"/>
      <c r="AT51" s="106"/>
      <c r="AU51" s="106"/>
    </row>
    <row r="52" spans="1:47" ht="18.75" customHeight="1" x14ac:dyDescent="0.25">
      <c r="A52" s="344"/>
      <c r="B52" s="344"/>
      <c r="C52" s="3" t="s">
        <v>38</v>
      </c>
      <c r="D52" s="344"/>
      <c r="E52" s="344"/>
      <c r="F52" s="12" t="s">
        <v>13</v>
      </c>
      <c r="G52" s="12" t="s">
        <v>18</v>
      </c>
      <c r="H52" s="57" t="s">
        <v>210</v>
      </c>
      <c r="I52" s="12"/>
      <c r="J52" s="8" t="s">
        <v>92</v>
      </c>
      <c r="K52" s="8" t="s">
        <v>90</v>
      </c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AL52" s="90"/>
      <c r="AM52" s="90"/>
      <c r="AN52" s="90"/>
      <c r="AO52" s="106"/>
      <c r="AP52" s="106"/>
      <c r="AQ52" s="106"/>
      <c r="AR52" s="106"/>
      <c r="AS52" s="106"/>
      <c r="AT52" s="106"/>
      <c r="AU52" s="106"/>
    </row>
    <row r="53" spans="1:47" s="14" customFormat="1" x14ac:dyDescent="0.25">
      <c r="A53" s="344"/>
      <c r="B53" s="344"/>
      <c r="C53" s="3" t="s">
        <v>16</v>
      </c>
      <c r="D53" s="344"/>
      <c r="E53" s="344"/>
      <c r="F53" s="12" t="s">
        <v>7</v>
      </c>
      <c r="G53" s="12" t="s">
        <v>8</v>
      </c>
      <c r="H53" s="57" t="s">
        <v>210</v>
      </c>
      <c r="I53" s="12"/>
      <c r="J53" s="8" t="s">
        <v>92</v>
      </c>
      <c r="K53" s="8" t="s">
        <v>90</v>
      </c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106"/>
      <c r="AM53" s="106"/>
      <c r="AN53" s="106"/>
    </row>
    <row r="54" spans="1:47" x14ac:dyDescent="0.25">
      <c r="A54" s="344"/>
      <c r="B54" s="344"/>
      <c r="C54" s="12" t="s">
        <v>255</v>
      </c>
      <c r="D54" s="344"/>
      <c r="E54" s="344"/>
      <c r="F54" s="12" t="s">
        <v>25</v>
      </c>
      <c r="G54" s="12" t="s">
        <v>18</v>
      </c>
      <c r="H54" s="57" t="s">
        <v>210</v>
      </c>
      <c r="I54" s="163" t="str">
        <f>F54</f>
        <v>MASTER D</v>
      </c>
      <c r="J54" s="8" t="s">
        <v>92</v>
      </c>
      <c r="K54" s="8" t="s">
        <v>90</v>
      </c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106"/>
      <c r="AM54" s="106"/>
      <c r="AN54" s="106"/>
      <c r="AO54" s="14"/>
      <c r="AP54" s="14"/>
      <c r="AQ54" s="14"/>
      <c r="AR54" s="14"/>
      <c r="AS54" s="14"/>
      <c r="AT54" s="14"/>
      <c r="AU54" s="14"/>
    </row>
    <row r="55" spans="1:47" ht="18.75" customHeight="1" x14ac:dyDescent="0.25">
      <c r="A55" s="344"/>
      <c r="B55" s="344"/>
      <c r="C55" s="3" t="s">
        <v>119</v>
      </c>
      <c r="D55" s="344"/>
      <c r="E55" s="344"/>
      <c r="F55" s="12" t="s">
        <v>25</v>
      </c>
      <c r="G55" s="12" t="s">
        <v>120</v>
      </c>
      <c r="H55" s="3" t="s">
        <v>225</v>
      </c>
      <c r="I55" s="12" t="s">
        <v>25</v>
      </c>
      <c r="J55" s="8" t="s">
        <v>77</v>
      </c>
      <c r="K55" s="8" t="s">
        <v>90</v>
      </c>
      <c r="AL55" s="14"/>
      <c r="AM55" s="14"/>
      <c r="AN55" s="14"/>
      <c r="AO55" s="33"/>
      <c r="AP55" s="33"/>
      <c r="AQ55" s="33"/>
      <c r="AR55" s="33"/>
      <c r="AS55" s="33"/>
      <c r="AT55" s="33"/>
      <c r="AU55" s="33"/>
    </row>
    <row r="56" spans="1:47" s="106" customFormat="1" x14ac:dyDescent="0.25">
      <c r="A56" s="344"/>
      <c r="B56" s="344"/>
      <c r="C56" s="3" t="s">
        <v>175</v>
      </c>
      <c r="D56" s="344"/>
      <c r="E56" s="344"/>
      <c r="F56" s="12" t="s">
        <v>135</v>
      </c>
      <c r="G56" s="3" t="s">
        <v>170</v>
      </c>
      <c r="H56" s="57" t="s">
        <v>212</v>
      </c>
      <c r="I56" s="12"/>
      <c r="J56" s="8" t="s">
        <v>92</v>
      </c>
      <c r="K56" s="8" t="s">
        <v>90</v>
      </c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5"/>
      <c r="AP56" s="5"/>
      <c r="AQ56" s="5"/>
      <c r="AR56" s="5"/>
      <c r="AS56" s="5"/>
      <c r="AT56" s="5"/>
      <c r="AU56" s="5"/>
    </row>
    <row r="57" spans="1:47" s="106" customFormat="1" x14ac:dyDescent="0.25">
      <c r="A57" s="344"/>
      <c r="B57" s="344"/>
      <c r="C57" s="3" t="s">
        <v>169</v>
      </c>
      <c r="D57" s="344"/>
      <c r="E57" s="344"/>
      <c r="F57" s="12" t="s">
        <v>31</v>
      </c>
      <c r="G57" s="12" t="s">
        <v>170</v>
      </c>
      <c r="H57" s="57" t="s">
        <v>212</v>
      </c>
      <c r="I57" s="12"/>
      <c r="J57" s="8" t="s">
        <v>92</v>
      </c>
      <c r="K57" s="8" t="s">
        <v>90</v>
      </c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AL57" s="33"/>
      <c r="AM57" s="33"/>
      <c r="AN57" s="33"/>
      <c r="AO57" s="14"/>
      <c r="AP57" s="14"/>
      <c r="AQ57" s="14"/>
      <c r="AR57" s="14"/>
      <c r="AS57" s="14"/>
      <c r="AT57" s="14"/>
      <c r="AU57" s="14"/>
    </row>
    <row r="58" spans="1:47" ht="18.75" customHeight="1" x14ac:dyDescent="0.25">
      <c r="A58" s="344"/>
      <c r="B58" s="344"/>
      <c r="C58" s="3" t="s">
        <v>176</v>
      </c>
      <c r="D58" s="344"/>
      <c r="E58" s="344"/>
      <c r="F58" s="12" t="s">
        <v>135</v>
      </c>
      <c r="G58" s="12" t="s">
        <v>170</v>
      </c>
      <c r="H58" s="57" t="s">
        <v>212</v>
      </c>
      <c r="I58" s="12"/>
      <c r="J58" s="8" t="s">
        <v>92</v>
      </c>
      <c r="K58" s="8" t="s">
        <v>90</v>
      </c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</row>
    <row r="59" spans="1:47" ht="18.75" customHeight="1" x14ac:dyDescent="0.25">
      <c r="A59" s="344"/>
      <c r="B59" s="344"/>
      <c r="C59" s="3" t="s">
        <v>280</v>
      </c>
      <c r="D59" s="344"/>
      <c r="E59" s="344"/>
      <c r="F59" s="12" t="s">
        <v>195</v>
      </c>
      <c r="G59" s="12" t="s">
        <v>170</v>
      </c>
      <c r="H59" s="57" t="s">
        <v>212</v>
      </c>
      <c r="I59" s="163" t="str">
        <f>F59</f>
        <v>PR3</v>
      </c>
      <c r="J59" s="8" t="s">
        <v>77</v>
      </c>
      <c r="K59" s="8" t="s">
        <v>90</v>
      </c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14"/>
      <c r="AM59" s="14"/>
      <c r="AN59" s="14"/>
    </row>
    <row r="60" spans="1:47" x14ac:dyDescent="0.25">
      <c r="A60" s="344"/>
      <c r="B60" s="344"/>
      <c r="C60" s="3" t="s">
        <v>104</v>
      </c>
      <c r="D60" s="344"/>
      <c r="E60" s="344"/>
      <c r="F60" s="12" t="s">
        <v>31</v>
      </c>
      <c r="G60" s="12" t="s">
        <v>105</v>
      </c>
      <c r="H60" s="57" t="s">
        <v>213</v>
      </c>
      <c r="I60" s="12"/>
      <c r="J60" s="8" t="s">
        <v>92</v>
      </c>
      <c r="K60" s="8" t="s">
        <v>90</v>
      </c>
      <c r="AO60" s="106"/>
      <c r="AP60" s="106"/>
      <c r="AQ60" s="106"/>
      <c r="AR60" s="106"/>
      <c r="AS60" s="106"/>
      <c r="AT60" s="106"/>
      <c r="AU60" s="106"/>
    </row>
    <row r="61" spans="1:47" s="106" customFormat="1" x14ac:dyDescent="0.25">
      <c r="A61" s="344"/>
      <c r="B61" s="344"/>
      <c r="C61" s="12" t="s">
        <v>238</v>
      </c>
      <c r="D61" s="344"/>
      <c r="E61" s="344"/>
      <c r="F61" s="12" t="s">
        <v>135</v>
      </c>
      <c r="G61" s="12" t="s">
        <v>235</v>
      </c>
      <c r="H61" s="57" t="s">
        <v>236</v>
      </c>
      <c r="I61" s="12"/>
      <c r="J61" s="8" t="s">
        <v>92</v>
      </c>
      <c r="K61" s="8" t="s">
        <v>90</v>
      </c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AO61" s="5"/>
      <c r="AP61" s="5"/>
      <c r="AQ61" s="5"/>
      <c r="AR61" s="5"/>
      <c r="AS61" s="5"/>
      <c r="AT61" s="5"/>
      <c r="AU61" s="5"/>
    </row>
    <row r="62" spans="1:47" s="106" customFormat="1" ht="18.75" customHeight="1" x14ac:dyDescent="0.25">
      <c r="A62" s="344"/>
      <c r="B62" s="344"/>
      <c r="C62" s="12" t="s">
        <v>241</v>
      </c>
      <c r="D62" s="344"/>
      <c r="E62" s="344"/>
      <c r="F62" s="12" t="s">
        <v>239</v>
      </c>
      <c r="G62" s="12" t="s">
        <v>235</v>
      </c>
      <c r="H62" s="57" t="s">
        <v>236</v>
      </c>
      <c r="I62" s="12"/>
      <c r="J62" s="8" t="s">
        <v>92</v>
      </c>
      <c r="K62" s="8" t="s">
        <v>90</v>
      </c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5"/>
      <c r="AM62" s="5"/>
      <c r="AN62" s="5"/>
      <c r="AO62" s="5"/>
      <c r="AP62" s="5"/>
      <c r="AQ62" s="5"/>
      <c r="AR62" s="5"/>
      <c r="AS62" s="5"/>
      <c r="AT62" s="5"/>
      <c r="AU62" s="5"/>
    </row>
    <row r="63" spans="1:47" s="14" customFormat="1" ht="18.75" customHeight="1" x14ac:dyDescent="0.25">
      <c r="A63" s="344"/>
      <c r="B63" s="344"/>
      <c r="C63" s="12" t="s">
        <v>284</v>
      </c>
      <c r="D63" s="344"/>
      <c r="E63" s="344"/>
      <c r="F63" s="12" t="s">
        <v>101</v>
      </c>
      <c r="G63" s="12" t="s">
        <v>170</v>
      </c>
      <c r="H63" s="57" t="s">
        <v>212</v>
      </c>
      <c r="I63" s="12" t="s">
        <v>101</v>
      </c>
      <c r="J63" s="8" t="s">
        <v>77</v>
      </c>
      <c r="K63" s="8" t="s">
        <v>90</v>
      </c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5"/>
      <c r="AM63" s="5"/>
      <c r="AN63" s="5"/>
      <c r="AO63" s="5"/>
      <c r="AP63" s="5"/>
      <c r="AQ63" s="5"/>
      <c r="AR63" s="5"/>
      <c r="AS63" s="5"/>
      <c r="AT63" s="5"/>
      <c r="AU63" s="5"/>
    </row>
    <row r="64" spans="1:47" s="106" customFormat="1" ht="18.75" customHeight="1" x14ac:dyDescent="0.25">
      <c r="A64" s="344"/>
      <c r="B64" s="344"/>
      <c r="C64" s="12" t="s">
        <v>240</v>
      </c>
      <c r="D64" s="344"/>
      <c r="E64" s="344"/>
      <c r="F64" s="12" t="s">
        <v>31</v>
      </c>
      <c r="G64" s="12" t="s">
        <v>235</v>
      </c>
      <c r="H64" s="57" t="s">
        <v>236</v>
      </c>
      <c r="I64" s="12"/>
      <c r="J64" s="8" t="s">
        <v>92</v>
      </c>
      <c r="K64" s="8" t="s">
        <v>90</v>
      </c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5"/>
      <c r="AM64" s="5"/>
      <c r="AN64" s="5"/>
    </row>
    <row r="65" spans="1:47" s="106" customFormat="1" ht="18.75" customHeight="1" x14ac:dyDescent="0.25">
      <c r="A65" s="344"/>
      <c r="B65" s="344"/>
      <c r="C65" s="12" t="s">
        <v>242</v>
      </c>
      <c r="D65" s="344"/>
      <c r="E65" s="344"/>
      <c r="F65" s="12" t="s">
        <v>135</v>
      </c>
      <c r="G65" s="12" t="s">
        <v>235</v>
      </c>
      <c r="H65" s="57" t="s">
        <v>236</v>
      </c>
      <c r="I65" s="12"/>
      <c r="J65" s="8" t="s">
        <v>92</v>
      </c>
      <c r="K65" s="8" t="s">
        <v>90</v>
      </c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</row>
    <row r="66" spans="1:47" s="106" customFormat="1" x14ac:dyDescent="0.25">
      <c r="A66" s="344"/>
      <c r="B66" s="344"/>
      <c r="C66" s="12" t="s">
        <v>244</v>
      </c>
      <c r="D66" s="344"/>
      <c r="E66" s="344"/>
      <c r="F66" s="12" t="s">
        <v>135</v>
      </c>
      <c r="G66" s="12" t="s">
        <v>170</v>
      </c>
      <c r="H66" s="57" t="s">
        <v>212</v>
      </c>
      <c r="I66" s="12"/>
      <c r="J66" s="8" t="s">
        <v>92</v>
      </c>
      <c r="K66" s="8" t="s">
        <v>90</v>
      </c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O66" s="14"/>
      <c r="AP66" s="14"/>
      <c r="AQ66" s="14"/>
      <c r="AR66" s="14"/>
      <c r="AS66" s="14"/>
      <c r="AT66" s="14"/>
      <c r="AU66" s="14"/>
    </row>
    <row r="67" spans="1:47" s="106" customFormat="1" ht="18.75" customHeight="1" x14ac:dyDescent="0.25">
      <c r="A67" s="344"/>
      <c r="B67" s="344"/>
      <c r="C67" s="12" t="s">
        <v>243</v>
      </c>
      <c r="D67" s="344"/>
      <c r="E67" s="344"/>
      <c r="F67" s="12" t="s">
        <v>7</v>
      </c>
      <c r="G67" s="12" t="s">
        <v>170</v>
      </c>
      <c r="H67" s="57" t="s">
        <v>212</v>
      </c>
      <c r="I67" s="12"/>
      <c r="J67" s="8" t="s">
        <v>92</v>
      </c>
      <c r="K67" s="8" t="s">
        <v>90</v>
      </c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14"/>
      <c r="AM67" s="14"/>
      <c r="AN67" s="14"/>
    </row>
    <row r="68" spans="1:47" s="106" customFormat="1" x14ac:dyDescent="0.25">
      <c r="A68" s="344"/>
      <c r="B68" s="344"/>
      <c r="C68" s="12" t="s">
        <v>246</v>
      </c>
      <c r="D68" s="344"/>
      <c r="E68" s="344"/>
      <c r="F68" s="12" t="s">
        <v>245</v>
      </c>
      <c r="G68" s="12" t="s">
        <v>170</v>
      </c>
      <c r="H68" s="57" t="s">
        <v>212</v>
      </c>
      <c r="I68" s="163" t="str">
        <f>F68</f>
        <v>JUNIOR B</v>
      </c>
      <c r="J68" s="8" t="s">
        <v>92</v>
      </c>
      <c r="K68" s="8" t="s">
        <v>90</v>
      </c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</row>
    <row r="69" spans="1:47" s="106" customFormat="1" ht="18.75" customHeight="1" x14ac:dyDescent="0.25">
      <c r="A69" s="344"/>
      <c r="B69" s="344"/>
      <c r="C69" s="12" t="s">
        <v>247</v>
      </c>
      <c r="D69" s="344"/>
      <c r="E69" s="344"/>
      <c r="F69" s="12" t="s">
        <v>173</v>
      </c>
      <c r="G69" s="12" t="s">
        <v>235</v>
      </c>
      <c r="H69" s="57" t="s">
        <v>236</v>
      </c>
      <c r="I69" s="12"/>
      <c r="J69" s="8" t="s">
        <v>92</v>
      </c>
      <c r="K69" s="8" t="s">
        <v>90</v>
      </c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</row>
    <row r="70" spans="1:47" ht="18.75" customHeight="1" x14ac:dyDescent="0.25">
      <c r="A70" s="344"/>
      <c r="B70" s="344"/>
      <c r="C70" s="3" t="s">
        <v>189</v>
      </c>
      <c r="D70" s="344"/>
      <c r="E70" s="344"/>
      <c r="F70" s="12" t="s">
        <v>25</v>
      </c>
      <c r="G70" s="12" t="s">
        <v>170</v>
      </c>
      <c r="H70" s="57" t="s">
        <v>212</v>
      </c>
      <c r="I70" s="12"/>
      <c r="J70" s="8" t="s">
        <v>92</v>
      </c>
      <c r="K70" s="8" t="s">
        <v>90</v>
      </c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</row>
    <row r="71" spans="1:47" x14ac:dyDescent="0.25">
      <c r="A71" s="344"/>
      <c r="B71" s="344"/>
      <c r="C71" s="12" t="s">
        <v>248</v>
      </c>
      <c r="D71" s="344"/>
      <c r="E71" s="344"/>
      <c r="F71" s="12" t="s">
        <v>13</v>
      </c>
      <c r="G71" s="12" t="s">
        <v>235</v>
      </c>
      <c r="H71" s="57" t="s">
        <v>236</v>
      </c>
      <c r="I71" s="12"/>
      <c r="J71" s="8" t="s">
        <v>92</v>
      </c>
      <c r="K71" s="8" t="s">
        <v>90</v>
      </c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</row>
    <row r="72" spans="1:47" x14ac:dyDescent="0.25">
      <c r="A72" s="344"/>
      <c r="B72" s="344"/>
      <c r="C72" s="12" t="s">
        <v>249</v>
      </c>
      <c r="D72" s="344"/>
      <c r="E72" s="344"/>
      <c r="F72" s="12" t="s">
        <v>135</v>
      </c>
      <c r="G72" s="12" t="s">
        <v>235</v>
      </c>
      <c r="H72" s="57" t="s">
        <v>236</v>
      </c>
      <c r="I72" s="12"/>
      <c r="J72" s="8" t="s">
        <v>92</v>
      </c>
      <c r="K72" s="8" t="s">
        <v>90</v>
      </c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</row>
    <row r="73" spans="1:47" s="90" customFormat="1" x14ac:dyDescent="0.25">
      <c r="A73" s="344"/>
      <c r="B73" s="344"/>
      <c r="C73" s="12" t="s">
        <v>250</v>
      </c>
      <c r="D73" s="344"/>
      <c r="E73" s="344"/>
      <c r="F73" s="12" t="s">
        <v>34</v>
      </c>
      <c r="G73" s="12" t="s">
        <v>235</v>
      </c>
      <c r="H73" s="57" t="s">
        <v>236</v>
      </c>
      <c r="I73" s="12"/>
      <c r="J73" s="8" t="s">
        <v>92</v>
      </c>
      <c r="K73" s="8" t="s">
        <v>90</v>
      </c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5"/>
      <c r="AP73" s="5"/>
      <c r="AQ73" s="5"/>
      <c r="AR73" s="5"/>
      <c r="AS73" s="5"/>
      <c r="AT73" s="5"/>
      <c r="AU73" s="5"/>
    </row>
    <row r="74" spans="1:47" s="33" customFormat="1" x14ac:dyDescent="0.25">
      <c r="A74" s="344"/>
      <c r="B74" s="344"/>
      <c r="C74" s="12" t="s">
        <v>252</v>
      </c>
      <c r="D74" s="344"/>
      <c r="E74" s="344"/>
      <c r="F74" s="12" t="s">
        <v>135</v>
      </c>
      <c r="G74" s="12" t="s">
        <v>235</v>
      </c>
      <c r="H74" s="57" t="s">
        <v>236</v>
      </c>
      <c r="I74" s="12"/>
      <c r="J74" s="8" t="s">
        <v>92</v>
      </c>
      <c r="K74" s="8" t="s">
        <v>90</v>
      </c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5"/>
      <c r="AM74" s="5"/>
      <c r="AN74" s="5"/>
      <c r="AO74" s="5"/>
      <c r="AP74" s="5"/>
      <c r="AQ74" s="5"/>
      <c r="AR74" s="5"/>
      <c r="AS74" s="5"/>
      <c r="AT74" s="5"/>
      <c r="AU74" s="5"/>
    </row>
    <row r="75" spans="1:47" s="33" customFormat="1" x14ac:dyDescent="0.25">
      <c r="A75" s="344"/>
      <c r="B75" s="344"/>
      <c r="C75" s="12" t="s">
        <v>253</v>
      </c>
      <c r="D75" s="344"/>
      <c r="E75" s="344"/>
      <c r="F75" s="12" t="s">
        <v>7</v>
      </c>
      <c r="G75" s="12" t="s">
        <v>170</v>
      </c>
      <c r="H75" s="57" t="s">
        <v>212</v>
      </c>
      <c r="I75" s="12"/>
      <c r="J75" s="8" t="s">
        <v>92</v>
      </c>
      <c r="K75" s="8" t="s">
        <v>90</v>
      </c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  <c r="AL75" s="5"/>
      <c r="AM75" s="5"/>
      <c r="AN75" s="5"/>
      <c r="AO75" s="5"/>
      <c r="AP75" s="5"/>
      <c r="AQ75" s="5"/>
      <c r="AR75" s="5"/>
      <c r="AS75" s="5"/>
      <c r="AT75" s="5"/>
      <c r="AU75" s="5"/>
    </row>
    <row r="76" spans="1:47" s="14" customFormat="1" x14ac:dyDescent="0.25">
      <c r="A76" s="344"/>
      <c r="B76" s="344"/>
      <c r="C76" s="3" t="s">
        <v>42</v>
      </c>
      <c r="D76" s="344"/>
      <c r="E76" s="344"/>
      <c r="F76" s="12" t="s">
        <v>43</v>
      </c>
      <c r="G76" s="12" t="s">
        <v>36</v>
      </c>
      <c r="H76" s="57" t="s">
        <v>124</v>
      </c>
      <c r="I76" s="12"/>
      <c r="J76" s="8" t="s">
        <v>92</v>
      </c>
      <c r="K76" s="8" t="s">
        <v>90</v>
      </c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AL76" s="5"/>
      <c r="AM76" s="5"/>
      <c r="AN76" s="5"/>
      <c r="AO76" s="90"/>
      <c r="AP76" s="90"/>
      <c r="AQ76" s="90"/>
      <c r="AR76" s="90"/>
      <c r="AS76" s="90"/>
      <c r="AT76" s="90"/>
      <c r="AU76" s="90"/>
    </row>
    <row r="77" spans="1:47" s="14" customFormat="1" ht="18.75" customHeight="1" x14ac:dyDescent="0.25">
      <c r="A77" s="344"/>
      <c r="B77" s="344"/>
      <c r="C77" s="12" t="s">
        <v>254</v>
      </c>
      <c r="D77" s="344"/>
      <c r="E77" s="344"/>
      <c r="F77" s="12" t="s">
        <v>135</v>
      </c>
      <c r="G77" s="12" t="s">
        <v>235</v>
      </c>
      <c r="H77" s="57" t="s">
        <v>236</v>
      </c>
      <c r="I77" s="12"/>
      <c r="J77" s="8" t="s">
        <v>92</v>
      </c>
      <c r="K77" s="8" t="s">
        <v>90</v>
      </c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90"/>
      <c r="AM77" s="90"/>
      <c r="AN77" s="90"/>
      <c r="AO77" s="33"/>
      <c r="AP77" s="33"/>
      <c r="AQ77" s="33"/>
      <c r="AR77" s="33"/>
      <c r="AS77" s="33"/>
      <c r="AT77" s="33"/>
      <c r="AU77" s="33"/>
    </row>
    <row r="78" spans="1:47" s="14" customFormat="1" ht="18.75" customHeight="1" x14ac:dyDescent="0.25">
      <c r="A78" s="344"/>
      <c r="B78" s="344"/>
      <c r="C78" s="12" t="s">
        <v>256</v>
      </c>
      <c r="D78" s="344"/>
      <c r="E78" s="344"/>
      <c r="F78" s="12" t="s">
        <v>135</v>
      </c>
      <c r="G78" s="12" t="s">
        <v>235</v>
      </c>
      <c r="H78" s="57" t="s">
        <v>236</v>
      </c>
      <c r="I78" s="12"/>
      <c r="J78" s="8" t="s">
        <v>92</v>
      </c>
      <c r="K78" s="8" t="s">
        <v>90</v>
      </c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106"/>
      <c r="AL78" s="33"/>
      <c r="AM78" s="33"/>
      <c r="AN78" s="33"/>
    </row>
    <row r="79" spans="1:47" s="14" customFormat="1" ht="18.75" customHeight="1" x14ac:dyDescent="0.25">
      <c r="A79" s="344"/>
      <c r="B79" s="344"/>
      <c r="C79" s="12" t="s">
        <v>257</v>
      </c>
      <c r="D79" s="344"/>
      <c r="E79" s="344"/>
      <c r="F79" s="12" t="s">
        <v>195</v>
      </c>
      <c r="G79" s="12" t="s">
        <v>235</v>
      </c>
      <c r="H79" s="57" t="s">
        <v>236</v>
      </c>
      <c r="I79" s="163"/>
      <c r="J79" s="8" t="s">
        <v>92</v>
      </c>
      <c r="K79" s="8" t="s">
        <v>90</v>
      </c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106"/>
    </row>
    <row r="80" spans="1:47" x14ac:dyDescent="0.25">
      <c r="A80" s="344"/>
      <c r="B80" s="344"/>
      <c r="C80" s="12" t="s">
        <v>258</v>
      </c>
      <c r="D80" s="344"/>
      <c r="E80" s="344"/>
      <c r="F80" s="12" t="s">
        <v>101</v>
      </c>
      <c r="G80" s="12" t="s">
        <v>235</v>
      </c>
      <c r="H80" s="57" t="s">
        <v>236</v>
      </c>
      <c r="I80" s="12"/>
      <c r="J80" s="8" t="s">
        <v>92</v>
      </c>
      <c r="K80" s="8" t="s">
        <v>90</v>
      </c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106"/>
      <c r="AL80" s="14"/>
      <c r="AM80" s="14"/>
      <c r="AN80" s="14"/>
      <c r="AO80" s="14"/>
      <c r="AP80" s="14"/>
      <c r="AQ80" s="14"/>
      <c r="AR80" s="14"/>
      <c r="AS80" s="14"/>
      <c r="AT80" s="14"/>
      <c r="AU80" s="14"/>
    </row>
    <row r="81" spans="1:47" s="14" customFormat="1" x14ac:dyDescent="0.25">
      <c r="A81" s="344"/>
      <c r="B81" s="344"/>
      <c r="C81" s="3" t="s">
        <v>167</v>
      </c>
      <c r="D81" s="344"/>
      <c r="E81" s="344"/>
      <c r="F81" s="12" t="s">
        <v>13</v>
      </c>
      <c r="G81" s="12" t="s">
        <v>18</v>
      </c>
      <c r="H81" s="57" t="s">
        <v>210</v>
      </c>
      <c r="I81" s="12"/>
      <c r="J81" s="8" t="s">
        <v>92</v>
      </c>
      <c r="K81" s="8" t="s">
        <v>90</v>
      </c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</row>
    <row r="82" spans="1:47" s="14" customFormat="1" x14ac:dyDescent="0.25">
      <c r="A82" s="344"/>
      <c r="B82" s="344"/>
      <c r="C82" s="3" t="s">
        <v>17</v>
      </c>
      <c r="D82" s="344"/>
      <c r="E82" s="344"/>
      <c r="F82" s="12" t="s">
        <v>13</v>
      </c>
      <c r="G82" s="12" t="s">
        <v>18</v>
      </c>
      <c r="H82" s="3" t="s">
        <v>210</v>
      </c>
      <c r="I82" s="12"/>
      <c r="J82" s="8" t="s">
        <v>92</v>
      </c>
      <c r="K82" s="8" t="s">
        <v>90</v>
      </c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O82" s="5"/>
      <c r="AP82" s="5"/>
      <c r="AQ82" s="5"/>
      <c r="AR82" s="5"/>
      <c r="AS82" s="5"/>
      <c r="AT82" s="5"/>
      <c r="AU82" s="5"/>
    </row>
    <row r="83" spans="1:47" x14ac:dyDescent="0.25">
      <c r="A83" s="344"/>
      <c r="B83" s="344"/>
      <c r="C83" s="12" t="s">
        <v>259</v>
      </c>
      <c r="D83" s="344"/>
      <c r="E83" s="344"/>
      <c r="F83" s="12" t="s">
        <v>101</v>
      </c>
      <c r="G83" s="12" t="s">
        <v>235</v>
      </c>
      <c r="H83" s="57" t="s">
        <v>236</v>
      </c>
      <c r="I83" s="12"/>
      <c r="J83" s="8" t="s">
        <v>92</v>
      </c>
      <c r="K83" s="8" t="s">
        <v>90</v>
      </c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AO83" s="14"/>
      <c r="AP83" s="14"/>
      <c r="AQ83" s="14"/>
      <c r="AR83" s="14"/>
      <c r="AS83" s="14"/>
      <c r="AT83" s="14"/>
      <c r="AU83" s="14"/>
    </row>
    <row r="84" spans="1:47" x14ac:dyDescent="0.25">
      <c r="A84" s="344"/>
      <c r="B84" s="344"/>
      <c r="C84" s="3" t="s">
        <v>198</v>
      </c>
      <c r="D84" s="344"/>
      <c r="E84" s="344"/>
      <c r="F84" s="12" t="s">
        <v>31</v>
      </c>
      <c r="G84" s="12" t="s">
        <v>274</v>
      </c>
      <c r="H84" s="57" t="s">
        <v>210</v>
      </c>
      <c r="I84" s="163" t="str">
        <f>F84</f>
        <v>MASTER B</v>
      </c>
      <c r="J84" s="8" t="s">
        <v>77</v>
      </c>
      <c r="K84" s="8" t="s">
        <v>90</v>
      </c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</row>
    <row r="85" spans="1:47" x14ac:dyDescent="0.25">
      <c r="A85" s="344"/>
      <c r="B85" s="344"/>
      <c r="C85" s="3" t="s">
        <v>193</v>
      </c>
      <c r="D85" s="344"/>
      <c r="E85" s="344"/>
      <c r="F85" s="12" t="s">
        <v>173</v>
      </c>
      <c r="G85" s="12" t="s">
        <v>170</v>
      </c>
      <c r="H85" s="57" t="s">
        <v>212</v>
      </c>
      <c r="I85" s="163" t="str">
        <f>F85</f>
        <v>SUB 23</v>
      </c>
      <c r="J85" s="8" t="s">
        <v>77</v>
      </c>
      <c r="K85" s="8" t="s">
        <v>90</v>
      </c>
      <c r="AL85" s="14"/>
      <c r="AM85" s="14"/>
      <c r="AN85" s="14"/>
    </row>
    <row r="86" spans="1:47" x14ac:dyDescent="0.25">
      <c r="A86" s="344"/>
      <c r="B86" s="344"/>
      <c r="C86" s="3" t="s">
        <v>221</v>
      </c>
      <c r="D86" s="344"/>
      <c r="E86" s="344"/>
      <c r="F86" s="12" t="s">
        <v>25</v>
      </c>
      <c r="G86" s="12" t="s">
        <v>18</v>
      </c>
      <c r="H86" s="57" t="s">
        <v>210</v>
      </c>
      <c r="I86" s="12"/>
      <c r="J86" s="8" t="s">
        <v>92</v>
      </c>
      <c r="K86" s="8" t="s">
        <v>90</v>
      </c>
    </row>
    <row r="87" spans="1:47" x14ac:dyDescent="0.25">
      <c r="A87" s="344"/>
      <c r="B87" s="344"/>
      <c r="C87" s="12" t="s">
        <v>260</v>
      </c>
      <c r="D87" s="344"/>
      <c r="E87" s="344"/>
      <c r="F87" s="12" t="s">
        <v>195</v>
      </c>
      <c r="G87" s="12" t="s">
        <v>235</v>
      </c>
      <c r="H87" s="57" t="s">
        <v>236</v>
      </c>
      <c r="I87" s="12"/>
      <c r="J87" s="8" t="s">
        <v>92</v>
      </c>
      <c r="K87" s="8" t="s">
        <v>90</v>
      </c>
    </row>
    <row r="88" spans="1:47" s="14" customFormat="1" x14ac:dyDescent="0.25">
      <c r="A88" s="344"/>
      <c r="B88" s="344"/>
      <c r="C88" s="12" t="s">
        <v>261</v>
      </c>
      <c r="D88" s="344"/>
      <c r="E88" s="344"/>
      <c r="F88" s="12" t="s">
        <v>245</v>
      </c>
      <c r="G88" s="12" t="s">
        <v>170</v>
      </c>
      <c r="H88" s="57" t="s">
        <v>212</v>
      </c>
      <c r="I88" s="12"/>
      <c r="J88" s="8" t="s">
        <v>92</v>
      </c>
      <c r="K88" s="8" t="s">
        <v>90</v>
      </c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5"/>
      <c r="AM88" s="5"/>
      <c r="AN88" s="5"/>
      <c r="AO88" s="5"/>
      <c r="AP88" s="5"/>
      <c r="AQ88" s="5"/>
      <c r="AR88" s="5"/>
      <c r="AS88" s="5"/>
      <c r="AT88" s="5"/>
      <c r="AU88" s="5"/>
    </row>
    <row r="89" spans="1:47" x14ac:dyDescent="0.25">
      <c r="A89" s="344"/>
      <c r="B89" s="344"/>
      <c r="C89" s="12" t="s">
        <v>262</v>
      </c>
      <c r="D89" s="344"/>
      <c r="E89" s="344"/>
      <c r="F89" s="12" t="s">
        <v>13</v>
      </c>
      <c r="G89" s="12" t="s">
        <v>235</v>
      </c>
      <c r="H89" s="57" t="s">
        <v>236</v>
      </c>
      <c r="I89" s="12"/>
      <c r="J89" s="8" t="s">
        <v>77</v>
      </c>
      <c r="K89" s="8" t="s">
        <v>90</v>
      </c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</row>
    <row r="90" spans="1:47" x14ac:dyDescent="0.25">
      <c r="A90" s="344"/>
      <c r="B90" s="344"/>
      <c r="C90" s="12" t="s">
        <v>263</v>
      </c>
      <c r="D90" s="344"/>
      <c r="E90" s="344"/>
      <c r="F90" s="12" t="s">
        <v>13</v>
      </c>
      <c r="G90" s="12" t="s">
        <v>235</v>
      </c>
      <c r="H90" s="57" t="s">
        <v>236</v>
      </c>
      <c r="I90" s="12"/>
      <c r="J90" s="8" t="s">
        <v>77</v>
      </c>
      <c r="K90" s="8" t="s">
        <v>90</v>
      </c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O90" s="14"/>
      <c r="AP90" s="14"/>
      <c r="AQ90" s="14"/>
      <c r="AR90" s="14"/>
      <c r="AS90" s="14"/>
      <c r="AT90" s="14"/>
      <c r="AU90" s="14"/>
    </row>
    <row r="91" spans="1:47" x14ac:dyDescent="0.25">
      <c r="A91" s="344"/>
      <c r="B91" s="344"/>
      <c r="C91" s="12" t="s">
        <v>264</v>
      </c>
      <c r="D91" s="344"/>
      <c r="E91" s="344"/>
      <c r="F91" s="12" t="s">
        <v>123</v>
      </c>
      <c r="G91" s="12" t="s">
        <v>235</v>
      </c>
      <c r="H91" s="57" t="s">
        <v>236</v>
      </c>
      <c r="I91" s="163" t="str">
        <f>F91</f>
        <v>MASTER G</v>
      </c>
      <c r="J91" s="8" t="s">
        <v>92</v>
      </c>
      <c r="K91" s="8" t="s">
        <v>90</v>
      </c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</row>
    <row r="92" spans="1:47" x14ac:dyDescent="0.25">
      <c r="A92" s="344"/>
      <c r="B92" s="344"/>
      <c r="C92" s="12" t="s">
        <v>265</v>
      </c>
      <c r="D92" s="344"/>
      <c r="E92" s="344"/>
      <c r="F92" s="12" t="s">
        <v>195</v>
      </c>
      <c r="G92" s="12" t="s">
        <v>170</v>
      </c>
      <c r="H92" s="57" t="s">
        <v>212</v>
      </c>
      <c r="I92" s="12"/>
      <c r="J92" s="8" t="s">
        <v>92</v>
      </c>
      <c r="K92" s="8" t="s">
        <v>90</v>
      </c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</row>
    <row r="93" spans="1:47" x14ac:dyDescent="0.25">
      <c r="A93" s="344"/>
      <c r="B93" s="344"/>
      <c r="C93" s="12" t="s">
        <v>266</v>
      </c>
      <c r="D93" s="344"/>
      <c r="E93" s="344"/>
      <c r="F93" s="12" t="s">
        <v>34</v>
      </c>
      <c r="G93" s="12" t="s">
        <v>170</v>
      </c>
      <c r="H93" s="57" t="s">
        <v>212</v>
      </c>
      <c r="I93" s="163" t="str">
        <f>F93</f>
        <v>MASTER A</v>
      </c>
      <c r="J93" s="8" t="s">
        <v>77</v>
      </c>
      <c r="K93" s="8" t="s">
        <v>90</v>
      </c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</row>
    <row r="94" spans="1:47" x14ac:dyDescent="0.25">
      <c r="A94" s="344"/>
      <c r="B94" s="344"/>
      <c r="C94" s="12" t="s">
        <v>267</v>
      </c>
      <c r="D94" s="344"/>
      <c r="E94" s="344"/>
      <c r="F94" s="12" t="s">
        <v>50</v>
      </c>
      <c r="G94" s="12" t="s">
        <v>235</v>
      </c>
      <c r="H94" s="57" t="s">
        <v>236</v>
      </c>
      <c r="I94" s="163" t="str">
        <f>F94</f>
        <v>MASTER E</v>
      </c>
      <c r="J94" s="8" t="s">
        <v>77</v>
      </c>
      <c r="K94" s="8" t="s">
        <v>90</v>
      </c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</row>
    <row r="95" spans="1:47" x14ac:dyDescent="0.25">
      <c r="A95" s="344"/>
      <c r="B95" s="344"/>
      <c r="C95" s="12" t="s">
        <v>270</v>
      </c>
      <c r="D95" s="344"/>
      <c r="E95" s="344"/>
      <c r="F95" s="12" t="s">
        <v>245</v>
      </c>
      <c r="G95" s="12" t="s">
        <v>170</v>
      </c>
      <c r="H95" s="57" t="s">
        <v>212</v>
      </c>
      <c r="I95" s="12"/>
      <c r="J95" s="8" t="s">
        <v>92</v>
      </c>
      <c r="K95" s="8" t="s">
        <v>90</v>
      </c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</row>
    <row r="96" spans="1:47" s="14" customFormat="1" x14ac:dyDescent="0.25">
      <c r="A96" s="344"/>
      <c r="B96" s="344"/>
      <c r="C96" s="3" t="s">
        <v>79</v>
      </c>
      <c r="D96" s="344"/>
      <c r="E96" s="344"/>
      <c r="F96" s="12" t="s">
        <v>13</v>
      </c>
      <c r="G96" s="12" t="s">
        <v>18</v>
      </c>
      <c r="H96" s="57" t="s">
        <v>210</v>
      </c>
      <c r="I96" s="12"/>
      <c r="J96" s="8" t="s">
        <v>92</v>
      </c>
      <c r="K96" s="8" t="s">
        <v>90</v>
      </c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</row>
    <row r="97" spans="1:47" s="14" customFormat="1" x14ac:dyDescent="0.25">
      <c r="A97" s="344"/>
      <c r="B97" s="344"/>
      <c r="C97" s="3" t="s">
        <v>76</v>
      </c>
      <c r="D97" s="344"/>
      <c r="E97" s="344"/>
      <c r="F97" s="12" t="s">
        <v>13</v>
      </c>
      <c r="G97" s="12" t="s">
        <v>18</v>
      </c>
      <c r="H97" s="57" t="s">
        <v>210</v>
      </c>
      <c r="I97" s="12"/>
      <c r="J97" s="8" t="s">
        <v>92</v>
      </c>
      <c r="K97" s="8" t="s">
        <v>90</v>
      </c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</row>
    <row r="98" spans="1:47" s="14" customFormat="1" x14ac:dyDescent="0.25">
      <c r="A98" s="344"/>
      <c r="B98" s="344"/>
      <c r="C98" s="3" t="s">
        <v>219</v>
      </c>
      <c r="D98" s="344"/>
      <c r="E98" s="344"/>
      <c r="F98" s="12" t="s">
        <v>135</v>
      </c>
      <c r="G98" s="12" t="s">
        <v>184</v>
      </c>
      <c r="H98" s="57" t="s">
        <v>210</v>
      </c>
      <c r="I98" s="12"/>
      <c r="J98" s="8" t="s">
        <v>92</v>
      </c>
      <c r="K98" s="8" t="s">
        <v>90</v>
      </c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</row>
    <row r="99" spans="1:47" s="14" customFormat="1" x14ac:dyDescent="0.25">
      <c r="A99" s="344"/>
      <c r="B99" s="344"/>
      <c r="C99" s="12" t="s">
        <v>272</v>
      </c>
      <c r="D99" s="344"/>
      <c r="E99" s="344"/>
      <c r="F99" s="12" t="s">
        <v>50</v>
      </c>
      <c r="G99" s="12" t="s">
        <v>170</v>
      </c>
      <c r="H99" s="57" t="s">
        <v>212</v>
      </c>
      <c r="I99" s="12"/>
      <c r="J99" s="8" t="s">
        <v>77</v>
      </c>
      <c r="K99" s="8" t="s">
        <v>90</v>
      </c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</row>
    <row r="100" spans="1:47" x14ac:dyDescent="0.25">
      <c r="A100" s="344"/>
      <c r="B100" s="344"/>
      <c r="C100" s="3" t="s">
        <v>188</v>
      </c>
      <c r="D100" s="344"/>
      <c r="E100" s="344"/>
      <c r="F100" s="12" t="s">
        <v>135</v>
      </c>
      <c r="G100" s="12" t="s">
        <v>170</v>
      </c>
      <c r="H100" s="57" t="s">
        <v>212</v>
      </c>
      <c r="I100" s="12"/>
      <c r="J100" s="8" t="s">
        <v>92</v>
      </c>
      <c r="K100" s="8" t="s">
        <v>90</v>
      </c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</row>
    <row r="101" spans="1:47" x14ac:dyDescent="0.25">
      <c r="A101" s="344"/>
      <c r="B101" s="344"/>
      <c r="C101" s="3" t="s">
        <v>190</v>
      </c>
      <c r="D101" s="344"/>
      <c r="E101" s="344"/>
      <c r="F101" s="12" t="s">
        <v>13</v>
      </c>
      <c r="G101" s="12" t="s">
        <v>170</v>
      </c>
      <c r="H101" s="57" t="s">
        <v>212</v>
      </c>
      <c r="I101" s="12"/>
      <c r="J101" s="8" t="s">
        <v>92</v>
      </c>
      <c r="K101" s="8" t="s">
        <v>90</v>
      </c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</row>
    <row r="102" spans="1:47" s="14" customFormat="1" x14ac:dyDescent="0.25">
      <c r="A102" s="344"/>
      <c r="B102" s="344"/>
      <c r="C102" s="3" t="s">
        <v>191</v>
      </c>
      <c r="D102" s="344"/>
      <c r="E102" s="344"/>
      <c r="F102" s="12" t="s">
        <v>13</v>
      </c>
      <c r="G102" s="12" t="s">
        <v>170</v>
      </c>
      <c r="H102" s="57" t="s">
        <v>212</v>
      </c>
      <c r="I102" s="12"/>
      <c r="J102" s="8" t="s">
        <v>92</v>
      </c>
      <c r="K102" s="8" t="s">
        <v>90</v>
      </c>
      <c r="AO102" s="5"/>
      <c r="AP102" s="5"/>
      <c r="AQ102" s="5"/>
      <c r="AR102" s="5"/>
      <c r="AS102" s="5"/>
      <c r="AT102" s="5"/>
      <c r="AU102" s="5"/>
    </row>
    <row r="103" spans="1:47" s="14" customFormat="1" x14ac:dyDescent="0.25">
      <c r="A103" s="344"/>
      <c r="B103" s="344"/>
      <c r="C103" s="3" t="s">
        <v>192</v>
      </c>
      <c r="D103" s="344"/>
      <c r="E103" s="344"/>
      <c r="F103" s="12" t="s">
        <v>25</v>
      </c>
      <c r="G103" s="12" t="s">
        <v>170</v>
      </c>
      <c r="H103" s="57" t="s">
        <v>212</v>
      </c>
      <c r="I103" s="12"/>
      <c r="J103" s="8" t="s">
        <v>92</v>
      </c>
      <c r="K103" s="8" t="s">
        <v>90</v>
      </c>
      <c r="AL103" s="5"/>
      <c r="AM103" s="5"/>
      <c r="AN103" s="5"/>
      <c r="AO103" s="5"/>
      <c r="AP103" s="5"/>
      <c r="AQ103" s="5"/>
      <c r="AR103" s="5"/>
      <c r="AS103" s="5"/>
      <c r="AT103" s="5"/>
      <c r="AU103" s="5"/>
    </row>
    <row r="104" spans="1:47" x14ac:dyDescent="0.25">
      <c r="A104" s="344"/>
      <c r="B104" s="344"/>
      <c r="C104" s="3" t="s">
        <v>58</v>
      </c>
      <c r="D104" s="344"/>
      <c r="E104" s="344"/>
      <c r="F104" s="12" t="s">
        <v>102</v>
      </c>
      <c r="G104" s="12" t="s">
        <v>234</v>
      </c>
      <c r="H104" s="57" t="s">
        <v>210</v>
      </c>
      <c r="I104" s="12"/>
      <c r="J104" s="8" t="s">
        <v>92</v>
      </c>
      <c r="K104" s="8" t="s">
        <v>90</v>
      </c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O104" s="14"/>
      <c r="AP104" s="14"/>
      <c r="AQ104" s="14"/>
      <c r="AR104" s="14"/>
      <c r="AS104" s="14"/>
      <c r="AT104" s="14"/>
      <c r="AU104" s="14"/>
    </row>
    <row r="105" spans="1:47" s="14" customFormat="1" x14ac:dyDescent="0.25">
      <c r="A105" s="344"/>
      <c r="B105" s="344"/>
      <c r="C105" s="3" t="s">
        <v>194</v>
      </c>
      <c r="D105" s="344"/>
      <c r="E105" s="344"/>
      <c r="F105" s="12" t="s">
        <v>195</v>
      </c>
      <c r="G105" s="12" t="s">
        <v>170</v>
      </c>
      <c r="H105" s="57" t="s">
        <v>212</v>
      </c>
      <c r="I105" s="12"/>
      <c r="J105" s="8" t="s">
        <v>92</v>
      </c>
      <c r="K105" s="8" t="s">
        <v>90</v>
      </c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</row>
    <row r="106" spans="1:47" s="14" customFormat="1" x14ac:dyDescent="0.25">
      <c r="A106" s="344"/>
      <c r="B106" s="344"/>
      <c r="C106" s="3" t="s">
        <v>196</v>
      </c>
      <c r="D106" s="344"/>
      <c r="E106" s="344"/>
      <c r="F106" s="12" t="s">
        <v>197</v>
      </c>
      <c r="G106" s="12" t="s">
        <v>170</v>
      </c>
      <c r="H106" s="57" t="s">
        <v>212</v>
      </c>
      <c r="I106" s="12"/>
      <c r="J106" s="8" t="s">
        <v>92</v>
      </c>
      <c r="K106" s="8" t="s">
        <v>90</v>
      </c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O106" s="5"/>
      <c r="AP106" s="5"/>
      <c r="AQ106" s="5"/>
      <c r="AR106" s="5"/>
      <c r="AS106" s="5"/>
      <c r="AT106" s="5"/>
      <c r="AU106" s="5"/>
    </row>
    <row r="107" spans="1:47" s="14" customFormat="1" x14ac:dyDescent="0.25">
      <c r="A107" s="344"/>
      <c r="B107" s="344"/>
      <c r="C107" s="3" t="s">
        <v>134</v>
      </c>
      <c r="D107" s="344"/>
      <c r="E107" s="344"/>
      <c r="F107" s="12" t="s">
        <v>135</v>
      </c>
      <c r="G107" s="12" t="s">
        <v>18</v>
      </c>
      <c r="H107" s="57" t="s">
        <v>210</v>
      </c>
      <c r="I107" s="12"/>
      <c r="J107" s="8" t="s">
        <v>92</v>
      </c>
      <c r="K107" s="8" t="s">
        <v>90</v>
      </c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AL107" s="5"/>
      <c r="AM107" s="5"/>
      <c r="AN107" s="5"/>
    </row>
    <row r="108" spans="1:47" x14ac:dyDescent="0.25">
      <c r="A108" s="344"/>
      <c r="B108" s="344"/>
      <c r="C108" s="3" t="s">
        <v>200</v>
      </c>
      <c r="D108" s="344"/>
      <c r="E108" s="344"/>
      <c r="F108" s="12" t="s">
        <v>123</v>
      </c>
      <c r="G108" s="12" t="s">
        <v>170</v>
      </c>
      <c r="H108" s="57" t="s">
        <v>212</v>
      </c>
      <c r="I108" s="12"/>
      <c r="J108" s="8" t="s">
        <v>92</v>
      </c>
      <c r="K108" s="8" t="s">
        <v>90</v>
      </c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</row>
    <row r="109" spans="1:47" s="14" customFormat="1" x14ac:dyDescent="0.25">
      <c r="A109" s="344"/>
      <c r="B109" s="344"/>
      <c r="C109" s="3" t="s">
        <v>94</v>
      </c>
      <c r="D109" s="344"/>
      <c r="E109" s="344"/>
      <c r="F109" s="12" t="s">
        <v>102</v>
      </c>
      <c r="G109" s="12" t="s">
        <v>57</v>
      </c>
      <c r="H109" s="57" t="s">
        <v>210</v>
      </c>
      <c r="I109" s="12"/>
      <c r="J109" s="8" t="s">
        <v>92</v>
      </c>
      <c r="K109" s="8" t="s">
        <v>90</v>
      </c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</row>
    <row r="110" spans="1:47" s="14" customFormat="1" x14ac:dyDescent="0.25">
      <c r="A110" s="345"/>
      <c r="B110" s="345"/>
      <c r="C110" s="3" t="s">
        <v>201</v>
      </c>
      <c r="D110" s="345"/>
      <c r="E110" s="345"/>
      <c r="F110" s="12" t="s">
        <v>25</v>
      </c>
      <c r="G110" s="12" t="s">
        <v>18</v>
      </c>
      <c r="H110" s="57" t="s">
        <v>210</v>
      </c>
      <c r="I110" s="12"/>
      <c r="J110" s="8" t="s">
        <v>92</v>
      </c>
      <c r="K110" s="49" t="s">
        <v>66</v>
      </c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AO110" s="5"/>
      <c r="AP110" s="5"/>
      <c r="AQ110" s="5"/>
      <c r="AR110" s="5"/>
      <c r="AS110" s="5"/>
      <c r="AT110" s="5"/>
      <c r="AU110" s="5"/>
    </row>
    <row r="111" spans="1:47" s="14" customFormat="1" x14ac:dyDescent="0.25">
      <c r="A111" s="344"/>
      <c r="B111" s="344"/>
      <c r="C111" s="3" t="s">
        <v>202</v>
      </c>
      <c r="D111" s="344"/>
      <c r="E111" s="344"/>
      <c r="F111" s="12" t="s">
        <v>195</v>
      </c>
      <c r="G111" s="12" t="s">
        <v>170</v>
      </c>
      <c r="H111" s="57" t="s">
        <v>212</v>
      </c>
      <c r="I111" s="12"/>
      <c r="J111" s="8" t="s">
        <v>92</v>
      </c>
      <c r="K111" s="8" t="s">
        <v>90</v>
      </c>
      <c r="AL111" s="5"/>
      <c r="AM111" s="5"/>
      <c r="AN111" s="5"/>
    </row>
    <row r="112" spans="1:47" s="29" customFormat="1" x14ac:dyDescent="0.25">
      <c r="A112" s="344"/>
      <c r="B112" s="344"/>
      <c r="C112" s="3" t="s">
        <v>103</v>
      </c>
      <c r="D112" s="344"/>
      <c r="E112" s="344"/>
      <c r="F112" s="12" t="s">
        <v>102</v>
      </c>
      <c r="G112" s="12" t="s">
        <v>116</v>
      </c>
      <c r="H112" s="57" t="s">
        <v>129</v>
      </c>
      <c r="I112" s="12"/>
      <c r="J112" s="8" t="s">
        <v>92</v>
      </c>
      <c r="K112" s="8" t="s">
        <v>90</v>
      </c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</row>
    <row r="113" spans="1:47" s="29" customFormat="1" x14ac:dyDescent="0.25">
      <c r="A113" s="344"/>
      <c r="B113" s="344"/>
      <c r="C113" s="3" t="s">
        <v>216</v>
      </c>
      <c r="D113" s="344"/>
      <c r="E113" s="344"/>
      <c r="F113" s="12" t="s">
        <v>25</v>
      </c>
      <c r="G113" s="12" t="s">
        <v>170</v>
      </c>
      <c r="H113" s="57" t="s">
        <v>212</v>
      </c>
      <c r="I113" s="12"/>
      <c r="J113" s="8" t="s">
        <v>77</v>
      </c>
      <c r="K113" s="8" t="s">
        <v>90</v>
      </c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</row>
    <row r="114" spans="1:47" s="14" customFormat="1" x14ac:dyDescent="0.25">
      <c r="A114" s="344"/>
      <c r="B114" s="344"/>
      <c r="C114" s="3" t="s">
        <v>61</v>
      </c>
      <c r="D114" s="344"/>
      <c r="E114" s="344"/>
      <c r="F114" s="12" t="s">
        <v>87</v>
      </c>
      <c r="G114" s="12" t="s">
        <v>18</v>
      </c>
      <c r="H114" s="57" t="s">
        <v>210</v>
      </c>
      <c r="I114" s="12"/>
      <c r="J114" s="8" t="s">
        <v>92</v>
      </c>
      <c r="K114" s="8" t="s">
        <v>90</v>
      </c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AO114" s="29"/>
      <c r="AP114" s="29"/>
      <c r="AQ114" s="29"/>
      <c r="AR114" s="29"/>
      <c r="AS114" s="29"/>
      <c r="AT114" s="29"/>
      <c r="AU114" s="29"/>
    </row>
    <row r="115" spans="1:47" s="14" customFormat="1" x14ac:dyDescent="0.25">
      <c r="A115" s="344"/>
      <c r="B115" s="344"/>
      <c r="C115" s="3" t="s">
        <v>203</v>
      </c>
      <c r="D115" s="344"/>
      <c r="E115" s="344"/>
      <c r="F115" s="12" t="s">
        <v>13</v>
      </c>
      <c r="G115" s="12" t="s">
        <v>170</v>
      </c>
      <c r="H115" s="57" t="s">
        <v>212</v>
      </c>
      <c r="I115" s="12"/>
      <c r="J115" s="8" t="s">
        <v>77</v>
      </c>
      <c r="K115" s="8" t="s">
        <v>90</v>
      </c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</row>
    <row r="116" spans="1:47" x14ac:dyDescent="0.25">
      <c r="A116" s="344"/>
      <c r="B116" s="344"/>
      <c r="C116" s="3" t="s">
        <v>29</v>
      </c>
      <c r="D116" s="344"/>
      <c r="E116" s="344"/>
      <c r="F116" s="12" t="s">
        <v>7</v>
      </c>
      <c r="G116" s="12" t="s">
        <v>37</v>
      </c>
      <c r="H116" s="57" t="s">
        <v>230</v>
      </c>
      <c r="I116" s="12"/>
      <c r="J116" s="8" t="s">
        <v>92</v>
      </c>
      <c r="K116" s="8" t="s">
        <v>90</v>
      </c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29"/>
      <c r="AM116" s="29"/>
      <c r="AN116" s="29"/>
      <c r="AO116" s="14"/>
      <c r="AP116" s="14"/>
      <c r="AQ116" s="14"/>
      <c r="AR116" s="14"/>
      <c r="AS116" s="14"/>
      <c r="AT116" s="14"/>
      <c r="AU116" s="14"/>
    </row>
    <row r="117" spans="1:47" x14ac:dyDescent="0.25">
      <c r="A117" s="344"/>
      <c r="B117" s="344"/>
      <c r="C117" s="3" t="s">
        <v>205</v>
      </c>
      <c r="D117" s="344"/>
      <c r="E117" s="344"/>
      <c r="F117" s="12" t="s">
        <v>13</v>
      </c>
      <c r="G117" s="12" t="s">
        <v>170</v>
      </c>
      <c r="H117" s="57" t="s">
        <v>212</v>
      </c>
      <c r="I117" s="12"/>
      <c r="J117" s="8" t="s">
        <v>77</v>
      </c>
      <c r="K117" s="8" t="s">
        <v>90</v>
      </c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</row>
    <row r="118" spans="1:47" x14ac:dyDescent="0.25">
      <c r="A118" s="344"/>
      <c r="B118" s="344"/>
      <c r="C118" s="3" t="s">
        <v>206</v>
      </c>
      <c r="D118" s="344"/>
      <c r="E118" s="344"/>
      <c r="F118" s="12" t="s">
        <v>173</v>
      </c>
      <c r="G118" s="12" t="s">
        <v>170</v>
      </c>
      <c r="H118" s="57" t="s">
        <v>212</v>
      </c>
      <c r="I118" s="12"/>
      <c r="J118" s="8" t="s">
        <v>77</v>
      </c>
      <c r="K118" s="8" t="s">
        <v>90</v>
      </c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14"/>
      <c r="AM118" s="14"/>
      <c r="AN118" s="14"/>
    </row>
    <row r="119" spans="1:47" x14ac:dyDescent="0.25">
      <c r="A119" s="344"/>
      <c r="B119" s="344"/>
      <c r="C119" s="3" t="s">
        <v>100</v>
      </c>
      <c r="D119" s="344"/>
      <c r="E119" s="344"/>
      <c r="F119" s="12" t="s">
        <v>50</v>
      </c>
      <c r="G119" s="12" t="s">
        <v>99</v>
      </c>
      <c r="H119" s="57" t="s">
        <v>126</v>
      </c>
      <c r="I119" s="12"/>
      <c r="J119" s="8" t="s">
        <v>92</v>
      </c>
      <c r="K119" s="8" t="s">
        <v>90</v>
      </c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</row>
    <row r="120" spans="1:47" x14ac:dyDescent="0.25">
      <c r="A120" s="344"/>
      <c r="B120" s="344"/>
      <c r="C120" s="3" t="s">
        <v>33</v>
      </c>
      <c r="D120" s="344"/>
      <c r="E120" s="344"/>
      <c r="F120" s="12" t="s">
        <v>34</v>
      </c>
      <c r="G120" s="12" t="s">
        <v>37</v>
      </c>
      <c r="H120" s="57" t="s">
        <v>230</v>
      </c>
      <c r="I120" s="12"/>
      <c r="J120" s="8" t="s">
        <v>92</v>
      </c>
      <c r="K120" s="8" t="s">
        <v>90</v>
      </c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</row>
    <row r="121" spans="1:47" x14ac:dyDescent="0.25">
      <c r="A121" s="344"/>
      <c r="B121" s="344"/>
      <c r="C121" s="3" t="s">
        <v>27</v>
      </c>
      <c r="D121" s="344"/>
      <c r="E121" s="344"/>
      <c r="F121" s="12" t="s">
        <v>13</v>
      </c>
      <c r="G121" s="12" t="s">
        <v>36</v>
      </c>
      <c r="H121" s="57" t="s">
        <v>273</v>
      </c>
      <c r="I121" s="12"/>
      <c r="J121" s="8" t="s">
        <v>92</v>
      </c>
      <c r="K121" s="8" t="s">
        <v>90</v>
      </c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</row>
    <row r="122" spans="1:47" x14ac:dyDescent="0.25">
      <c r="A122" s="344"/>
      <c r="B122" s="344"/>
      <c r="C122" s="3" t="s">
        <v>98</v>
      </c>
      <c r="D122" s="344"/>
      <c r="E122" s="344"/>
      <c r="F122" s="12" t="s">
        <v>101</v>
      </c>
      <c r="G122" s="12" t="s">
        <v>99</v>
      </c>
      <c r="H122" s="57" t="s">
        <v>126</v>
      </c>
      <c r="I122" s="12"/>
      <c r="J122" s="8" t="s">
        <v>92</v>
      </c>
      <c r="K122" s="8" t="s">
        <v>90</v>
      </c>
    </row>
    <row r="123" spans="1:47" x14ac:dyDescent="0.25">
      <c r="A123" s="344"/>
      <c r="B123" s="344"/>
      <c r="C123" s="3" t="s">
        <v>67</v>
      </c>
      <c r="D123" s="344"/>
      <c r="E123" s="344"/>
      <c r="F123" s="12" t="s">
        <v>7</v>
      </c>
      <c r="G123" s="12" t="s">
        <v>26</v>
      </c>
      <c r="H123" s="57" t="s">
        <v>323</v>
      </c>
      <c r="I123" s="12"/>
      <c r="J123" s="8" t="s">
        <v>92</v>
      </c>
      <c r="K123" s="8" t="s">
        <v>90</v>
      </c>
    </row>
    <row r="124" spans="1:47" s="14" customFormat="1" x14ac:dyDescent="0.25">
      <c r="A124" s="344"/>
      <c r="B124" s="344"/>
      <c r="C124" s="3" t="s">
        <v>70</v>
      </c>
      <c r="D124" s="344"/>
      <c r="E124" s="344"/>
      <c r="F124" s="12" t="s">
        <v>31</v>
      </c>
      <c r="G124" s="12" t="s">
        <v>71</v>
      </c>
      <c r="H124" s="3" t="s">
        <v>210</v>
      </c>
      <c r="I124" s="12"/>
      <c r="J124" s="8" t="s">
        <v>92</v>
      </c>
      <c r="K124" s="8" t="s">
        <v>90</v>
      </c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</row>
    <row r="125" spans="1:47" s="14" customFormat="1" x14ac:dyDescent="0.25">
      <c r="A125" s="344"/>
      <c r="B125" s="344"/>
      <c r="C125" s="3" t="s">
        <v>96</v>
      </c>
      <c r="D125" s="344"/>
      <c r="E125" s="344"/>
      <c r="F125" s="12" t="s">
        <v>123</v>
      </c>
      <c r="G125" s="12" t="s">
        <v>18</v>
      </c>
      <c r="H125" s="3" t="s">
        <v>210</v>
      </c>
      <c r="I125" s="12"/>
      <c r="J125" s="8" t="s">
        <v>92</v>
      </c>
      <c r="K125" s="8" t="s">
        <v>90</v>
      </c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</row>
    <row r="126" spans="1:47" s="14" customFormat="1" x14ac:dyDescent="0.25">
      <c r="A126" s="344"/>
      <c r="B126" s="344"/>
      <c r="C126" s="3" t="s">
        <v>68</v>
      </c>
      <c r="D126" s="344"/>
      <c r="E126" s="344"/>
      <c r="F126" s="12" t="s">
        <v>7</v>
      </c>
      <c r="G126" s="12" t="s">
        <v>18</v>
      </c>
      <c r="H126" s="57" t="s">
        <v>210</v>
      </c>
      <c r="I126" s="12"/>
      <c r="J126" s="8" t="s">
        <v>92</v>
      </c>
      <c r="K126" s="8" t="s">
        <v>90</v>
      </c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</row>
    <row r="127" spans="1:47" s="14" customFormat="1" x14ac:dyDescent="0.25">
      <c r="A127" s="344"/>
      <c r="B127" s="344"/>
      <c r="C127" s="3" t="s">
        <v>117</v>
      </c>
      <c r="D127" s="344"/>
      <c r="E127" s="344"/>
      <c r="F127" s="12" t="s">
        <v>13</v>
      </c>
      <c r="G127" s="12" t="s">
        <v>118</v>
      </c>
      <c r="H127" s="57" t="s">
        <v>210</v>
      </c>
      <c r="I127" s="12"/>
      <c r="J127" s="8" t="s">
        <v>92</v>
      </c>
      <c r="K127" s="8" t="s">
        <v>90</v>
      </c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</row>
    <row r="128" spans="1:47" x14ac:dyDescent="0.25">
      <c r="A128" s="344"/>
      <c r="B128" s="344"/>
      <c r="C128" s="3" t="s">
        <v>136</v>
      </c>
      <c r="D128" s="344"/>
      <c r="E128" s="344"/>
      <c r="F128" s="12" t="s">
        <v>135</v>
      </c>
      <c r="G128" s="12" t="s">
        <v>18</v>
      </c>
      <c r="H128" s="57" t="s">
        <v>210</v>
      </c>
      <c r="I128" s="12"/>
      <c r="J128" s="8" t="s">
        <v>92</v>
      </c>
      <c r="K128" s="8" t="s">
        <v>90</v>
      </c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</row>
    <row r="129" spans="1:47" x14ac:dyDescent="0.25">
      <c r="A129" s="344"/>
      <c r="B129" s="344"/>
      <c r="C129" s="3" t="s">
        <v>108</v>
      </c>
      <c r="D129" s="344"/>
      <c r="E129" s="344"/>
      <c r="F129" s="12" t="s">
        <v>50</v>
      </c>
      <c r="G129" s="12" t="s">
        <v>71</v>
      </c>
      <c r="H129" s="3" t="s">
        <v>210</v>
      </c>
      <c r="I129" s="12"/>
      <c r="J129" s="8" t="s">
        <v>92</v>
      </c>
      <c r="K129" s="8" t="s">
        <v>90</v>
      </c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</row>
    <row r="130" spans="1:47" s="2" customFormat="1" x14ac:dyDescent="0.25">
      <c r="A130" s="344"/>
      <c r="B130" s="344"/>
      <c r="C130" s="3" t="s">
        <v>107</v>
      </c>
      <c r="D130" s="344"/>
      <c r="E130" s="344"/>
      <c r="F130" s="12" t="s">
        <v>50</v>
      </c>
      <c r="G130" s="12" t="s">
        <v>71</v>
      </c>
      <c r="H130" s="3" t="s">
        <v>210</v>
      </c>
      <c r="I130" s="12"/>
      <c r="J130" s="8" t="s">
        <v>92</v>
      </c>
      <c r="K130" s="8" t="s">
        <v>90</v>
      </c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5"/>
      <c r="AP130" s="5"/>
      <c r="AQ130" s="5"/>
      <c r="AR130" s="5"/>
      <c r="AS130" s="5"/>
      <c r="AT130" s="5"/>
      <c r="AU130" s="5"/>
    </row>
    <row r="131" spans="1:47" x14ac:dyDescent="0.25">
      <c r="A131" s="344"/>
      <c r="B131" s="344"/>
      <c r="C131" s="3" t="s">
        <v>140</v>
      </c>
      <c r="D131" s="344"/>
      <c r="E131" s="344"/>
      <c r="F131" s="12" t="s">
        <v>142</v>
      </c>
      <c r="G131" s="12" t="s">
        <v>18</v>
      </c>
      <c r="H131" s="57" t="s">
        <v>210</v>
      </c>
      <c r="I131" s="12"/>
      <c r="J131" s="8" t="s">
        <v>92</v>
      </c>
      <c r="K131" s="8" t="s">
        <v>90</v>
      </c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</row>
    <row r="132" spans="1:47" x14ac:dyDescent="0.25">
      <c r="A132" s="344"/>
      <c r="B132" s="344"/>
      <c r="C132" s="3" t="s">
        <v>109</v>
      </c>
      <c r="D132" s="344"/>
      <c r="E132" s="344"/>
      <c r="F132" s="12" t="s">
        <v>101</v>
      </c>
      <c r="G132" s="12" t="s">
        <v>71</v>
      </c>
      <c r="H132" s="57" t="s">
        <v>210</v>
      </c>
      <c r="I132" s="12"/>
      <c r="J132" s="8" t="s">
        <v>92</v>
      </c>
      <c r="K132" s="8" t="s">
        <v>90</v>
      </c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O132" s="2"/>
      <c r="AP132" s="2"/>
      <c r="AQ132" s="2"/>
      <c r="AR132" s="2"/>
      <c r="AS132" s="2"/>
      <c r="AT132" s="2"/>
      <c r="AU132" s="2"/>
    </row>
    <row r="133" spans="1:47" x14ac:dyDescent="0.25">
      <c r="A133" s="344"/>
      <c r="B133" s="344"/>
      <c r="C133" s="3" t="s">
        <v>110</v>
      </c>
      <c r="D133" s="344"/>
      <c r="E133" s="344"/>
      <c r="F133" s="12" t="s">
        <v>50</v>
      </c>
      <c r="G133" s="12" t="s">
        <v>71</v>
      </c>
      <c r="H133" s="3" t="s">
        <v>210</v>
      </c>
      <c r="I133" s="12"/>
      <c r="J133" s="8" t="s">
        <v>92</v>
      </c>
      <c r="K133" s="8" t="s">
        <v>90</v>
      </c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AL133" s="2"/>
      <c r="AM133" s="2"/>
      <c r="AN133" s="2"/>
    </row>
    <row r="134" spans="1:47" s="33" customFormat="1" x14ac:dyDescent="0.25">
      <c r="A134" s="344"/>
      <c r="B134" s="344"/>
      <c r="C134" s="3" t="s">
        <v>112</v>
      </c>
      <c r="D134" s="344"/>
      <c r="E134" s="344"/>
      <c r="F134" s="12" t="s">
        <v>101</v>
      </c>
      <c r="G134" s="12" t="s">
        <v>71</v>
      </c>
      <c r="H134" s="3" t="s">
        <v>210</v>
      </c>
      <c r="I134" s="12"/>
      <c r="J134" s="8" t="s">
        <v>92</v>
      </c>
      <c r="K134" s="8" t="s">
        <v>90</v>
      </c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</row>
    <row r="135" spans="1:47" x14ac:dyDescent="0.25">
      <c r="A135" s="344"/>
      <c r="B135" s="344"/>
      <c r="C135" s="3" t="s">
        <v>138</v>
      </c>
      <c r="D135" s="344"/>
      <c r="E135" s="344"/>
      <c r="F135" s="12" t="s">
        <v>114</v>
      </c>
      <c r="G135" s="12" t="s">
        <v>18</v>
      </c>
      <c r="H135" s="57" t="s">
        <v>210</v>
      </c>
      <c r="I135" s="12"/>
      <c r="J135" s="8" t="s">
        <v>92</v>
      </c>
      <c r="K135" s="8" t="s">
        <v>90</v>
      </c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47" x14ac:dyDescent="0.25">
      <c r="A136" s="344"/>
      <c r="B136" s="344"/>
      <c r="C136" s="3" t="s">
        <v>145</v>
      </c>
      <c r="D136" s="344"/>
      <c r="E136" s="344"/>
      <c r="F136" s="12" t="s">
        <v>142</v>
      </c>
      <c r="G136" s="12" t="s">
        <v>18</v>
      </c>
      <c r="H136" s="57" t="s">
        <v>210</v>
      </c>
      <c r="I136" s="12"/>
      <c r="J136" s="8" t="s">
        <v>92</v>
      </c>
      <c r="K136" s="8" t="s">
        <v>90</v>
      </c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AO136" s="33"/>
      <c r="AP136" s="33"/>
      <c r="AQ136" s="33"/>
      <c r="AR136" s="33"/>
      <c r="AS136" s="33"/>
      <c r="AT136" s="33"/>
      <c r="AU136" s="33"/>
    </row>
    <row r="137" spans="1:47" x14ac:dyDescent="0.25">
      <c r="A137" s="344"/>
      <c r="B137" s="344"/>
      <c r="C137" s="3" t="s">
        <v>141</v>
      </c>
      <c r="D137" s="344"/>
      <c r="E137" s="344"/>
      <c r="F137" s="12" t="s">
        <v>142</v>
      </c>
      <c r="G137" s="12" t="s">
        <v>18</v>
      </c>
      <c r="H137" s="57" t="s">
        <v>210</v>
      </c>
      <c r="I137" s="12"/>
      <c r="J137" s="8" t="s">
        <v>92</v>
      </c>
      <c r="K137" s="8" t="s">
        <v>90</v>
      </c>
      <c r="AL137" s="33"/>
      <c r="AM137" s="33"/>
      <c r="AN137" s="33"/>
    </row>
    <row r="138" spans="1:47" x14ac:dyDescent="0.25">
      <c r="A138" s="344"/>
      <c r="B138" s="344"/>
      <c r="C138" s="3" t="s">
        <v>9</v>
      </c>
      <c r="D138" s="344"/>
      <c r="E138" s="344"/>
      <c r="F138" s="12" t="s">
        <v>88</v>
      </c>
      <c r="G138" s="12" t="s">
        <v>18</v>
      </c>
      <c r="H138" s="3" t="s">
        <v>210</v>
      </c>
      <c r="I138" s="12"/>
      <c r="J138" s="8" t="s">
        <v>92</v>
      </c>
      <c r="K138" s="8" t="s">
        <v>90</v>
      </c>
    </row>
    <row r="139" spans="1:47" s="33" customFormat="1" x14ac:dyDescent="0.25">
      <c r="A139" s="344"/>
      <c r="B139" s="344"/>
      <c r="C139" s="3" t="s">
        <v>115</v>
      </c>
      <c r="D139" s="344"/>
      <c r="E139" s="344"/>
      <c r="F139" s="12" t="s">
        <v>7</v>
      </c>
      <c r="G139" s="12" t="s">
        <v>18</v>
      </c>
      <c r="H139" s="3" t="s">
        <v>210</v>
      </c>
      <c r="I139" s="12"/>
      <c r="J139" s="8" t="s">
        <v>77</v>
      </c>
      <c r="K139" s="8" t="s">
        <v>90</v>
      </c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</row>
    <row r="140" spans="1:47" x14ac:dyDescent="0.25">
      <c r="A140" s="344"/>
      <c r="B140" s="344"/>
      <c r="C140" s="3" t="s">
        <v>139</v>
      </c>
      <c r="D140" s="344"/>
      <c r="E140" s="344"/>
      <c r="F140" s="12" t="s">
        <v>114</v>
      </c>
      <c r="G140" s="12" t="s">
        <v>18</v>
      </c>
      <c r="H140" s="57" t="s">
        <v>210</v>
      </c>
      <c r="I140" s="12"/>
      <c r="J140" s="8" t="s">
        <v>92</v>
      </c>
      <c r="K140" s="8" t="s">
        <v>90</v>
      </c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</row>
    <row r="141" spans="1:47" x14ac:dyDescent="0.25">
      <c r="A141" s="344"/>
      <c r="B141" s="344"/>
      <c r="C141" s="3" t="s">
        <v>111</v>
      </c>
      <c r="D141" s="344"/>
      <c r="E141" s="344"/>
      <c r="F141" s="12" t="s">
        <v>101</v>
      </c>
      <c r="G141" s="12" t="s">
        <v>71</v>
      </c>
      <c r="H141" s="3" t="s">
        <v>210</v>
      </c>
      <c r="I141" s="12"/>
      <c r="J141" s="8" t="s">
        <v>77</v>
      </c>
      <c r="K141" s="8" t="s">
        <v>90</v>
      </c>
      <c r="AO141" s="33"/>
      <c r="AP141" s="33"/>
      <c r="AQ141" s="33"/>
      <c r="AR141" s="33"/>
      <c r="AS141" s="33"/>
      <c r="AT141" s="33"/>
      <c r="AU141" s="33"/>
    </row>
    <row r="142" spans="1:47" x14ac:dyDescent="0.25">
      <c r="A142" s="344"/>
      <c r="B142" s="344"/>
      <c r="C142" s="3" t="s">
        <v>137</v>
      </c>
      <c r="D142" s="344"/>
      <c r="E142" s="344"/>
      <c r="F142" s="12" t="s">
        <v>135</v>
      </c>
      <c r="G142" s="12" t="s">
        <v>18</v>
      </c>
      <c r="H142" s="57" t="s">
        <v>210</v>
      </c>
      <c r="I142" s="12"/>
      <c r="J142" s="8" t="s">
        <v>77</v>
      </c>
      <c r="K142" s="8" t="s">
        <v>90</v>
      </c>
      <c r="AL142" s="33"/>
      <c r="AM142" s="33"/>
      <c r="AN142" s="33"/>
    </row>
    <row r="143" spans="1:47" s="33" customFormat="1" x14ac:dyDescent="0.25">
      <c r="A143" s="344"/>
      <c r="B143" s="344"/>
      <c r="C143" s="3" t="s">
        <v>132</v>
      </c>
      <c r="D143" s="344"/>
      <c r="E143" s="344"/>
      <c r="F143" s="12" t="s">
        <v>31</v>
      </c>
      <c r="G143" s="12" t="s">
        <v>18</v>
      </c>
      <c r="H143" s="57" t="s">
        <v>210</v>
      </c>
      <c r="I143" s="12"/>
      <c r="J143" s="8" t="s">
        <v>77</v>
      </c>
      <c r="K143" s="8" t="s">
        <v>90</v>
      </c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</row>
    <row r="144" spans="1:47" s="33" customFormat="1" x14ac:dyDescent="0.25">
      <c r="A144" s="344"/>
      <c r="B144" s="344"/>
      <c r="C144" s="3" t="s">
        <v>144</v>
      </c>
      <c r="D144" s="344"/>
      <c r="E144" s="344"/>
      <c r="F144" s="12" t="s">
        <v>7</v>
      </c>
      <c r="G144" s="12" t="s">
        <v>37</v>
      </c>
      <c r="H144" s="57" t="s">
        <v>230</v>
      </c>
      <c r="I144" s="12"/>
      <c r="J144" s="8" t="s">
        <v>92</v>
      </c>
      <c r="K144" s="8" t="s">
        <v>90</v>
      </c>
      <c r="AL144" s="5"/>
      <c r="AM144" s="5"/>
      <c r="AN144" s="5"/>
      <c r="AO144" s="5"/>
      <c r="AP144" s="5"/>
      <c r="AQ144" s="5"/>
      <c r="AR144" s="5"/>
      <c r="AS144" s="5"/>
      <c r="AT144" s="5"/>
      <c r="AU144" s="5"/>
    </row>
    <row r="145" spans="1:47" x14ac:dyDescent="0.25">
      <c r="A145" s="344"/>
      <c r="B145" s="344"/>
      <c r="C145" s="3" t="s">
        <v>24</v>
      </c>
      <c r="D145" s="344"/>
      <c r="E145" s="344"/>
      <c r="F145" s="12" t="s">
        <v>25</v>
      </c>
      <c r="G145" s="12" t="s">
        <v>36</v>
      </c>
      <c r="H145" s="57" t="s">
        <v>273</v>
      </c>
      <c r="I145" s="12"/>
      <c r="J145" s="8" t="s">
        <v>92</v>
      </c>
      <c r="K145" s="8" t="s">
        <v>90</v>
      </c>
      <c r="AO145" s="33"/>
      <c r="AP145" s="33"/>
      <c r="AQ145" s="33"/>
      <c r="AR145" s="33"/>
      <c r="AS145" s="33"/>
      <c r="AT145" s="33"/>
      <c r="AU145" s="33"/>
    </row>
    <row r="146" spans="1:47" x14ac:dyDescent="0.25">
      <c r="A146" s="344"/>
      <c r="B146" s="344"/>
      <c r="C146" s="3" t="s">
        <v>35</v>
      </c>
      <c r="D146" s="344"/>
      <c r="E146" s="344"/>
      <c r="F146" s="12" t="s">
        <v>34</v>
      </c>
      <c r="G146" s="12" t="s">
        <v>26</v>
      </c>
      <c r="H146" s="57" t="s">
        <v>323</v>
      </c>
      <c r="I146" s="12"/>
      <c r="J146" s="8" t="s">
        <v>92</v>
      </c>
      <c r="K146" s="8" t="s">
        <v>90</v>
      </c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</row>
    <row r="147" spans="1:47" x14ac:dyDescent="0.25">
      <c r="A147" s="344"/>
      <c r="B147" s="344"/>
      <c r="C147" s="3" t="s">
        <v>80</v>
      </c>
      <c r="D147" s="344"/>
      <c r="E147" s="344"/>
      <c r="F147" s="12" t="s">
        <v>7</v>
      </c>
      <c r="G147" s="12" t="s">
        <v>18</v>
      </c>
      <c r="H147" s="57" t="s">
        <v>210</v>
      </c>
      <c r="I147" s="12"/>
      <c r="J147" s="8" t="s">
        <v>77</v>
      </c>
      <c r="K147" s="8" t="s">
        <v>90</v>
      </c>
      <c r="AL147" s="33"/>
      <c r="AM147" s="33"/>
      <c r="AN147" s="33"/>
    </row>
    <row r="148" spans="1:47" x14ac:dyDescent="0.25">
      <c r="A148" s="344"/>
      <c r="B148" s="344"/>
      <c r="C148" s="3" t="s">
        <v>30</v>
      </c>
      <c r="D148" s="344"/>
      <c r="E148" s="344"/>
      <c r="F148" s="12" t="s">
        <v>31</v>
      </c>
      <c r="G148" s="12" t="s">
        <v>37</v>
      </c>
      <c r="H148" s="57" t="s">
        <v>230</v>
      </c>
      <c r="I148" s="12"/>
      <c r="J148" s="8" t="s">
        <v>77</v>
      </c>
      <c r="K148" s="8" t="s">
        <v>90</v>
      </c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</row>
    <row r="149" spans="1:47" x14ac:dyDescent="0.25">
      <c r="A149" s="344"/>
      <c r="B149" s="344"/>
      <c r="C149" s="3" t="s">
        <v>78</v>
      </c>
      <c r="D149" s="344"/>
      <c r="E149" s="344"/>
      <c r="F149" s="12" t="s">
        <v>50</v>
      </c>
      <c r="G149" s="12" t="s">
        <v>18</v>
      </c>
      <c r="H149" s="57" t="s">
        <v>210</v>
      </c>
      <c r="I149" s="12"/>
      <c r="J149" s="8" t="s">
        <v>92</v>
      </c>
      <c r="K149" s="8" t="s">
        <v>90</v>
      </c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</row>
    <row r="150" spans="1:47" x14ac:dyDescent="0.25">
      <c r="A150" s="344"/>
      <c r="B150" s="344"/>
      <c r="C150" s="3" t="s">
        <v>64</v>
      </c>
      <c r="D150" s="344"/>
      <c r="E150" s="344"/>
      <c r="F150" s="12" t="s">
        <v>13</v>
      </c>
      <c r="G150" s="12" t="s">
        <v>18</v>
      </c>
      <c r="H150" s="57" t="s">
        <v>210</v>
      </c>
      <c r="I150" s="12"/>
      <c r="J150" s="8" t="s">
        <v>92</v>
      </c>
      <c r="K150" s="8" t="s">
        <v>90</v>
      </c>
    </row>
    <row r="151" spans="1:47" x14ac:dyDescent="0.25">
      <c r="A151" s="344"/>
      <c r="B151" s="344"/>
      <c r="C151" s="3" t="s">
        <v>82</v>
      </c>
      <c r="D151" s="344"/>
      <c r="E151" s="344"/>
      <c r="F151" s="12" t="s">
        <v>13</v>
      </c>
      <c r="G151" s="12" t="s">
        <v>83</v>
      </c>
      <c r="H151" s="57" t="s">
        <v>231</v>
      </c>
      <c r="I151" s="12"/>
      <c r="J151" s="8" t="s">
        <v>77</v>
      </c>
      <c r="K151" s="8" t="s">
        <v>90</v>
      </c>
    </row>
    <row r="152" spans="1:47" x14ac:dyDescent="0.25">
      <c r="A152" s="8"/>
      <c r="B152" s="8"/>
      <c r="D152" s="8"/>
      <c r="E152" s="8"/>
      <c r="F152" s="5" t="s">
        <v>227</v>
      </c>
      <c r="K152" s="8"/>
    </row>
    <row r="153" spans="1:47" x14ac:dyDescent="0.25">
      <c r="A153" s="8"/>
      <c r="B153" s="8"/>
      <c r="C153" s="20" t="s">
        <v>157</v>
      </c>
      <c r="D153" s="8"/>
      <c r="E153" s="8"/>
      <c r="F153" s="5"/>
      <c r="K153" s="8"/>
    </row>
    <row r="154" spans="1:47" x14ac:dyDescent="0.25">
      <c r="C154" s="11" t="s">
        <v>155</v>
      </c>
      <c r="G154" s="5"/>
    </row>
    <row r="155" spans="1:47" x14ac:dyDescent="0.25">
      <c r="C155" s="11" t="s">
        <v>149</v>
      </c>
      <c r="G155" s="5"/>
    </row>
    <row r="156" spans="1:47" x14ac:dyDescent="0.25">
      <c r="C156" s="11" t="s">
        <v>153</v>
      </c>
      <c r="G156" s="5"/>
    </row>
    <row r="157" spans="1:47" x14ac:dyDescent="0.25">
      <c r="C157" s="11" t="s">
        <v>154</v>
      </c>
      <c r="G157" s="5"/>
    </row>
    <row r="158" spans="1:47" x14ac:dyDescent="0.25">
      <c r="G158" s="5"/>
      <c r="H158" s="5"/>
    </row>
    <row r="159" spans="1:47" x14ac:dyDescent="0.25">
      <c r="C159" s="22" t="s">
        <v>160</v>
      </c>
      <c r="G159" s="5"/>
    </row>
    <row r="160" spans="1:47" x14ac:dyDescent="0.25">
      <c r="C160" s="5" t="s">
        <v>158</v>
      </c>
      <c r="G160" s="5"/>
      <c r="H160" s="28"/>
    </row>
    <row r="161" spans="3:8" x14ac:dyDescent="0.25">
      <c r="C161" s="5" t="s">
        <v>159</v>
      </c>
      <c r="G161" s="5"/>
      <c r="H161" s="36"/>
    </row>
    <row r="162" spans="3:8" x14ac:dyDescent="0.25">
      <c r="G162" s="5"/>
    </row>
    <row r="163" spans="3:8" x14ac:dyDescent="0.25">
      <c r="C163" s="22" t="s">
        <v>161</v>
      </c>
      <c r="G163" s="5"/>
    </row>
    <row r="164" spans="3:8" x14ac:dyDescent="0.25">
      <c r="C164" s="5" t="s">
        <v>162</v>
      </c>
      <c r="G164" s="5"/>
      <c r="H164" s="27"/>
    </row>
    <row r="165" spans="3:8" x14ac:dyDescent="0.25">
      <c r="C165" s="5" t="s">
        <v>163</v>
      </c>
      <c r="G165" s="5"/>
    </row>
    <row r="166" spans="3:8" x14ac:dyDescent="0.25">
      <c r="C166" s="5" t="s">
        <v>228</v>
      </c>
      <c r="G166" s="5"/>
    </row>
    <row r="167" spans="3:8" x14ac:dyDescent="0.25">
      <c r="C167" s="5" t="s">
        <v>229</v>
      </c>
      <c r="G167" s="5"/>
    </row>
    <row r="168" spans="3:8" x14ac:dyDescent="0.25">
      <c r="C168" s="6"/>
      <c r="G168" s="5"/>
    </row>
    <row r="169" spans="3:8" x14ac:dyDescent="0.25">
      <c r="C169" s="6"/>
      <c r="F169" s="5"/>
      <c r="G169" s="5"/>
    </row>
    <row r="170" spans="3:8" x14ac:dyDescent="0.25">
      <c r="C170" s="6"/>
      <c r="F170" s="5"/>
      <c r="G170" s="5"/>
    </row>
    <row r="171" spans="3:8" x14ac:dyDescent="0.25">
      <c r="C171" s="6"/>
      <c r="F171" s="5"/>
      <c r="G171" s="5"/>
      <c r="H171" s="27"/>
    </row>
    <row r="172" spans="3:8" x14ac:dyDescent="0.25">
      <c r="C172" s="6"/>
      <c r="G172" s="5"/>
      <c r="H172" s="36"/>
    </row>
    <row r="173" spans="3:8" x14ac:dyDescent="0.25">
      <c r="C173" s="6"/>
      <c r="G173" s="5"/>
      <c r="H173" s="36"/>
    </row>
    <row r="174" spans="3:8" x14ac:dyDescent="0.25">
      <c r="C174" s="6"/>
      <c r="G174" s="5"/>
    </row>
    <row r="175" spans="3:8" x14ac:dyDescent="0.25">
      <c r="C175" s="6"/>
      <c r="G175" s="5"/>
      <c r="H175" s="27"/>
    </row>
    <row r="176" spans="3:8" x14ac:dyDescent="0.25">
      <c r="C176" s="6"/>
      <c r="G176" s="5"/>
    </row>
    <row r="177" spans="3:8" x14ac:dyDescent="0.25">
      <c r="C177" s="6"/>
      <c r="G177" s="5"/>
    </row>
    <row r="178" spans="3:8" x14ac:dyDescent="0.25">
      <c r="C178" s="6"/>
      <c r="G178" s="5"/>
    </row>
    <row r="179" spans="3:8" x14ac:dyDescent="0.25">
      <c r="C179" s="6"/>
      <c r="G179" s="5"/>
    </row>
    <row r="180" spans="3:8" x14ac:dyDescent="0.25">
      <c r="C180" s="6"/>
      <c r="G180" s="5"/>
    </row>
    <row r="181" spans="3:8" x14ac:dyDescent="0.25">
      <c r="C181" s="6"/>
    </row>
    <row r="182" spans="3:8" x14ac:dyDescent="0.25">
      <c r="C182" s="6"/>
      <c r="G182" s="5"/>
      <c r="H182" s="5"/>
    </row>
    <row r="183" spans="3:8" x14ac:dyDescent="0.25">
      <c r="C183" s="6"/>
      <c r="G183" s="5"/>
      <c r="H183" s="5"/>
    </row>
    <row r="184" spans="3:8" x14ac:dyDescent="0.25">
      <c r="C184" s="6"/>
      <c r="G184" s="5"/>
      <c r="H184" s="5"/>
    </row>
    <row r="185" spans="3:8" x14ac:dyDescent="0.25">
      <c r="C185" s="6"/>
      <c r="G185" s="5"/>
      <c r="H185" s="5"/>
    </row>
    <row r="186" spans="3:8" x14ac:dyDescent="0.25">
      <c r="C186" s="6"/>
      <c r="G186" s="5"/>
      <c r="H186" s="5"/>
    </row>
    <row r="187" spans="3:8" x14ac:dyDescent="0.25">
      <c r="C187" s="6"/>
      <c r="G187" s="5"/>
      <c r="H187" s="5"/>
    </row>
    <row r="188" spans="3:8" x14ac:dyDescent="0.25">
      <c r="G188" s="5"/>
      <c r="H188" s="5"/>
    </row>
    <row r="189" spans="3:8" x14ac:dyDescent="0.25">
      <c r="G189" s="5"/>
      <c r="H189" s="5"/>
    </row>
    <row r="190" spans="3:8" x14ac:dyDescent="0.25">
      <c r="G190" s="5"/>
      <c r="H190" s="5"/>
    </row>
    <row r="191" spans="3:8" x14ac:dyDescent="0.25">
      <c r="G191" s="5"/>
      <c r="H191" s="5"/>
    </row>
    <row r="192" spans="3:8" x14ac:dyDescent="0.25">
      <c r="G192" s="5"/>
      <c r="H192" s="5"/>
    </row>
    <row r="193" spans="7:8" x14ac:dyDescent="0.25">
      <c r="G193" s="5"/>
      <c r="H193" s="5"/>
    </row>
    <row r="194" spans="7:8" x14ac:dyDescent="0.25">
      <c r="G194" s="5"/>
      <c r="H194" s="5"/>
    </row>
    <row r="195" spans="7:8" x14ac:dyDescent="0.25">
      <c r="G195" s="5"/>
      <c r="H195" s="5"/>
    </row>
    <row r="196" spans="7:8" x14ac:dyDescent="0.25">
      <c r="G196" s="5"/>
      <c r="H196" s="5"/>
    </row>
    <row r="197" spans="7:8" x14ac:dyDescent="0.25">
      <c r="G197" s="5"/>
      <c r="H197" s="5"/>
    </row>
    <row r="198" spans="7:8" x14ac:dyDescent="0.25">
      <c r="G198" s="5"/>
      <c r="H198" s="5"/>
    </row>
    <row r="199" spans="7:8" x14ac:dyDescent="0.25">
      <c r="G199" s="5"/>
      <c r="H199" s="5"/>
    </row>
    <row r="200" spans="7:8" x14ac:dyDescent="0.25">
      <c r="G200" s="5"/>
      <c r="H200" s="5"/>
    </row>
    <row r="201" spans="7:8" x14ac:dyDescent="0.25">
      <c r="G201" s="5"/>
      <c r="H201" s="5"/>
    </row>
    <row r="202" spans="7:8" x14ac:dyDescent="0.25">
      <c r="G202" s="5"/>
      <c r="H202" s="5"/>
    </row>
    <row r="203" spans="7:8" x14ac:dyDescent="0.25">
      <c r="G203" s="5"/>
      <c r="H203" s="5"/>
    </row>
    <row r="204" spans="7:8" x14ac:dyDescent="0.25">
      <c r="G204" s="5"/>
      <c r="H204" s="5"/>
    </row>
    <row r="205" spans="7:8" x14ac:dyDescent="0.25">
      <c r="G205" s="5"/>
      <c r="H205" s="5"/>
    </row>
    <row r="206" spans="7:8" x14ac:dyDescent="0.25">
      <c r="G206" s="5"/>
      <c r="H206" s="5"/>
    </row>
    <row r="207" spans="7:8" x14ac:dyDescent="0.25">
      <c r="G207" s="5"/>
      <c r="H207" s="5"/>
    </row>
    <row r="208" spans="7:8" x14ac:dyDescent="0.25">
      <c r="G208" s="5"/>
      <c r="H208" s="5"/>
    </row>
    <row r="209" spans="3:8" x14ac:dyDescent="0.25">
      <c r="G209" s="5"/>
      <c r="H209" s="5"/>
    </row>
    <row r="210" spans="3:8" x14ac:dyDescent="0.25">
      <c r="G210" s="5"/>
      <c r="H210" s="5"/>
    </row>
    <row r="211" spans="3:8" x14ac:dyDescent="0.25">
      <c r="G211" s="5"/>
      <c r="H211" s="5"/>
    </row>
    <row r="212" spans="3:8" x14ac:dyDescent="0.25">
      <c r="G212" s="5"/>
      <c r="H212" s="5"/>
    </row>
    <row r="213" spans="3:8" x14ac:dyDescent="0.25">
      <c r="G213" s="5"/>
      <c r="H213" s="5"/>
    </row>
    <row r="214" spans="3:8" x14ac:dyDescent="0.25">
      <c r="G214" s="5"/>
      <c r="H214" s="5"/>
    </row>
    <row r="215" spans="3:8" x14ac:dyDescent="0.25">
      <c r="G215" s="5"/>
      <c r="H215" s="5"/>
    </row>
    <row r="216" spans="3:8" x14ac:dyDescent="0.25">
      <c r="G216" s="5"/>
      <c r="H216" s="5"/>
    </row>
    <row r="217" spans="3:8" x14ac:dyDescent="0.25">
      <c r="G217" s="5"/>
      <c r="H217" s="5"/>
    </row>
    <row r="218" spans="3:8" x14ac:dyDescent="0.25">
      <c r="G218" s="5"/>
      <c r="H218" s="5"/>
    </row>
    <row r="219" spans="3:8" x14ac:dyDescent="0.25">
      <c r="C219" s="11"/>
      <c r="F219" s="21"/>
      <c r="G219" s="5"/>
      <c r="H219" s="5"/>
    </row>
  </sheetData>
  <sheetProtection password="DF1D" sheet="1" objects="1" scenarios="1"/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0CB0C-3693-46B3-B55B-3EF26AA97656}">
  <sheetPr filterMode="1">
    <tabColor rgb="FF9E0000"/>
  </sheetPr>
  <dimension ref="A1:CC219"/>
  <sheetViews>
    <sheetView showGridLines="0" workbookViewId="0">
      <selection sqref="A1:H151"/>
    </sheetView>
  </sheetViews>
  <sheetFormatPr defaultRowHeight="15" x14ac:dyDescent="0.25"/>
  <cols>
    <col min="1" max="1" width="9.42578125" style="5" customWidth="1"/>
    <col min="2" max="2" width="10.140625" style="5" customWidth="1"/>
    <col min="3" max="3" width="5.28515625" style="337" customWidth="1"/>
    <col min="4" max="4" width="36" style="5" customWidth="1"/>
    <col min="5" max="5" width="12.140625" style="11" customWidth="1"/>
    <col min="6" max="6" width="24.85546875" style="11" customWidth="1"/>
    <col min="7" max="7" width="25.140625" style="21" bestFit="1" customWidth="1"/>
    <col min="8" max="8" width="33" style="350" bestFit="1" customWidth="1"/>
    <col min="9" max="9" width="9.140625" style="6"/>
    <col min="10" max="10" width="16.28515625" style="6" bestFit="1" customWidth="1"/>
    <col min="11" max="11" width="10.42578125" style="6" customWidth="1"/>
    <col min="12" max="12" width="5.5703125" style="6" bestFit="1" customWidth="1"/>
    <col min="13" max="13" width="9.7109375" style="6" bestFit="1" customWidth="1"/>
    <col min="14" max="14" width="9.28515625" style="6" bestFit="1" customWidth="1"/>
    <col min="15" max="15" width="9.5703125" style="6" customWidth="1"/>
    <col min="16" max="16" width="6.7109375" style="6" customWidth="1"/>
    <col min="17" max="17" width="9.7109375" style="6" bestFit="1" customWidth="1"/>
    <col min="18" max="18" width="9.7109375" style="6" customWidth="1"/>
    <col min="19" max="19" width="11" style="6" customWidth="1"/>
    <col min="20" max="20" width="7.5703125" style="6" customWidth="1"/>
    <col min="21" max="21" width="9.7109375" style="6" bestFit="1" customWidth="1"/>
    <col min="22" max="22" width="9.28515625" style="6" bestFit="1" customWidth="1"/>
    <col min="23" max="23" width="8.42578125" style="6" customWidth="1"/>
    <col min="24" max="24" width="5.5703125" style="6" bestFit="1" customWidth="1"/>
    <col min="25" max="26" width="8.5703125" style="5" customWidth="1"/>
    <col min="27" max="27" width="8.28515625" style="6" customWidth="1"/>
    <col min="28" max="28" width="5.5703125" style="6" bestFit="1" customWidth="1"/>
    <col min="29" max="29" width="9" style="5" customWidth="1"/>
    <col min="30" max="30" width="8.42578125" style="78" customWidth="1"/>
    <col min="31" max="31" width="8.28515625" style="4" customWidth="1"/>
    <col min="32" max="32" width="5.5703125" style="6" bestFit="1" customWidth="1"/>
    <col min="33" max="33" width="9.7109375" style="6" bestFit="1" customWidth="1"/>
    <col min="34" max="34" width="9" style="6" customWidth="1"/>
    <col min="35" max="35" width="8.28515625" style="128" customWidth="1"/>
    <col min="36" max="36" width="5.5703125" style="6" customWidth="1"/>
    <col min="37" max="37" width="9.7109375" style="6" customWidth="1"/>
    <col min="38" max="38" width="9.28515625" style="6" customWidth="1"/>
    <col min="39" max="39" width="8.42578125" style="4" customWidth="1"/>
    <col min="40" max="40" width="5.5703125" style="6" bestFit="1" customWidth="1"/>
    <col min="41" max="41" width="9.7109375" style="6" bestFit="1" customWidth="1"/>
    <col min="42" max="42" width="9.28515625" style="6" customWidth="1"/>
    <col min="43" max="16384" width="9.140625" style="5"/>
  </cols>
  <sheetData>
    <row r="1" spans="1:81" s="90" customFormat="1" ht="23.25" x14ac:dyDescent="0.35">
      <c r="A1" s="204"/>
      <c r="B1" s="204"/>
      <c r="C1" s="334"/>
      <c r="D1" s="205" t="s">
        <v>288</v>
      </c>
      <c r="E1" s="206"/>
      <c r="F1" s="206"/>
      <c r="G1" s="207"/>
      <c r="H1" s="349"/>
      <c r="I1" s="209"/>
      <c r="J1" s="209"/>
      <c r="K1" s="341" t="s">
        <v>324</v>
      </c>
      <c r="L1" s="342"/>
      <c r="M1" s="342"/>
      <c r="N1" s="342"/>
      <c r="O1" s="322" t="s">
        <v>319</v>
      </c>
      <c r="P1" s="332"/>
      <c r="Q1" s="332"/>
      <c r="R1" s="332"/>
      <c r="S1" s="285" t="s">
        <v>309</v>
      </c>
      <c r="T1" s="273"/>
      <c r="U1" s="273"/>
      <c r="V1" s="273"/>
      <c r="W1" s="129" t="s">
        <v>300</v>
      </c>
      <c r="X1" s="130"/>
      <c r="Y1" s="135"/>
      <c r="Z1" s="135"/>
      <c r="AA1" s="100" t="s">
        <v>277</v>
      </c>
      <c r="AB1" s="91"/>
      <c r="AC1" s="101"/>
      <c r="AD1" s="101"/>
      <c r="AE1" s="245" t="s">
        <v>301</v>
      </c>
      <c r="AF1" s="245"/>
      <c r="AG1" s="245"/>
      <c r="AH1" s="245"/>
      <c r="AI1" s="243" t="s">
        <v>302</v>
      </c>
      <c r="AJ1" s="243"/>
      <c r="AK1" s="243"/>
      <c r="AL1" s="243"/>
      <c r="AM1" s="244" t="s">
        <v>303</v>
      </c>
      <c r="AN1" s="244"/>
      <c r="AO1" s="244"/>
      <c r="AP1" s="244"/>
    </row>
    <row r="2" spans="1:81" s="90" customFormat="1" ht="15.75" x14ac:dyDescent="0.25">
      <c r="A2" s="51" t="s">
        <v>84</v>
      </c>
      <c r="B2" s="51" t="s">
        <v>85</v>
      </c>
      <c r="C2" s="335" t="s">
        <v>4</v>
      </c>
      <c r="D2" s="90" t="s">
        <v>3</v>
      </c>
      <c r="E2" s="10" t="s">
        <v>0</v>
      </c>
      <c r="F2" s="90" t="s">
        <v>1</v>
      </c>
      <c r="G2" s="17" t="s">
        <v>156</v>
      </c>
      <c r="H2" s="87" t="s">
        <v>356</v>
      </c>
      <c r="I2" s="90" t="s">
        <v>232</v>
      </c>
      <c r="J2" s="90" t="s">
        <v>89</v>
      </c>
      <c r="K2" s="343" t="s">
        <v>2</v>
      </c>
      <c r="L2" s="343" t="s">
        <v>4</v>
      </c>
      <c r="M2" s="343" t="s">
        <v>93</v>
      </c>
      <c r="N2" s="343" t="s">
        <v>84</v>
      </c>
      <c r="O2" s="310" t="s">
        <v>2</v>
      </c>
      <c r="P2" s="310" t="s">
        <v>4</v>
      </c>
      <c r="Q2" s="310" t="s">
        <v>93</v>
      </c>
      <c r="R2" s="310" t="s">
        <v>84</v>
      </c>
      <c r="S2" s="274" t="s">
        <v>84</v>
      </c>
      <c r="T2" s="274" t="s">
        <v>4</v>
      </c>
      <c r="U2" s="274" t="s">
        <v>93</v>
      </c>
      <c r="V2" s="274" t="s">
        <v>84</v>
      </c>
      <c r="W2" s="131" t="s">
        <v>2</v>
      </c>
      <c r="X2" s="131" t="s">
        <v>4</v>
      </c>
      <c r="Y2" s="136" t="s">
        <v>93</v>
      </c>
      <c r="Z2" s="136" t="s">
        <v>84</v>
      </c>
      <c r="AA2" s="92" t="s">
        <v>2</v>
      </c>
      <c r="AB2" s="92" t="s">
        <v>4</v>
      </c>
      <c r="AC2" s="92" t="s">
        <v>93</v>
      </c>
      <c r="AD2" s="92" t="s">
        <v>84</v>
      </c>
      <c r="AE2" s="246" t="s">
        <v>2</v>
      </c>
      <c r="AF2" s="247" t="s">
        <v>4</v>
      </c>
      <c r="AG2" s="247" t="s">
        <v>93</v>
      </c>
      <c r="AH2" s="247" t="s">
        <v>84</v>
      </c>
      <c r="AI2" s="191" t="s">
        <v>2</v>
      </c>
      <c r="AJ2" s="175" t="s">
        <v>4</v>
      </c>
      <c r="AK2" s="175" t="s">
        <v>93</v>
      </c>
      <c r="AL2" s="175" t="s">
        <v>84</v>
      </c>
      <c r="AM2" s="39" t="s">
        <v>2</v>
      </c>
      <c r="AN2" s="40" t="s">
        <v>4</v>
      </c>
      <c r="AO2" s="40" t="s">
        <v>93</v>
      </c>
      <c r="AP2" s="40" t="s">
        <v>84</v>
      </c>
    </row>
    <row r="3" spans="1:81" s="90" customFormat="1" ht="15.75" hidden="1" customHeight="1" x14ac:dyDescent="0.3">
      <c r="A3" s="53">
        <f>N3+R3+V3+Z3+AD3+AH3+AL3+AP3</f>
        <v>776</v>
      </c>
      <c r="B3" s="53">
        <v>1</v>
      </c>
      <c r="C3" s="336">
        <f>AVERAGE(L3,P3,T3,X3,AB3,AF3,AJ3,AN3,)</f>
        <v>36.333333333333336</v>
      </c>
      <c r="D3" s="352" t="s">
        <v>39</v>
      </c>
      <c r="E3" s="350" t="s">
        <v>13</v>
      </c>
      <c r="F3" s="350" t="s">
        <v>18</v>
      </c>
      <c r="G3" s="353" t="s">
        <v>210</v>
      </c>
      <c r="H3" s="351" t="s">
        <v>329</v>
      </c>
      <c r="I3" s="8" t="s">
        <v>92</v>
      </c>
      <c r="J3" s="8" t="s">
        <v>90</v>
      </c>
      <c r="K3" s="345">
        <v>4.5995370370370365E-3</v>
      </c>
      <c r="L3" s="344">
        <v>32</v>
      </c>
      <c r="M3" s="344">
        <v>7</v>
      </c>
      <c r="N3" s="344">
        <v>93</v>
      </c>
      <c r="O3" s="339">
        <v>2.170138888888889E-3</v>
      </c>
      <c r="P3" s="340">
        <v>32</v>
      </c>
      <c r="Q3" s="340">
        <v>7</v>
      </c>
      <c r="R3" s="340">
        <v>94</v>
      </c>
      <c r="S3" s="293">
        <v>9.8263888888888901E-4</v>
      </c>
      <c r="T3" s="294">
        <v>43</v>
      </c>
      <c r="U3" s="294">
        <v>1</v>
      </c>
      <c r="V3" s="294">
        <v>100</v>
      </c>
      <c r="W3" s="156">
        <v>7.6504629629629622E-4</v>
      </c>
      <c r="X3" s="154">
        <v>44</v>
      </c>
      <c r="Y3" s="154">
        <v>3</v>
      </c>
      <c r="Z3" s="154">
        <v>100</v>
      </c>
      <c r="AA3" s="107">
        <v>9.6400462962962959E-3</v>
      </c>
      <c r="AB3" s="108">
        <v>29</v>
      </c>
      <c r="AC3" s="108">
        <v>8</v>
      </c>
      <c r="AD3" s="108">
        <v>93</v>
      </c>
      <c r="AE3" s="248">
        <v>5.6134259259259256E-4</v>
      </c>
      <c r="AF3" s="249">
        <v>49</v>
      </c>
      <c r="AG3" s="249">
        <v>4</v>
      </c>
      <c r="AH3" s="249">
        <v>97</v>
      </c>
      <c r="AI3" s="192">
        <v>3.6226851851851855E-4</v>
      </c>
      <c r="AJ3" s="193">
        <v>48</v>
      </c>
      <c r="AK3" s="193">
        <v>1</v>
      </c>
      <c r="AL3" s="193">
        <v>100</v>
      </c>
      <c r="AM3" s="114">
        <v>1.7824074074074075E-4</v>
      </c>
      <c r="AN3" s="115">
        <v>50</v>
      </c>
      <c r="AO3" s="115">
        <v>2</v>
      </c>
      <c r="AP3" s="115">
        <v>99</v>
      </c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T3" s="110"/>
      <c r="BU3" s="110"/>
      <c r="BV3" s="110"/>
      <c r="BW3" s="110"/>
      <c r="BX3" s="110"/>
      <c r="BY3" s="110"/>
      <c r="BZ3" s="110"/>
    </row>
    <row r="4" spans="1:81" s="110" customFormat="1" ht="18.75" hidden="1" x14ac:dyDescent="0.3">
      <c r="A4" s="53">
        <f>N4+R4+V4+Z4+AD4+AH4+AL4+AP4</f>
        <v>757</v>
      </c>
      <c r="B4" s="53">
        <v>2</v>
      </c>
      <c r="C4" s="336">
        <f>AVERAGE(L4,P4,T4,X4,AB4,AF4,AJ4,AN4,)</f>
        <v>38.111111111111114</v>
      </c>
      <c r="D4" s="352" t="s">
        <v>6</v>
      </c>
      <c r="E4" s="350" t="s">
        <v>7</v>
      </c>
      <c r="F4" s="350" t="s">
        <v>8</v>
      </c>
      <c r="G4" s="353" t="s">
        <v>210</v>
      </c>
      <c r="H4" s="350" t="s">
        <v>330</v>
      </c>
      <c r="I4" s="8" t="s">
        <v>92</v>
      </c>
      <c r="J4" s="8" t="s">
        <v>90</v>
      </c>
      <c r="K4" s="345">
        <v>4.5486111111111109E-3</v>
      </c>
      <c r="L4" s="344">
        <v>36</v>
      </c>
      <c r="M4" s="344">
        <v>6</v>
      </c>
      <c r="N4" s="344">
        <v>95</v>
      </c>
      <c r="O4" s="339">
        <v>2.1400462962962961E-3</v>
      </c>
      <c r="P4" s="340">
        <v>43</v>
      </c>
      <c r="Q4" s="340">
        <v>5</v>
      </c>
      <c r="R4" s="340">
        <v>97</v>
      </c>
      <c r="S4" s="291">
        <v>9.9652777777777782E-4</v>
      </c>
      <c r="T4" s="292">
        <v>34</v>
      </c>
      <c r="U4" s="292">
        <v>5</v>
      </c>
      <c r="V4" s="292">
        <v>96</v>
      </c>
      <c r="W4" s="133">
        <v>7.7430555555555553E-4</v>
      </c>
      <c r="X4" s="134">
        <v>36</v>
      </c>
      <c r="Y4" s="134">
        <v>5</v>
      </c>
      <c r="Z4" s="134">
        <v>96</v>
      </c>
      <c r="AA4" s="103">
        <v>9.7106481481481471E-3</v>
      </c>
      <c r="AB4" s="93">
        <v>30</v>
      </c>
      <c r="AC4" s="94">
        <v>11</v>
      </c>
      <c r="AD4" s="94">
        <v>90</v>
      </c>
      <c r="AE4" s="250">
        <v>5.6712962962962956E-4</v>
      </c>
      <c r="AF4" s="251">
        <v>37</v>
      </c>
      <c r="AG4" s="252">
        <v>6</v>
      </c>
      <c r="AH4" s="253">
        <v>95</v>
      </c>
      <c r="AI4" s="194">
        <v>3.7037037037037035E-4</v>
      </c>
      <c r="AJ4" s="177">
        <v>60</v>
      </c>
      <c r="AK4" s="177">
        <v>5</v>
      </c>
      <c r="AL4" s="177">
        <v>96</v>
      </c>
      <c r="AM4" s="41">
        <v>1.8518518518518518E-4</v>
      </c>
      <c r="AN4" s="42">
        <v>67</v>
      </c>
      <c r="AO4" s="42">
        <v>9</v>
      </c>
      <c r="AP4" s="42">
        <v>92</v>
      </c>
    </row>
    <row r="5" spans="1:81" s="110" customFormat="1" ht="15.75" hidden="1" customHeight="1" x14ac:dyDescent="0.3">
      <c r="A5" s="53">
        <f>N5+R5+V5+Z5+AD5+AH5+AL5+AP5</f>
        <v>729</v>
      </c>
      <c r="B5" s="53">
        <v>3</v>
      </c>
      <c r="C5" s="336">
        <f>AVERAGE(L5,P5,T5,X5,AB5,AF5,AJ5,AN5,)</f>
        <v>39.555555555555557</v>
      </c>
      <c r="D5" s="352" t="s">
        <v>19</v>
      </c>
      <c r="E5" s="350" t="s">
        <v>7</v>
      </c>
      <c r="F5" s="350" t="s">
        <v>18</v>
      </c>
      <c r="G5" s="353" t="s">
        <v>210</v>
      </c>
      <c r="H5" s="350" t="s">
        <v>331</v>
      </c>
      <c r="I5" s="8" t="s">
        <v>92</v>
      </c>
      <c r="J5" s="8" t="s">
        <v>90</v>
      </c>
      <c r="K5" s="345">
        <v>4.5324074074074077E-3</v>
      </c>
      <c r="L5" s="344">
        <v>31</v>
      </c>
      <c r="M5" s="344">
        <v>5</v>
      </c>
      <c r="N5" s="344">
        <v>96</v>
      </c>
      <c r="O5" s="313">
        <v>2.138888888888889E-3</v>
      </c>
      <c r="P5" s="314">
        <v>41</v>
      </c>
      <c r="Q5" s="314">
        <v>4</v>
      </c>
      <c r="R5" s="314">
        <v>96</v>
      </c>
      <c r="S5" s="283">
        <v>1.0162037037037038E-3</v>
      </c>
      <c r="T5" s="278">
        <v>46</v>
      </c>
      <c r="U5" s="278">
        <v>9</v>
      </c>
      <c r="V5" s="278">
        <v>92</v>
      </c>
      <c r="W5" s="133">
        <v>8.0555555555555545E-4</v>
      </c>
      <c r="X5" s="134">
        <v>44</v>
      </c>
      <c r="Y5" s="134">
        <v>9</v>
      </c>
      <c r="Z5" s="134">
        <v>92</v>
      </c>
      <c r="AA5" s="98">
        <v>9.2766203703703708E-3</v>
      </c>
      <c r="AB5" s="94">
        <v>30</v>
      </c>
      <c r="AC5" s="94">
        <v>3</v>
      </c>
      <c r="AD5" s="94">
        <v>98</v>
      </c>
      <c r="AE5" s="250">
        <v>5.9490740740740739E-4</v>
      </c>
      <c r="AF5" s="252">
        <v>52</v>
      </c>
      <c r="AG5" s="252">
        <v>18</v>
      </c>
      <c r="AH5" s="253">
        <v>83</v>
      </c>
      <c r="AI5" s="195">
        <v>3.8888888888888892E-4</v>
      </c>
      <c r="AJ5" s="180">
        <v>55</v>
      </c>
      <c r="AK5" s="180">
        <v>12</v>
      </c>
      <c r="AL5" s="181">
        <v>90</v>
      </c>
      <c r="AM5" s="41">
        <v>1.9444444444444446E-4</v>
      </c>
      <c r="AN5" s="42">
        <v>57</v>
      </c>
      <c r="AO5" s="42">
        <v>19</v>
      </c>
      <c r="AP5" s="42">
        <v>82</v>
      </c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</row>
    <row r="6" spans="1:81" s="110" customFormat="1" ht="18.75" hidden="1" x14ac:dyDescent="0.3">
      <c r="A6" s="53">
        <f>N6+R6+V6+Z6+AD6+AH6+AL6+AP6</f>
        <v>723</v>
      </c>
      <c r="B6" s="53">
        <v>4</v>
      </c>
      <c r="C6" s="336">
        <f>AVERAGE(L6,P6,T6,X6,AB6,AF6,AJ6,AN6,)</f>
        <v>36.888888888888886</v>
      </c>
      <c r="D6" s="3" t="s">
        <v>44</v>
      </c>
      <c r="E6" s="12" t="s">
        <v>13</v>
      </c>
      <c r="F6" s="12" t="s">
        <v>18</v>
      </c>
      <c r="G6" s="57" t="s">
        <v>210</v>
      </c>
      <c r="H6" s="351"/>
      <c r="I6" s="8" t="s">
        <v>92</v>
      </c>
      <c r="J6" s="8" t="s">
        <v>90</v>
      </c>
      <c r="K6" s="345">
        <v>4.7141203703703703E-3</v>
      </c>
      <c r="L6" s="344">
        <v>30</v>
      </c>
      <c r="M6" s="344">
        <v>8</v>
      </c>
      <c r="N6" s="344">
        <v>92</v>
      </c>
      <c r="O6" s="313">
        <v>2.2060185185185186E-3</v>
      </c>
      <c r="P6" s="314">
        <v>35</v>
      </c>
      <c r="Q6" s="314">
        <v>8</v>
      </c>
      <c r="R6" s="314">
        <v>93</v>
      </c>
      <c r="S6" s="283">
        <v>1.017361111111111E-3</v>
      </c>
      <c r="T6" s="278">
        <v>42</v>
      </c>
      <c r="U6" s="278">
        <v>10</v>
      </c>
      <c r="V6" s="278">
        <v>91</v>
      </c>
      <c r="W6" s="133">
        <v>8.0324074074074076E-4</v>
      </c>
      <c r="X6" s="134">
        <v>42</v>
      </c>
      <c r="Y6" s="134">
        <v>8</v>
      </c>
      <c r="Z6" s="134">
        <v>93</v>
      </c>
      <c r="AA6" s="98">
        <v>9.8784722222222225E-3</v>
      </c>
      <c r="AB6" s="94">
        <v>26</v>
      </c>
      <c r="AC6" s="94">
        <v>14</v>
      </c>
      <c r="AD6" s="94">
        <v>87</v>
      </c>
      <c r="AE6" s="250">
        <v>5.9143518518518518E-4</v>
      </c>
      <c r="AF6" s="252">
        <v>47</v>
      </c>
      <c r="AG6" s="252">
        <v>16</v>
      </c>
      <c r="AH6" s="253">
        <v>85</v>
      </c>
      <c r="AI6" s="195">
        <v>3.8310185185185186E-4</v>
      </c>
      <c r="AJ6" s="180">
        <v>51</v>
      </c>
      <c r="AK6" s="180">
        <v>8</v>
      </c>
      <c r="AL6" s="181">
        <v>93</v>
      </c>
      <c r="AM6" s="41">
        <v>1.8749999999999998E-4</v>
      </c>
      <c r="AN6" s="42">
        <v>59</v>
      </c>
      <c r="AO6" s="42">
        <v>12</v>
      </c>
      <c r="AP6" s="42">
        <v>89</v>
      </c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T6" s="90"/>
      <c r="BU6" s="90"/>
      <c r="BV6" s="90"/>
      <c r="BW6" s="90"/>
      <c r="BX6" s="90"/>
      <c r="BY6" s="90"/>
      <c r="BZ6" s="90"/>
      <c r="CA6" s="90"/>
      <c r="CB6" s="90"/>
      <c r="CC6" s="90"/>
    </row>
    <row r="7" spans="1:81" s="110" customFormat="1" ht="15.75" hidden="1" customHeight="1" x14ac:dyDescent="0.3">
      <c r="A7" s="53">
        <f>N7+R7+V7+Z7+AD7+AH7+AL7+AP7</f>
        <v>718</v>
      </c>
      <c r="B7" s="53">
        <v>5</v>
      </c>
      <c r="C7" s="336">
        <f>AVERAGE(L7,P7,T7,X7,AB7,AF7,AJ7,AN7,)</f>
        <v>33.444444444444443</v>
      </c>
      <c r="D7" s="3" t="s">
        <v>14</v>
      </c>
      <c r="E7" s="12" t="s">
        <v>13</v>
      </c>
      <c r="F7" s="12" t="s">
        <v>121</v>
      </c>
      <c r="G7" s="57" t="s">
        <v>211</v>
      </c>
      <c r="H7" s="350"/>
      <c r="I7" s="8" t="s">
        <v>92</v>
      </c>
      <c r="J7" s="8" t="s">
        <v>90</v>
      </c>
      <c r="K7" s="345">
        <v>5.269675925925925E-3</v>
      </c>
      <c r="L7" s="344">
        <v>27</v>
      </c>
      <c r="M7" s="344">
        <v>14</v>
      </c>
      <c r="N7" s="344">
        <v>86</v>
      </c>
      <c r="O7" s="313">
        <v>2.3730324074074075E-3</v>
      </c>
      <c r="P7" s="314">
        <v>31</v>
      </c>
      <c r="Q7" s="314">
        <v>16</v>
      </c>
      <c r="R7" s="314">
        <v>85</v>
      </c>
      <c r="S7" s="283">
        <v>9.930555555555554E-4</v>
      </c>
      <c r="T7" s="278">
        <v>39</v>
      </c>
      <c r="U7" s="278">
        <v>3</v>
      </c>
      <c r="V7" s="278">
        <v>98</v>
      </c>
      <c r="W7" s="133">
        <v>7.6967592592592593E-4</v>
      </c>
      <c r="X7" s="134">
        <v>41</v>
      </c>
      <c r="Y7" s="134">
        <v>4</v>
      </c>
      <c r="Z7" s="134">
        <v>97</v>
      </c>
      <c r="AA7" s="98">
        <v>1.089699074074074E-2</v>
      </c>
      <c r="AB7" s="94">
        <v>26</v>
      </c>
      <c r="AC7" s="94">
        <v>40</v>
      </c>
      <c r="AD7" s="94">
        <v>61</v>
      </c>
      <c r="AE7" s="254">
        <v>5.4976851851851855E-4</v>
      </c>
      <c r="AF7" s="255">
        <v>42</v>
      </c>
      <c r="AG7" s="255">
        <v>2</v>
      </c>
      <c r="AH7" s="255">
        <v>99</v>
      </c>
      <c r="AI7" s="195">
        <v>3.6458333333333335E-4</v>
      </c>
      <c r="AJ7" s="180">
        <v>46</v>
      </c>
      <c r="AK7" s="180">
        <v>3</v>
      </c>
      <c r="AL7" s="181">
        <v>98</v>
      </c>
      <c r="AM7" s="41">
        <v>1.8402777777777778E-4</v>
      </c>
      <c r="AN7" s="42">
        <v>49</v>
      </c>
      <c r="AO7" s="42">
        <v>7</v>
      </c>
      <c r="AP7" s="42">
        <v>94</v>
      </c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T7" s="90"/>
      <c r="BU7" s="90"/>
      <c r="BV7" s="90"/>
      <c r="BW7" s="90"/>
      <c r="BX7" s="90"/>
      <c r="BY7" s="90"/>
      <c r="BZ7" s="90"/>
      <c r="CA7" s="90"/>
      <c r="CB7" s="90"/>
      <c r="CC7" s="90"/>
    </row>
    <row r="8" spans="1:81" s="110" customFormat="1" ht="15.75" hidden="1" customHeight="1" x14ac:dyDescent="0.3">
      <c r="A8" s="53">
        <f>N8+R8+V8+Z8+AD8+AH8+AL8+AP8</f>
        <v>668</v>
      </c>
      <c r="B8" s="53">
        <v>6</v>
      </c>
      <c r="C8" s="336">
        <f>AVERAGE(L8,P8,T8,X8,AB8,AF8,AJ8,AN8,)</f>
        <v>34.857142857142854</v>
      </c>
      <c r="D8" s="3" t="s">
        <v>171</v>
      </c>
      <c r="E8" s="12" t="s">
        <v>233</v>
      </c>
      <c r="F8" s="12" t="s">
        <v>181</v>
      </c>
      <c r="G8" s="57" t="s">
        <v>209</v>
      </c>
      <c r="H8" s="351" t="s">
        <v>332</v>
      </c>
      <c r="I8" s="8" t="s">
        <v>92</v>
      </c>
      <c r="J8" s="8" t="s">
        <v>90</v>
      </c>
      <c r="K8" s="345">
        <v>4.5613425925925925E-3</v>
      </c>
      <c r="L8" s="344">
        <v>33</v>
      </c>
      <c r="M8" s="344"/>
      <c r="N8" s="344">
        <v>94</v>
      </c>
      <c r="O8" s="329">
        <v>2.1215277777777782E-3</v>
      </c>
      <c r="P8" s="330">
        <v>38</v>
      </c>
      <c r="Q8" s="330">
        <v>3</v>
      </c>
      <c r="R8" s="330">
        <v>98</v>
      </c>
      <c r="S8" s="293">
        <v>9.8263888888888901E-4</v>
      </c>
      <c r="T8" s="294">
        <v>43</v>
      </c>
      <c r="U8" s="294">
        <v>2</v>
      </c>
      <c r="V8" s="294">
        <v>99</v>
      </c>
      <c r="W8" s="156">
        <v>7.6041666666666662E-4</v>
      </c>
      <c r="X8" s="154">
        <v>49</v>
      </c>
      <c r="Y8" s="154">
        <v>2</v>
      </c>
      <c r="Z8" s="154">
        <v>99</v>
      </c>
      <c r="AA8" s="107">
        <v>9.5671296296296303E-3</v>
      </c>
      <c r="AB8" s="108">
        <v>30</v>
      </c>
      <c r="AC8" s="108">
        <v>5</v>
      </c>
      <c r="AD8" s="108">
        <v>96</v>
      </c>
      <c r="AE8" s="248">
        <v>5.7754629629629627E-4</v>
      </c>
      <c r="AF8" s="249">
        <v>51</v>
      </c>
      <c r="AG8" s="249">
        <v>11</v>
      </c>
      <c r="AH8" s="249">
        <v>90</v>
      </c>
      <c r="AI8" s="199" t="s">
        <v>289</v>
      </c>
      <c r="AJ8" s="199"/>
      <c r="AK8" s="196"/>
      <c r="AL8" s="193">
        <v>39</v>
      </c>
      <c r="AM8" s="43" t="s">
        <v>152</v>
      </c>
      <c r="AN8" s="115"/>
      <c r="AO8" s="115"/>
      <c r="AP8" s="115">
        <v>53</v>
      </c>
    </row>
    <row r="9" spans="1:81" s="110" customFormat="1" ht="15.75" hidden="1" customHeight="1" x14ac:dyDescent="0.3">
      <c r="A9" s="53">
        <f>N9+R9+V9+Z9+AD9+AH9+AL9+AP9</f>
        <v>640</v>
      </c>
      <c r="B9" s="53">
        <v>7</v>
      </c>
      <c r="C9" s="336">
        <f>AVERAGE(L9,P9,T9,X9,AB9,AF9,AJ9,AN9,)</f>
        <v>34.333333333333336</v>
      </c>
      <c r="D9" s="3" t="s">
        <v>48</v>
      </c>
      <c r="E9" s="12" t="s">
        <v>50</v>
      </c>
      <c r="F9" s="12" t="s">
        <v>18</v>
      </c>
      <c r="G9" s="57" t="s">
        <v>210</v>
      </c>
      <c r="H9" s="351" t="s">
        <v>333</v>
      </c>
      <c r="I9" s="8" t="s">
        <v>92</v>
      </c>
      <c r="J9" s="8" t="s">
        <v>90</v>
      </c>
      <c r="K9" s="345">
        <v>5.0231481481481481E-3</v>
      </c>
      <c r="L9" s="344">
        <v>27</v>
      </c>
      <c r="M9" s="344">
        <v>11</v>
      </c>
      <c r="N9" s="344">
        <v>89</v>
      </c>
      <c r="O9" s="339">
        <v>2.3217592592592591E-3</v>
      </c>
      <c r="P9" s="340">
        <v>32</v>
      </c>
      <c r="Q9" s="340">
        <v>11</v>
      </c>
      <c r="R9" s="340">
        <v>90</v>
      </c>
      <c r="S9" s="289">
        <v>1.0868055555555555E-3</v>
      </c>
      <c r="T9" s="290">
        <v>39</v>
      </c>
      <c r="U9" s="290">
        <v>19</v>
      </c>
      <c r="V9" s="290">
        <v>82</v>
      </c>
      <c r="W9" s="156">
        <v>8.587962962962963E-4</v>
      </c>
      <c r="X9" s="154">
        <v>39</v>
      </c>
      <c r="Y9" s="154">
        <v>19</v>
      </c>
      <c r="Z9" s="154">
        <v>82</v>
      </c>
      <c r="AA9" s="107">
        <v>1.0731481481481481E-2</v>
      </c>
      <c r="AB9" s="108">
        <v>24</v>
      </c>
      <c r="AC9" s="108">
        <v>33</v>
      </c>
      <c r="AD9" s="108">
        <v>68</v>
      </c>
      <c r="AE9" s="248">
        <v>6.3310185185185192E-4</v>
      </c>
      <c r="AF9" s="249">
        <v>47</v>
      </c>
      <c r="AG9" s="249">
        <v>25</v>
      </c>
      <c r="AH9" s="249">
        <v>76</v>
      </c>
      <c r="AI9" s="192">
        <v>4.1550925925925918E-4</v>
      </c>
      <c r="AJ9" s="193">
        <v>53</v>
      </c>
      <c r="AK9" s="193">
        <v>24</v>
      </c>
      <c r="AL9" s="193">
        <v>77</v>
      </c>
      <c r="AM9" s="114">
        <v>2.0254629629629629E-4</v>
      </c>
      <c r="AN9" s="115">
        <v>48</v>
      </c>
      <c r="AO9" s="115">
        <v>25</v>
      </c>
      <c r="AP9" s="115">
        <v>76</v>
      </c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CA9" s="24"/>
      <c r="CB9" s="24"/>
      <c r="CC9" s="24"/>
    </row>
    <row r="10" spans="1:81" s="90" customFormat="1" ht="18.75" hidden="1" x14ac:dyDescent="0.3">
      <c r="A10" s="53">
        <f>N10+R10+V10+Z10+AD10+AH10+AL10+AP10</f>
        <v>636</v>
      </c>
      <c r="B10" s="53">
        <v>8</v>
      </c>
      <c r="C10" s="336">
        <f>AVERAGE(L10,P10,T10,X10,AB10,AF10,AJ10,AN10,)</f>
        <v>32.888888888888886</v>
      </c>
      <c r="D10" s="3" t="s">
        <v>69</v>
      </c>
      <c r="E10" s="12" t="s">
        <v>13</v>
      </c>
      <c r="F10" s="12" t="s">
        <v>18</v>
      </c>
      <c r="G10" s="57" t="s">
        <v>210</v>
      </c>
      <c r="H10" s="350"/>
      <c r="I10" s="8" t="s">
        <v>92</v>
      </c>
      <c r="J10" s="8" t="s">
        <v>90</v>
      </c>
      <c r="K10" s="345">
        <v>5.0833333333333338E-3</v>
      </c>
      <c r="L10" s="344">
        <v>28</v>
      </c>
      <c r="M10" s="344">
        <v>12</v>
      </c>
      <c r="N10" s="344">
        <v>88</v>
      </c>
      <c r="O10" s="313">
        <v>2.2997685185185183E-3</v>
      </c>
      <c r="P10" s="314">
        <v>33</v>
      </c>
      <c r="Q10" s="314">
        <v>10</v>
      </c>
      <c r="R10" s="314">
        <v>91</v>
      </c>
      <c r="S10" s="283">
        <v>1.0983796296296295E-3</v>
      </c>
      <c r="T10" s="278">
        <v>39</v>
      </c>
      <c r="U10" s="278">
        <v>21</v>
      </c>
      <c r="V10" s="278">
        <v>80</v>
      </c>
      <c r="W10" s="133">
        <v>8.5300925925925919E-4</v>
      </c>
      <c r="X10" s="134">
        <v>39</v>
      </c>
      <c r="Y10" s="134">
        <v>17</v>
      </c>
      <c r="Z10" s="134">
        <v>83</v>
      </c>
      <c r="AA10" s="98">
        <v>1.0628472222222221E-2</v>
      </c>
      <c r="AB10" s="94">
        <v>25</v>
      </c>
      <c r="AC10" s="94">
        <v>32</v>
      </c>
      <c r="AD10" s="94">
        <v>69</v>
      </c>
      <c r="AE10" s="250">
        <v>6.3194444444444442E-4</v>
      </c>
      <c r="AF10" s="252">
        <v>45</v>
      </c>
      <c r="AG10" s="252">
        <v>24</v>
      </c>
      <c r="AH10" s="253">
        <v>77</v>
      </c>
      <c r="AI10" s="195">
        <v>4.4328703703703701E-4</v>
      </c>
      <c r="AJ10" s="180">
        <v>40</v>
      </c>
      <c r="AK10" s="180">
        <v>32</v>
      </c>
      <c r="AL10" s="181">
        <v>69</v>
      </c>
      <c r="AM10" s="41">
        <v>1.9675925925925926E-4</v>
      </c>
      <c r="AN10" s="42">
        <v>47</v>
      </c>
      <c r="AO10" s="42">
        <v>22</v>
      </c>
      <c r="AP10" s="42">
        <v>79</v>
      </c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  <c r="BK10" s="110"/>
      <c r="BL10" s="110"/>
      <c r="BM10" s="110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0"/>
      <c r="CA10" s="5"/>
      <c r="CB10" s="5"/>
      <c r="CC10" s="5"/>
    </row>
    <row r="11" spans="1:81" s="90" customFormat="1" ht="15.75" hidden="1" customHeight="1" x14ac:dyDescent="0.3">
      <c r="A11" s="53">
        <f>N11+R11+V11+Z11+AD11+AH11+AL11+AP11</f>
        <v>625</v>
      </c>
      <c r="B11" s="53">
        <v>9</v>
      </c>
      <c r="C11" s="336">
        <f>AVERAGE(L11,P11,T11,X11,AB11,AF11,AJ11,AN11,)</f>
        <v>41.125</v>
      </c>
      <c r="D11" s="3" t="s">
        <v>72</v>
      </c>
      <c r="E11" s="12" t="s">
        <v>7</v>
      </c>
      <c r="F11" s="12" t="s">
        <v>73</v>
      </c>
      <c r="G11" s="57" t="s">
        <v>125</v>
      </c>
      <c r="H11" s="350"/>
      <c r="I11" s="8" t="s">
        <v>92</v>
      </c>
      <c r="J11" s="8" t="s">
        <v>90</v>
      </c>
      <c r="K11" s="344"/>
      <c r="L11" s="344"/>
      <c r="M11" s="344"/>
      <c r="N11" s="344"/>
      <c r="O11" s="313">
        <v>2.1678240740740742E-3</v>
      </c>
      <c r="P11" s="314">
        <v>39</v>
      </c>
      <c r="Q11" s="314">
        <v>6</v>
      </c>
      <c r="R11" s="314">
        <v>95</v>
      </c>
      <c r="S11" s="283">
        <v>1.0231481481481482E-3</v>
      </c>
      <c r="T11" s="278">
        <v>45</v>
      </c>
      <c r="U11" s="278">
        <v>11</v>
      </c>
      <c r="V11" s="278">
        <v>90</v>
      </c>
      <c r="W11" s="133">
        <v>8.1365740740740736E-4</v>
      </c>
      <c r="X11" s="134">
        <v>49</v>
      </c>
      <c r="Y11" s="134">
        <v>13</v>
      </c>
      <c r="Z11" s="134">
        <v>88</v>
      </c>
      <c r="AA11" s="98">
        <v>9.2453703703703708E-3</v>
      </c>
      <c r="AB11" s="94">
        <v>30</v>
      </c>
      <c r="AC11" s="94">
        <v>2</v>
      </c>
      <c r="AD11" s="94">
        <v>99</v>
      </c>
      <c r="AE11" s="250">
        <v>6.0995370370370381E-4</v>
      </c>
      <c r="AF11" s="252">
        <v>54</v>
      </c>
      <c r="AG11" s="252">
        <v>21</v>
      </c>
      <c r="AH11" s="253">
        <v>80</v>
      </c>
      <c r="AI11" s="195">
        <v>4.0509259259259258E-4</v>
      </c>
      <c r="AJ11" s="180">
        <v>56</v>
      </c>
      <c r="AK11" s="180">
        <v>21</v>
      </c>
      <c r="AL11" s="181">
        <v>80</v>
      </c>
      <c r="AM11" s="41">
        <v>1.8402777777777778E-4</v>
      </c>
      <c r="AN11" s="42">
        <v>56</v>
      </c>
      <c r="AO11" s="42">
        <v>8</v>
      </c>
      <c r="AP11" s="42">
        <v>93</v>
      </c>
      <c r="BQ11" s="110"/>
      <c r="BR11" s="110"/>
      <c r="BS11" s="110"/>
      <c r="BT11" s="110"/>
      <c r="BU11" s="110"/>
      <c r="BV11" s="110"/>
      <c r="BW11" s="110"/>
      <c r="BX11" s="110"/>
      <c r="BY11" s="110"/>
      <c r="BZ11" s="110"/>
      <c r="CA11" s="106"/>
      <c r="CB11" s="106"/>
      <c r="CC11" s="106"/>
    </row>
    <row r="12" spans="1:81" s="110" customFormat="1" ht="15.75" hidden="1" customHeight="1" x14ac:dyDescent="0.3">
      <c r="A12" s="53">
        <f>N12+R12+V12+Z12+AD12+AH12+AL12+AP12</f>
        <v>621</v>
      </c>
      <c r="B12" s="53">
        <v>10</v>
      </c>
      <c r="C12" s="336">
        <f>AVERAGE(L12,P12,T12,X12,AB12,AF12,AJ12,AN12,)</f>
        <v>37.555555555555557</v>
      </c>
      <c r="D12" s="3" t="s">
        <v>40</v>
      </c>
      <c r="E12" s="12" t="s">
        <v>25</v>
      </c>
      <c r="F12" s="12" t="s">
        <v>18</v>
      </c>
      <c r="G12" s="57" t="s">
        <v>210</v>
      </c>
      <c r="H12" s="350" t="s">
        <v>334</v>
      </c>
      <c r="I12" s="8" t="s">
        <v>92</v>
      </c>
      <c r="J12" s="8" t="s">
        <v>357</v>
      </c>
      <c r="K12" s="345">
        <v>4.915856481481482E-3</v>
      </c>
      <c r="L12" s="344">
        <v>36</v>
      </c>
      <c r="M12" s="344">
        <v>11</v>
      </c>
      <c r="N12" s="344">
        <v>90</v>
      </c>
      <c r="O12" s="339">
        <v>2.3415509259259262E-3</v>
      </c>
      <c r="P12" s="340">
        <v>37</v>
      </c>
      <c r="Q12" s="340">
        <v>15</v>
      </c>
      <c r="R12" s="340">
        <v>86</v>
      </c>
      <c r="S12" s="289">
        <v>1.0868055555555555E-3</v>
      </c>
      <c r="T12" s="290">
        <v>47</v>
      </c>
      <c r="U12" s="290">
        <v>20</v>
      </c>
      <c r="V12" s="290">
        <v>81</v>
      </c>
      <c r="W12" s="156">
        <v>8.9814814814814824E-4</v>
      </c>
      <c r="X12" s="154">
        <v>46</v>
      </c>
      <c r="Y12" s="154">
        <v>24</v>
      </c>
      <c r="Z12" s="154">
        <v>77</v>
      </c>
      <c r="AA12" s="104">
        <v>1.0875000000000001E-2</v>
      </c>
      <c r="AB12" s="95">
        <v>29</v>
      </c>
      <c r="AC12" s="95">
        <v>38</v>
      </c>
      <c r="AD12" s="95">
        <v>63</v>
      </c>
      <c r="AE12" s="250">
        <v>6.4120370370370373E-4</v>
      </c>
      <c r="AF12" s="253">
        <v>49</v>
      </c>
      <c r="AG12" s="253">
        <v>30</v>
      </c>
      <c r="AH12" s="253">
        <v>71</v>
      </c>
      <c r="AI12" s="194">
        <v>4.1782407407407409E-4</v>
      </c>
      <c r="AJ12" s="177">
        <v>41</v>
      </c>
      <c r="AK12" s="177">
        <v>25</v>
      </c>
      <c r="AL12" s="177">
        <v>76</v>
      </c>
      <c r="AM12" s="41">
        <v>2.0254629629629629E-4</v>
      </c>
      <c r="AN12" s="42">
        <v>53</v>
      </c>
      <c r="AO12" s="42">
        <v>24</v>
      </c>
      <c r="AP12" s="42">
        <v>77</v>
      </c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90"/>
      <c r="BR12" s="90"/>
      <c r="BS12" s="90"/>
      <c r="BT12" s="90"/>
      <c r="BU12" s="90"/>
      <c r="BV12" s="90"/>
      <c r="BW12" s="90"/>
      <c r="BX12" s="90"/>
      <c r="BY12" s="90"/>
      <c r="BZ12" s="90"/>
    </row>
    <row r="13" spans="1:81" s="110" customFormat="1" ht="18.75" hidden="1" x14ac:dyDescent="0.3">
      <c r="A13" s="53">
        <f>N13+R13+V13+Z13+AD13+AH13+AL13+AP13</f>
        <v>611</v>
      </c>
      <c r="B13" s="53">
        <v>11</v>
      </c>
      <c r="C13" s="336">
        <f>AVERAGE(L13,P13,T13,X13,AB13,AF13,AJ13,AN13,)</f>
        <v>26.166666666666668</v>
      </c>
      <c r="D13" s="12" t="s">
        <v>237</v>
      </c>
      <c r="E13" s="12" t="s">
        <v>34</v>
      </c>
      <c r="F13" s="12" t="s">
        <v>275</v>
      </c>
      <c r="G13" s="57" t="s">
        <v>121</v>
      </c>
      <c r="H13" s="351" t="s">
        <v>344</v>
      </c>
      <c r="I13" s="8" t="s">
        <v>92</v>
      </c>
      <c r="J13" s="8" t="s">
        <v>90</v>
      </c>
      <c r="K13" s="345">
        <v>4.5115740740740741E-3</v>
      </c>
      <c r="L13" s="344">
        <v>29</v>
      </c>
      <c r="M13" s="344">
        <v>4</v>
      </c>
      <c r="N13" s="344">
        <v>97</v>
      </c>
      <c r="O13" s="329">
        <v>2.0648148148148149E-3</v>
      </c>
      <c r="P13" s="330">
        <v>32</v>
      </c>
      <c r="Q13" s="330">
        <v>2</v>
      </c>
      <c r="R13" s="330">
        <v>99</v>
      </c>
      <c r="S13" s="291">
        <v>9.930555555555554E-4</v>
      </c>
      <c r="T13" s="292">
        <v>34</v>
      </c>
      <c r="U13" s="292">
        <v>4</v>
      </c>
      <c r="V13" s="292">
        <v>97</v>
      </c>
      <c r="W13" s="156">
        <v>8.1249999999999996E-4</v>
      </c>
      <c r="X13" s="154">
        <v>34</v>
      </c>
      <c r="Y13" s="154">
        <v>11</v>
      </c>
      <c r="Z13" s="154">
        <v>90</v>
      </c>
      <c r="AA13" s="107">
        <v>9.479166666666667E-3</v>
      </c>
      <c r="AB13" s="108">
        <v>28</v>
      </c>
      <c r="AC13" s="108">
        <v>4</v>
      </c>
      <c r="AD13" s="108">
        <v>97</v>
      </c>
      <c r="AE13" s="256" t="s">
        <v>290</v>
      </c>
      <c r="AF13" s="257"/>
      <c r="AG13" s="257"/>
      <c r="AH13" s="249">
        <v>39</v>
      </c>
      <c r="AI13" s="199" t="s">
        <v>289</v>
      </c>
      <c r="AJ13" s="199"/>
      <c r="AK13" s="196"/>
      <c r="AL13" s="193">
        <v>39</v>
      </c>
      <c r="AM13" s="43" t="s">
        <v>152</v>
      </c>
      <c r="AN13" s="115"/>
      <c r="AO13" s="115"/>
      <c r="AP13" s="115">
        <v>53</v>
      </c>
    </row>
    <row r="14" spans="1:81" s="24" customFormat="1" ht="18.75" hidden="1" x14ac:dyDescent="0.3">
      <c r="A14" s="53">
        <f>N14+R14+V14+Z14+AD14+AH14+AL14+AP14</f>
        <v>581</v>
      </c>
      <c r="B14" s="53">
        <v>12</v>
      </c>
      <c r="C14" s="336">
        <f>AVERAGE(L14,P14,T14,X14,AB14,AF14,AJ14,AN14,)</f>
        <v>29.333333333333332</v>
      </c>
      <c r="D14" s="3" t="s">
        <v>10</v>
      </c>
      <c r="E14" s="12" t="s">
        <v>13</v>
      </c>
      <c r="F14" s="12" t="s">
        <v>18</v>
      </c>
      <c r="G14" s="57" t="s">
        <v>210</v>
      </c>
      <c r="H14" s="350"/>
      <c r="I14" s="8" t="s">
        <v>92</v>
      </c>
      <c r="J14" s="8" t="s">
        <v>90</v>
      </c>
      <c r="K14" s="345">
        <v>5.2731481481481483E-3</v>
      </c>
      <c r="L14" s="344">
        <v>28</v>
      </c>
      <c r="M14" s="344">
        <v>15</v>
      </c>
      <c r="N14" s="344">
        <v>85</v>
      </c>
      <c r="O14" s="313">
        <v>2.4699074074074072E-3</v>
      </c>
      <c r="P14" s="314">
        <v>29</v>
      </c>
      <c r="Q14" s="314">
        <v>19</v>
      </c>
      <c r="R14" s="314">
        <v>82</v>
      </c>
      <c r="S14" s="283">
        <v>1.2037037037037038E-3</v>
      </c>
      <c r="T14" s="278">
        <v>33</v>
      </c>
      <c r="U14" s="278">
        <v>27</v>
      </c>
      <c r="V14" s="278">
        <v>74</v>
      </c>
      <c r="W14" s="133">
        <v>9.2013888888888885E-4</v>
      </c>
      <c r="X14" s="134">
        <v>39</v>
      </c>
      <c r="Y14" s="134">
        <v>28</v>
      </c>
      <c r="Z14" s="134">
        <v>73</v>
      </c>
      <c r="AA14" s="98">
        <v>1.1525462962962965E-2</v>
      </c>
      <c r="AB14" s="94">
        <v>21</v>
      </c>
      <c r="AC14" s="94">
        <v>48</v>
      </c>
      <c r="AD14" s="94">
        <v>53</v>
      </c>
      <c r="AE14" s="250">
        <v>6.6550925925925935E-4</v>
      </c>
      <c r="AF14" s="252">
        <v>33</v>
      </c>
      <c r="AG14" s="252">
        <v>36</v>
      </c>
      <c r="AH14" s="253">
        <v>65</v>
      </c>
      <c r="AI14" s="195">
        <v>4.224537037037037E-4</v>
      </c>
      <c r="AJ14" s="180">
        <v>41</v>
      </c>
      <c r="AK14" s="180">
        <v>26</v>
      </c>
      <c r="AL14" s="181">
        <v>75</v>
      </c>
      <c r="AM14" s="41">
        <v>2.0833333333333335E-4</v>
      </c>
      <c r="AN14" s="42">
        <v>40</v>
      </c>
      <c r="AO14" s="42">
        <v>27</v>
      </c>
      <c r="AP14" s="42">
        <v>74</v>
      </c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110"/>
      <c r="BU14" s="110"/>
      <c r="BV14" s="110"/>
      <c r="BW14" s="110"/>
      <c r="BX14" s="110"/>
      <c r="BY14" s="110"/>
      <c r="BZ14" s="110"/>
      <c r="CA14" s="90"/>
      <c r="CB14" s="90"/>
      <c r="CC14" s="90"/>
    </row>
    <row r="15" spans="1:81" ht="18.75" hidden="1" x14ac:dyDescent="0.3">
      <c r="A15" s="53">
        <f>N15+R15+V15+Z15+AD15+AH15+AL15+AP15</f>
        <v>558</v>
      </c>
      <c r="B15" s="53">
        <v>13</v>
      </c>
      <c r="C15" s="336">
        <f>AVERAGE(L15,P15,T15,X15,AB15,AF15,AJ15,AN15,)</f>
        <v>29.333333333333332</v>
      </c>
      <c r="D15" s="3" t="s">
        <v>186</v>
      </c>
      <c r="E15" s="12" t="s">
        <v>101</v>
      </c>
      <c r="F15" s="12" t="s">
        <v>18</v>
      </c>
      <c r="G15" s="57" t="s">
        <v>210</v>
      </c>
      <c r="H15" s="351" t="s">
        <v>335</v>
      </c>
      <c r="I15" s="8" t="s">
        <v>92</v>
      </c>
      <c r="J15" s="8" t="s">
        <v>90</v>
      </c>
      <c r="K15" s="345">
        <v>4.8726851851851856E-3</v>
      </c>
      <c r="L15" s="344">
        <v>29</v>
      </c>
      <c r="M15" s="344">
        <v>9</v>
      </c>
      <c r="N15" s="344">
        <v>91</v>
      </c>
      <c r="O15" s="339">
        <v>2.3252314814814815E-3</v>
      </c>
      <c r="P15" s="340">
        <v>34</v>
      </c>
      <c r="Q15" s="340">
        <v>12</v>
      </c>
      <c r="R15" s="340">
        <v>89</v>
      </c>
      <c r="S15" s="333" t="s">
        <v>315</v>
      </c>
      <c r="T15" s="278"/>
      <c r="U15" s="278"/>
      <c r="V15" s="278">
        <v>62</v>
      </c>
      <c r="W15" s="156">
        <v>8.9351851851851842E-4</v>
      </c>
      <c r="X15" s="154">
        <v>38</v>
      </c>
      <c r="Y15" s="154">
        <v>23</v>
      </c>
      <c r="Z15" s="154">
        <v>78</v>
      </c>
      <c r="AA15" s="107">
        <v>1.0280092592592592E-2</v>
      </c>
      <c r="AB15" s="108">
        <v>24</v>
      </c>
      <c r="AC15" s="108">
        <v>23</v>
      </c>
      <c r="AD15" s="108">
        <v>78</v>
      </c>
      <c r="AE15" s="248">
        <v>6.5046296296296304E-4</v>
      </c>
      <c r="AF15" s="249">
        <v>51</v>
      </c>
      <c r="AG15" s="249">
        <v>33</v>
      </c>
      <c r="AH15" s="249">
        <v>68</v>
      </c>
      <c r="AI15" s="199" t="s">
        <v>289</v>
      </c>
      <c r="AJ15" s="199"/>
      <c r="AK15" s="196"/>
      <c r="AL15" s="193">
        <v>39</v>
      </c>
      <c r="AM15" s="43" t="s">
        <v>152</v>
      </c>
      <c r="AN15" s="115"/>
      <c r="AO15" s="115"/>
      <c r="AP15" s="115">
        <v>53</v>
      </c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24"/>
      <c r="BR15" s="24"/>
      <c r="BS15" s="24"/>
      <c r="BT15" s="90"/>
      <c r="BU15" s="90"/>
      <c r="BV15" s="90"/>
      <c r="BW15" s="90"/>
      <c r="BX15" s="90"/>
      <c r="BY15" s="24"/>
      <c r="BZ15" s="24"/>
      <c r="CA15" s="110"/>
      <c r="CB15" s="110"/>
      <c r="CC15" s="110"/>
    </row>
    <row r="16" spans="1:81" s="110" customFormat="1" ht="18.75" hidden="1" x14ac:dyDescent="0.3">
      <c r="A16" s="53">
        <f>N16+R16+V16+Z16+AD16+AH16+AL16+AP16</f>
        <v>554</v>
      </c>
      <c r="B16" s="53">
        <v>14</v>
      </c>
      <c r="C16" s="336">
        <f>AVERAGE(L16,P16,T16,X16,AB16,AF16,AJ16,AN16,)</f>
        <v>30.444444444444443</v>
      </c>
      <c r="D16" s="3" t="s">
        <v>95</v>
      </c>
      <c r="E16" s="12" t="s">
        <v>25</v>
      </c>
      <c r="F16" s="12" t="s">
        <v>18</v>
      </c>
      <c r="G16" s="57" t="s">
        <v>210</v>
      </c>
      <c r="H16" s="350"/>
      <c r="I16" s="8" t="s">
        <v>92</v>
      </c>
      <c r="J16" s="8" t="s">
        <v>90</v>
      </c>
      <c r="K16" s="345">
        <v>5.386574074074074E-3</v>
      </c>
      <c r="L16" s="344">
        <v>27</v>
      </c>
      <c r="M16" s="344">
        <v>16</v>
      </c>
      <c r="N16" s="344">
        <v>84</v>
      </c>
      <c r="O16" s="313">
        <v>2.5081018518518521E-3</v>
      </c>
      <c r="P16" s="314">
        <v>32</v>
      </c>
      <c r="Q16" s="314">
        <v>20</v>
      </c>
      <c r="R16" s="314">
        <v>81</v>
      </c>
      <c r="S16" s="283">
        <v>1.1805555555555556E-3</v>
      </c>
      <c r="T16" s="278">
        <v>32</v>
      </c>
      <c r="U16" s="278">
        <v>26</v>
      </c>
      <c r="V16" s="278">
        <v>75</v>
      </c>
      <c r="W16" s="133">
        <v>9.2245370370370365E-4</v>
      </c>
      <c r="X16" s="134">
        <v>36</v>
      </c>
      <c r="Y16" s="134">
        <v>29</v>
      </c>
      <c r="Z16" s="134">
        <v>72</v>
      </c>
      <c r="AA16" s="98">
        <v>1.1135416666666667E-2</v>
      </c>
      <c r="AB16" s="94">
        <v>25</v>
      </c>
      <c r="AC16" s="94">
        <v>43</v>
      </c>
      <c r="AD16" s="94">
        <v>58</v>
      </c>
      <c r="AE16" s="250">
        <v>6.8750000000000007E-4</v>
      </c>
      <c r="AF16" s="252">
        <v>39</v>
      </c>
      <c r="AG16" s="252">
        <v>40</v>
      </c>
      <c r="AH16" s="253">
        <v>61</v>
      </c>
      <c r="AI16" s="195">
        <v>4.5486111111111102E-4</v>
      </c>
      <c r="AJ16" s="180">
        <v>41</v>
      </c>
      <c r="AK16" s="180">
        <v>38</v>
      </c>
      <c r="AL16" s="181">
        <v>64</v>
      </c>
      <c r="AM16" s="41">
        <v>2.3958333333333332E-4</v>
      </c>
      <c r="AN16" s="42">
        <v>42</v>
      </c>
      <c r="AO16" s="42">
        <v>42</v>
      </c>
      <c r="AP16" s="272">
        <v>59</v>
      </c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</row>
    <row r="17" spans="1:81" s="90" customFormat="1" ht="15.75" hidden="1" customHeight="1" x14ac:dyDescent="0.3">
      <c r="A17" s="53">
        <f>N17+R17+V17+Z17+AD17+AH17+AL17+AP17</f>
        <v>548</v>
      </c>
      <c r="B17" s="53">
        <v>15</v>
      </c>
      <c r="C17" s="336">
        <f>AVERAGE(L17,P17,T17,X17,AB17,AF17,AJ17,AN17,)</f>
        <v>36.428571428571431</v>
      </c>
      <c r="D17" s="3" t="s">
        <v>12</v>
      </c>
      <c r="E17" s="12" t="s">
        <v>13</v>
      </c>
      <c r="F17" s="12" t="s">
        <v>18</v>
      </c>
      <c r="G17" s="57" t="s">
        <v>210</v>
      </c>
      <c r="H17" s="350"/>
      <c r="I17" s="8" t="s">
        <v>92</v>
      </c>
      <c r="J17" s="8" t="s">
        <v>90</v>
      </c>
      <c r="K17" s="344"/>
      <c r="L17" s="344"/>
      <c r="M17" s="344"/>
      <c r="N17" s="344"/>
      <c r="O17" s="313">
        <v>2.3773148148148147E-3</v>
      </c>
      <c r="P17" s="314">
        <v>26</v>
      </c>
      <c r="Q17" s="314">
        <v>17</v>
      </c>
      <c r="R17" s="314">
        <v>84</v>
      </c>
      <c r="S17" s="283">
        <v>1.0092592592592592E-3</v>
      </c>
      <c r="T17" s="278">
        <v>42</v>
      </c>
      <c r="U17" s="278">
        <v>8</v>
      </c>
      <c r="V17" s="278">
        <v>93</v>
      </c>
      <c r="W17" s="133">
        <v>8.1365740740740736E-4</v>
      </c>
      <c r="X17" s="134">
        <v>39</v>
      </c>
      <c r="Y17" s="134">
        <v>12</v>
      </c>
      <c r="Z17" s="134">
        <v>89</v>
      </c>
      <c r="AA17" s="210" t="s">
        <v>291</v>
      </c>
      <c r="AB17" s="95"/>
      <c r="AC17" s="95"/>
      <c r="AD17" s="95">
        <v>28</v>
      </c>
      <c r="AE17" s="250">
        <v>5.912037037037037E-4</v>
      </c>
      <c r="AF17" s="252">
        <v>42</v>
      </c>
      <c r="AG17" s="252">
        <v>14</v>
      </c>
      <c r="AH17" s="253">
        <v>87</v>
      </c>
      <c r="AI17" s="195">
        <v>3.9351851851851852E-4</v>
      </c>
      <c r="AJ17" s="180">
        <v>42</v>
      </c>
      <c r="AK17" s="180">
        <v>14</v>
      </c>
      <c r="AL17" s="181">
        <v>87</v>
      </c>
      <c r="AM17" s="41">
        <v>1.9675925925925926E-4</v>
      </c>
      <c r="AN17" s="42">
        <v>64</v>
      </c>
      <c r="AO17" s="42">
        <v>21</v>
      </c>
      <c r="AP17" s="42">
        <v>80</v>
      </c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</row>
    <row r="18" spans="1:81" s="90" customFormat="1" ht="15.75" hidden="1" customHeight="1" x14ac:dyDescent="0.3">
      <c r="A18" s="53">
        <f>N18+R18+V18+Z18+AD18+AH18+AL18+AP18</f>
        <v>547</v>
      </c>
      <c r="B18" s="53">
        <v>16</v>
      </c>
      <c r="C18" s="336">
        <f>AVERAGE(L18,P18,T18,X18,AB18,AF18,AJ18,AN18,)</f>
        <v>30.555555555555557</v>
      </c>
      <c r="D18" s="3" t="s">
        <v>49</v>
      </c>
      <c r="E18" s="12" t="s">
        <v>50</v>
      </c>
      <c r="F18" s="12" t="s">
        <v>51</v>
      </c>
      <c r="G18" s="57" t="s">
        <v>131</v>
      </c>
      <c r="H18" s="350"/>
      <c r="I18" s="8" t="s">
        <v>92</v>
      </c>
      <c r="J18" s="8" t="s">
        <v>90</v>
      </c>
      <c r="K18" s="345">
        <v>5.4826388888888885E-3</v>
      </c>
      <c r="L18" s="344">
        <v>27</v>
      </c>
      <c r="M18" s="344">
        <v>18</v>
      </c>
      <c r="N18" s="344">
        <v>82</v>
      </c>
      <c r="O18" s="339">
        <v>2.5821759259259257E-3</v>
      </c>
      <c r="P18" s="340">
        <v>30</v>
      </c>
      <c r="Q18" s="340">
        <v>22</v>
      </c>
      <c r="R18" s="340">
        <v>79</v>
      </c>
      <c r="S18" s="289">
        <v>1.2395833333333334E-3</v>
      </c>
      <c r="T18" s="290">
        <v>32</v>
      </c>
      <c r="U18" s="290">
        <v>30</v>
      </c>
      <c r="V18" s="290">
        <v>71</v>
      </c>
      <c r="W18" s="133">
        <v>2.4189814814814812E-4</v>
      </c>
      <c r="X18" s="134">
        <v>41</v>
      </c>
      <c r="Y18" s="134">
        <v>30</v>
      </c>
      <c r="Z18" s="134">
        <v>71</v>
      </c>
      <c r="AA18" s="98">
        <v>1.1957175925925927E-2</v>
      </c>
      <c r="AB18" s="94">
        <v>24</v>
      </c>
      <c r="AC18" s="94">
        <v>51</v>
      </c>
      <c r="AD18" s="94">
        <v>50</v>
      </c>
      <c r="AE18" s="250">
        <v>6.8634259259259256E-4</v>
      </c>
      <c r="AF18" s="252">
        <v>36</v>
      </c>
      <c r="AG18" s="252">
        <v>39</v>
      </c>
      <c r="AH18" s="253">
        <v>62</v>
      </c>
      <c r="AI18" s="195">
        <v>4.5370370370370378E-4</v>
      </c>
      <c r="AJ18" s="180">
        <v>38</v>
      </c>
      <c r="AK18" s="180">
        <v>35</v>
      </c>
      <c r="AL18" s="181">
        <v>66</v>
      </c>
      <c r="AM18" s="41">
        <v>2.2106481481481481E-4</v>
      </c>
      <c r="AN18" s="42">
        <v>47</v>
      </c>
      <c r="AO18" s="42">
        <v>35</v>
      </c>
      <c r="AP18" s="42">
        <v>66</v>
      </c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</row>
    <row r="19" spans="1:81" s="90" customFormat="1" ht="18.75" hidden="1" x14ac:dyDescent="0.3">
      <c r="A19" s="53">
        <f>N19+R19+V19+Z19+AD19+AH19+AL19+AP19</f>
        <v>532</v>
      </c>
      <c r="B19" s="53">
        <v>17</v>
      </c>
      <c r="C19" s="336">
        <f>AVERAGE(L19,P19,T19,X19,AB19,AF19,AJ19,AN19,)</f>
        <v>25.75</v>
      </c>
      <c r="D19" s="12" t="s">
        <v>276</v>
      </c>
      <c r="E19" s="12" t="s">
        <v>7</v>
      </c>
      <c r="F19" s="12" t="s">
        <v>235</v>
      </c>
      <c r="G19" s="57" t="s">
        <v>236</v>
      </c>
      <c r="H19" s="351"/>
      <c r="I19" s="8" t="s">
        <v>92</v>
      </c>
      <c r="J19" s="8" t="s">
        <v>90</v>
      </c>
      <c r="K19" s="345">
        <v>4.3124999999999995E-3</v>
      </c>
      <c r="L19" s="344">
        <v>34</v>
      </c>
      <c r="M19" s="344">
        <v>1</v>
      </c>
      <c r="N19" s="344">
        <v>100</v>
      </c>
      <c r="O19" s="346" t="s">
        <v>315</v>
      </c>
      <c r="P19" s="314"/>
      <c r="Q19" s="314"/>
      <c r="R19" s="314">
        <v>68</v>
      </c>
      <c r="S19" s="333" t="s">
        <v>315</v>
      </c>
      <c r="T19" s="278"/>
      <c r="U19" s="278"/>
      <c r="V19" s="278">
        <v>62</v>
      </c>
      <c r="W19" s="133">
        <v>2.4189814814814812E-4</v>
      </c>
      <c r="X19" s="134">
        <v>41</v>
      </c>
      <c r="Y19" s="134">
        <v>30</v>
      </c>
      <c r="Z19" s="134">
        <v>71</v>
      </c>
      <c r="AA19" s="107">
        <v>9.0435185185185184E-3</v>
      </c>
      <c r="AB19" s="108">
        <v>28</v>
      </c>
      <c r="AC19" s="108">
        <v>1</v>
      </c>
      <c r="AD19" s="108">
        <v>100</v>
      </c>
      <c r="AE19" s="256" t="s">
        <v>290</v>
      </c>
      <c r="AF19" s="257"/>
      <c r="AG19" s="257"/>
      <c r="AH19" s="249">
        <v>39</v>
      </c>
      <c r="AI19" s="199" t="s">
        <v>289</v>
      </c>
      <c r="AJ19" s="199"/>
      <c r="AK19" s="196"/>
      <c r="AL19" s="193">
        <v>39</v>
      </c>
      <c r="AM19" s="43" t="s">
        <v>152</v>
      </c>
      <c r="AN19" s="115"/>
      <c r="AO19" s="115"/>
      <c r="AP19" s="115">
        <v>53</v>
      </c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5"/>
      <c r="BR19" s="5"/>
      <c r="BS19" s="5"/>
      <c r="BT19" s="106"/>
      <c r="BU19" s="106"/>
      <c r="BV19" s="106"/>
      <c r="BW19" s="106"/>
      <c r="BX19" s="106"/>
      <c r="BY19" s="106"/>
      <c r="BZ19" s="106"/>
    </row>
    <row r="20" spans="1:81" s="90" customFormat="1" ht="18.75" x14ac:dyDescent="0.3">
      <c r="A20" s="53">
        <f>N20+R20+V20+Z20+AD20+AH20+AL20+AP20</f>
        <v>520</v>
      </c>
      <c r="B20" s="53">
        <v>18</v>
      </c>
      <c r="C20" s="336">
        <f>AVERAGE(L20,P20,T20,X20,AB20,AF20,AJ20,AN20,)</f>
        <v>33.111111111111114</v>
      </c>
      <c r="D20" s="354" t="s">
        <v>75</v>
      </c>
      <c r="E20" s="355" t="s">
        <v>7</v>
      </c>
      <c r="F20" s="355" t="s">
        <v>18</v>
      </c>
      <c r="G20" s="356" t="s">
        <v>210</v>
      </c>
      <c r="H20" s="351" t="s">
        <v>336</v>
      </c>
      <c r="I20" s="8" t="s">
        <v>77</v>
      </c>
      <c r="J20" s="8" t="s">
        <v>90</v>
      </c>
      <c r="K20" s="345">
        <v>5.4710648148148149E-3</v>
      </c>
      <c r="L20" s="344">
        <v>33</v>
      </c>
      <c r="M20" s="344">
        <v>17</v>
      </c>
      <c r="N20" s="344">
        <v>83</v>
      </c>
      <c r="O20" s="339">
        <v>2.6574074074074074E-3</v>
      </c>
      <c r="P20" s="340">
        <v>36</v>
      </c>
      <c r="Q20" s="340">
        <v>24</v>
      </c>
      <c r="R20" s="340">
        <v>77</v>
      </c>
      <c r="S20" s="283">
        <v>1.236111111111111E-3</v>
      </c>
      <c r="T20" s="278">
        <v>38</v>
      </c>
      <c r="U20" s="278">
        <v>29</v>
      </c>
      <c r="V20" s="278">
        <v>72</v>
      </c>
      <c r="W20" s="156">
        <v>9.780092592592592E-4</v>
      </c>
      <c r="X20" s="154">
        <v>34</v>
      </c>
      <c r="Y20" s="154">
        <v>31</v>
      </c>
      <c r="Z20" s="154">
        <v>70</v>
      </c>
      <c r="AA20" s="107">
        <v>1.1859953703703704E-2</v>
      </c>
      <c r="AB20" s="108">
        <v>24</v>
      </c>
      <c r="AC20" s="108">
        <v>50</v>
      </c>
      <c r="AD20" s="108">
        <v>51</v>
      </c>
      <c r="AE20" s="248">
        <v>7.5578703703703702E-4</v>
      </c>
      <c r="AF20" s="249">
        <v>43</v>
      </c>
      <c r="AG20" s="249">
        <v>50</v>
      </c>
      <c r="AH20" s="249">
        <v>51</v>
      </c>
      <c r="AI20" s="192">
        <v>4.8379629629629624E-4</v>
      </c>
      <c r="AJ20" s="193">
        <v>43</v>
      </c>
      <c r="AK20" s="193">
        <v>45</v>
      </c>
      <c r="AL20" s="193">
        <v>56</v>
      </c>
      <c r="AM20" s="114">
        <v>2.3726851851851852E-4</v>
      </c>
      <c r="AN20" s="115">
        <v>47</v>
      </c>
      <c r="AO20" s="115">
        <v>41</v>
      </c>
      <c r="AP20" s="115">
        <v>60</v>
      </c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</row>
    <row r="21" spans="1:81" s="110" customFormat="1" ht="18.75" hidden="1" x14ac:dyDescent="0.3">
      <c r="A21" s="53">
        <f>N21+R21+V21+Z21+AD21+AH21+AL21+AP21</f>
        <v>510</v>
      </c>
      <c r="B21" s="53">
        <v>19</v>
      </c>
      <c r="C21" s="336">
        <f>AVERAGE(L21,P21,T21,X21,AB21,AF21,AJ21,AN21,)</f>
        <v>25.333333333333332</v>
      </c>
      <c r="D21" s="3" t="s">
        <v>177</v>
      </c>
      <c r="E21" s="12" t="s">
        <v>7</v>
      </c>
      <c r="F21" s="12" t="s">
        <v>178</v>
      </c>
      <c r="G21" s="57" t="s">
        <v>179</v>
      </c>
      <c r="H21" s="350"/>
      <c r="I21" s="8" t="s">
        <v>92</v>
      </c>
      <c r="J21" s="8" t="s">
        <v>90</v>
      </c>
      <c r="K21" s="345"/>
      <c r="L21" s="344"/>
      <c r="M21" s="344"/>
      <c r="N21" s="344"/>
      <c r="O21" s="313">
        <v>2.3321759259259259E-3</v>
      </c>
      <c r="P21" s="314">
        <v>27</v>
      </c>
      <c r="Q21" s="314">
        <v>13</v>
      </c>
      <c r="R21" s="314">
        <v>88</v>
      </c>
      <c r="S21" s="283">
        <v>1.0486111111111111E-3</v>
      </c>
      <c r="T21" s="278">
        <v>31</v>
      </c>
      <c r="U21" s="278">
        <v>12</v>
      </c>
      <c r="V21" s="278">
        <v>89</v>
      </c>
      <c r="W21" s="133">
        <v>8.1018518518518516E-4</v>
      </c>
      <c r="X21" s="134">
        <v>32</v>
      </c>
      <c r="Y21" s="134">
        <v>10</v>
      </c>
      <c r="Z21" s="134">
        <v>91</v>
      </c>
      <c r="AA21" s="104">
        <v>1.0523148148148148E-2</v>
      </c>
      <c r="AB21" s="95">
        <v>27</v>
      </c>
      <c r="AC21" s="94">
        <v>29</v>
      </c>
      <c r="AD21" s="94">
        <v>72</v>
      </c>
      <c r="AE21" s="250">
        <v>6.2384259259259261E-4</v>
      </c>
      <c r="AF21" s="253">
        <v>35</v>
      </c>
      <c r="AG21" s="253">
        <v>23</v>
      </c>
      <c r="AH21" s="253">
        <v>78</v>
      </c>
      <c r="AI21" s="199" t="s">
        <v>289</v>
      </c>
      <c r="AJ21" s="199"/>
      <c r="AK21" s="197"/>
      <c r="AL21" s="180">
        <v>39</v>
      </c>
      <c r="AM21" s="43" t="s">
        <v>152</v>
      </c>
      <c r="AN21" s="42"/>
      <c r="AO21" s="42"/>
      <c r="AP21" s="42">
        <v>53</v>
      </c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90"/>
      <c r="CB21" s="90"/>
      <c r="CC21" s="90"/>
    </row>
    <row r="22" spans="1:81" s="90" customFormat="1" ht="15.75" customHeight="1" x14ac:dyDescent="0.3">
      <c r="A22" s="53">
        <f>N22+R22+V22+Z22+AD22+AH22+AL22+AP22</f>
        <v>506</v>
      </c>
      <c r="B22" s="53">
        <v>20</v>
      </c>
      <c r="C22" s="336">
        <f>AVERAGE(L22,P22,T22,X22,AB22,AF22,AJ22,AN22,)</f>
        <v>35.444444444444443</v>
      </c>
      <c r="D22" s="354" t="s">
        <v>55</v>
      </c>
      <c r="E22" s="355" t="s">
        <v>102</v>
      </c>
      <c r="F22" s="355" t="s">
        <v>57</v>
      </c>
      <c r="G22" s="356" t="s">
        <v>210</v>
      </c>
      <c r="H22" s="351" t="s">
        <v>337</v>
      </c>
      <c r="I22" s="8" t="s">
        <v>77</v>
      </c>
      <c r="J22" s="8" t="s">
        <v>90</v>
      </c>
      <c r="K22" s="345">
        <v>5.7876157407407399E-3</v>
      </c>
      <c r="L22" s="344">
        <v>33</v>
      </c>
      <c r="M22" s="344">
        <v>20</v>
      </c>
      <c r="N22" s="344">
        <v>80</v>
      </c>
      <c r="O22" s="339">
        <v>2.7719907407407411E-3</v>
      </c>
      <c r="P22" s="340">
        <v>39</v>
      </c>
      <c r="Q22" s="340">
        <v>26</v>
      </c>
      <c r="R22" s="340">
        <v>75</v>
      </c>
      <c r="S22" s="289">
        <v>1.2962962962962963E-3</v>
      </c>
      <c r="T22" s="290">
        <v>31</v>
      </c>
      <c r="U22" s="290">
        <v>32</v>
      </c>
      <c r="V22" s="290">
        <v>69</v>
      </c>
      <c r="W22" s="156">
        <v>1.0335648148148148E-3</v>
      </c>
      <c r="X22" s="154">
        <v>42</v>
      </c>
      <c r="Y22" s="154">
        <v>36</v>
      </c>
      <c r="Z22" s="154">
        <v>65</v>
      </c>
      <c r="AA22" s="107">
        <v>1.2040509259259259E-2</v>
      </c>
      <c r="AB22" s="108">
        <v>29</v>
      </c>
      <c r="AC22" s="94">
        <v>53</v>
      </c>
      <c r="AD22" s="94">
        <v>48</v>
      </c>
      <c r="AE22" s="248">
        <v>7.4652777777777781E-4</v>
      </c>
      <c r="AF22" s="249">
        <v>45</v>
      </c>
      <c r="AG22" s="249">
        <v>46</v>
      </c>
      <c r="AH22" s="249">
        <v>55</v>
      </c>
      <c r="AI22" s="192">
        <v>4.895833333333333E-4</v>
      </c>
      <c r="AJ22" s="193">
        <v>46</v>
      </c>
      <c r="AK22" s="193">
        <v>46</v>
      </c>
      <c r="AL22" s="193">
        <v>55</v>
      </c>
      <c r="AM22" s="114">
        <v>2.4768518518518515E-4</v>
      </c>
      <c r="AN22" s="115">
        <v>54</v>
      </c>
      <c r="AO22" s="115">
        <v>42</v>
      </c>
      <c r="AP22" s="115">
        <v>59</v>
      </c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110"/>
      <c r="BE22" s="110"/>
      <c r="BF22" s="110"/>
      <c r="BG22" s="110"/>
      <c r="BH22" s="110"/>
      <c r="BI22" s="110"/>
      <c r="BJ22" s="110"/>
      <c r="BK22" s="110"/>
      <c r="BL22" s="110"/>
      <c r="BM22" s="110"/>
      <c r="BN22" s="110"/>
      <c r="BO22" s="110"/>
      <c r="BP22" s="110"/>
      <c r="BT22" s="106"/>
      <c r="BU22" s="106"/>
      <c r="BV22" s="106"/>
      <c r="BW22" s="106"/>
      <c r="BX22" s="106"/>
      <c r="BY22" s="106"/>
      <c r="BZ22" s="106"/>
    </row>
    <row r="23" spans="1:81" s="90" customFormat="1" ht="18.75" x14ac:dyDescent="0.3">
      <c r="A23" s="53">
        <f>N23+R23+V23+Z23+AD23+AH23+AL23+AP23</f>
        <v>503</v>
      </c>
      <c r="B23" s="53">
        <v>21</v>
      </c>
      <c r="C23" s="336">
        <f>AVERAGE(L23,P23,T23,X23,AB23,AF23,AJ23,AN23,)</f>
        <v>31.444444444444443</v>
      </c>
      <c r="D23" s="354" t="s">
        <v>20</v>
      </c>
      <c r="E23" s="355" t="s">
        <v>13</v>
      </c>
      <c r="F23" s="355" t="s">
        <v>226</v>
      </c>
      <c r="G23" s="356" t="s">
        <v>210</v>
      </c>
      <c r="H23" s="351" t="s">
        <v>338</v>
      </c>
      <c r="I23" s="8" t="s">
        <v>77</v>
      </c>
      <c r="J23" s="8" t="s">
        <v>90</v>
      </c>
      <c r="K23" s="345">
        <v>5.8946759259259256E-3</v>
      </c>
      <c r="L23" s="344">
        <v>26</v>
      </c>
      <c r="M23" s="344">
        <v>21</v>
      </c>
      <c r="N23" s="344">
        <v>79</v>
      </c>
      <c r="O23" s="339">
        <v>2.7578703703703706E-3</v>
      </c>
      <c r="P23" s="340">
        <v>28</v>
      </c>
      <c r="Q23" s="340">
        <v>25</v>
      </c>
      <c r="R23" s="340">
        <v>76</v>
      </c>
      <c r="S23" s="283">
        <v>1.2858796296296297E-3</v>
      </c>
      <c r="T23" s="278">
        <v>36</v>
      </c>
      <c r="U23" s="278">
        <v>31</v>
      </c>
      <c r="V23" s="278">
        <v>70</v>
      </c>
      <c r="W23" s="156">
        <v>1.0219907407407406E-3</v>
      </c>
      <c r="X23" s="154">
        <v>36</v>
      </c>
      <c r="Y23" s="154">
        <v>34</v>
      </c>
      <c r="Z23" s="154">
        <v>67</v>
      </c>
      <c r="AA23" s="107">
        <v>1.2046296296296298E-2</v>
      </c>
      <c r="AB23" s="108">
        <v>24</v>
      </c>
      <c r="AC23" s="108">
        <v>54</v>
      </c>
      <c r="AD23" s="108">
        <v>47</v>
      </c>
      <c r="AE23" s="248">
        <v>7.5000000000000012E-4</v>
      </c>
      <c r="AF23" s="249">
        <v>40</v>
      </c>
      <c r="AG23" s="249">
        <v>48</v>
      </c>
      <c r="AH23" s="249">
        <v>53</v>
      </c>
      <c r="AI23" s="192">
        <v>5.023148148148147E-4</v>
      </c>
      <c r="AJ23" s="193">
        <v>47</v>
      </c>
      <c r="AK23" s="193">
        <v>48</v>
      </c>
      <c r="AL23" s="193">
        <v>53</v>
      </c>
      <c r="AM23" s="114">
        <v>2.5694444444444446E-4</v>
      </c>
      <c r="AN23" s="115">
        <v>46</v>
      </c>
      <c r="AO23" s="115">
        <v>43</v>
      </c>
      <c r="AP23" s="115">
        <v>58</v>
      </c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110"/>
      <c r="BR23" s="110"/>
      <c r="BS23" s="110"/>
      <c r="BT23" s="5"/>
      <c r="BU23" s="5"/>
      <c r="BV23" s="5"/>
      <c r="BW23" s="5"/>
      <c r="BX23" s="5"/>
      <c r="BY23" s="5"/>
      <c r="BZ23" s="5"/>
      <c r="CA23" s="110"/>
      <c r="CB23" s="110"/>
      <c r="CC23" s="110"/>
    </row>
    <row r="24" spans="1:81" s="110" customFormat="1" ht="15.75" hidden="1" customHeight="1" x14ac:dyDescent="0.3">
      <c r="A24" s="53">
        <f>N24+R24+V24+Z24+AD24+AH24+AL24+AP24</f>
        <v>500</v>
      </c>
      <c r="B24" s="53">
        <v>22</v>
      </c>
      <c r="C24" s="336">
        <f>AVERAGE(L24,P24,T24,X24,AB24,AF24,AJ24,AN24,)</f>
        <v>28.333333333333332</v>
      </c>
      <c r="D24" s="3" t="s">
        <v>47</v>
      </c>
      <c r="E24" s="12" t="s">
        <v>13</v>
      </c>
      <c r="F24" s="12" t="s">
        <v>18</v>
      </c>
      <c r="G24" s="57" t="s">
        <v>210</v>
      </c>
      <c r="H24" s="350"/>
      <c r="I24" s="8" t="s">
        <v>92</v>
      </c>
      <c r="J24" s="8" t="s">
        <v>90</v>
      </c>
      <c r="K24" s="345">
        <v>5.5312500000000006E-3</v>
      </c>
      <c r="L24" s="344">
        <v>29</v>
      </c>
      <c r="M24" s="344">
        <v>19</v>
      </c>
      <c r="N24" s="344">
        <v>81</v>
      </c>
      <c r="O24" s="313">
        <v>2.6319444444444441E-3</v>
      </c>
      <c r="P24" s="314">
        <v>28</v>
      </c>
      <c r="Q24" s="314">
        <v>23</v>
      </c>
      <c r="R24" s="314">
        <v>78</v>
      </c>
      <c r="S24" s="283">
        <v>1.1296296296296295E-3</v>
      </c>
      <c r="T24" s="278">
        <v>32</v>
      </c>
      <c r="U24" s="278">
        <v>24</v>
      </c>
      <c r="V24" s="278">
        <v>77</v>
      </c>
      <c r="W24" s="288" t="s">
        <v>315</v>
      </c>
      <c r="X24" s="134"/>
      <c r="Y24" s="134"/>
      <c r="Z24" s="134">
        <v>57</v>
      </c>
      <c r="AA24" s="210" t="s">
        <v>291</v>
      </c>
      <c r="AB24" s="94"/>
      <c r="AC24" s="94"/>
      <c r="AD24" s="108">
        <v>28</v>
      </c>
      <c r="AE24" s="256" t="s">
        <v>290</v>
      </c>
      <c r="AF24" s="257"/>
      <c r="AG24" s="257"/>
      <c r="AH24" s="249">
        <v>39</v>
      </c>
      <c r="AI24" s="195">
        <v>4.5138888888888892E-4</v>
      </c>
      <c r="AJ24" s="180">
        <v>38</v>
      </c>
      <c r="AK24" s="180">
        <v>34</v>
      </c>
      <c r="AL24" s="181">
        <v>67</v>
      </c>
      <c r="AM24" s="41">
        <v>2.0833333333333335E-4</v>
      </c>
      <c r="AN24" s="42">
        <v>43</v>
      </c>
      <c r="AO24" s="42">
        <v>28</v>
      </c>
      <c r="AP24" s="42">
        <v>73</v>
      </c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5"/>
      <c r="BR24" s="5"/>
      <c r="BS24" s="5"/>
      <c r="CA24" s="90"/>
      <c r="CB24" s="90"/>
      <c r="CC24" s="90"/>
    </row>
    <row r="25" spans="1:81" s="110" customFormat="1" ht="18.75" hidden="1" x14ac:dyDescent="0.3">
      <c r="A25" s="53">
        <f>N25+R25+V25+Z25+AD25+AH25+AL25+AP25</f>
        <v>494</v>
      </c>
      <c r="B25" s="53">
        <v>23</v>
      </c>
      <c r="C25" s="336">
        <f>AVERAGE(L25,P25,T25,X25,AB25,AF25,AJ25,AN25,)</f>
        <v>37</v>
      </c>
      <c r="D25" s="3" t="s">
        <v>52</v>
      </c>
      <c r="E25" s="12" t="s">
        <v>31</v>
      </c>
      <c r="F25" s="12" t="s">
        <v>18</v>
      </c>
      <c r="G25" s="57" t="s">
        <v>210</v>
      </c>
      <c r="H25" s="350" t="s">
        <v>348</v>
      </c>
      <c r="I25" s="8" t="s">
        <v>92</v>
      </c>
      <c r="J25" s="8" t="s">
        <v>90</v>
      </c>
      <c r="K25" s="344"/>
      <c r="L25" s="344"/>
      <c r="M25" s="344"/>
      <c r="N25" s="344"/>
      <c r="O25" s="312"/>
      <c r="P25" s="312"/>
      <c r="Q25" s="312"/>
      <c r="R25" s="312"/>
      <c r="S25" s="291">
        <v>1.0023148148148148E-3</v>
      </c>
      <c r="T25" s="292">
        <v>42</v>
      </c>
      <c r="U25" s="292">
        <v>6</v>
      </c>
      <c r="V25" s="292">
        <v>95</v>
      </c>
      <c r="W25" s="133">
        <v>8.5300925925925919E-4</v>
      </c>
      <c r="X25" s="134">
        <v>34</v>
      </c>
      <c r="Y25" s="134">
        <v>18</v>
      </c>
      <c r="Z25" s="134">
        <v>84</v>
      </c>
      <c r="AA25" s="210" t="s">
        <v>291</v>
      </c>
      <c r="AB25" s="94"/>
      <c r="AC25" s="94"/>
      <c r="AD25" s="108">
        <v>28</v>
      </c>
      <c r="AE25" s="250">
        <v>5.6712962962962956E-4</v>
      </c>
      <c r="AF25" s="253">
        <v>48</v>
      </c>
      <c r="AG25" s="252">
        <v>7</v>
      </c>
      <c r="AH25" s="253">
        <v>94</v>
      </c>
      <c r="AI25" s="194">
        <v>3.6689814814814815E-4</v>
      </c>
      <c r="AJ25" s="177">
        <v>49</v>
      </c>
      <c r="AK25" s="177">
        <v>4</v>
      </c>
      <c r="AL25" s="177">
        <v>97</v>
      </c>
      <c r="AM25" s="41">
        <v>1.8287037037037038E-4</v>
      </c>
      <c r="AN25" s="42">
        <v>49</v>
      </c>
      <c r="AO25" s="42">
        <v>5</v>
      </c>
      <c r="AP25" s="42">
        <v>96</v>
      </c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T25" s="90"/>
      <c r="BU25" s="90"/>
      <c r="BV25" s="90"/>
      <c r="BW25" s="90"/>
      <c r="BX25" s="90"/>
      <c r="BY25" s="90"/>
      <c r="BZ25" s="90"/>
      <c r="CA25" s="90"/>
      <c r="CB25" s="90"/>
      <c r="CC25" s="90"/>
    </row>
    <row r="26" spans="1:81" s="90" customFormat="1" ht="15.75" hidden="1" customHeight="1" x14ac:dyDescent="0.3">
      <c r="A26" s="53">
        <f>N26+R26+V26+Z26+AD26+AH26+AL26+AP26</f>
        <v>491</v>
      </c>
      <c r="B26" s="53">
        <v>24</v>
      </c>
      <c r="C26" s="336">
        <f>AVERAGE(L26,P26,T26,X26,AB26,AF26,AJ26,AN26,)</f>
        <v>33.666666666666664</v>
      </c>
      <c r="D26" s="3" t="s">
        <v>220</v>
      </c>
      <c r="E26" s="12" t="s">
        <v>135</v>
      </c>
      <c r="F26" s="12" t="s">
        <v>181</v>
      </c>
      <c r="G26" s="57" t="s">
        <v>209</v>
      </c>
      <c r="H26" s="350"/>
      <c r="I26" s="8" t="s">
        <v>92</v>
      </c>
      <c r="J26" s="8" t="s">
        <v>90</v>
      </c>
      <c r="K26" s="344"/>
      <c r="L26" s="344"/>
      <c r="M26" s="344"/>
      <c r="N26" s="344"/>
      <c r="O26" s="313">
        <v>2.3344907407407407E-3</v>
      </c>
      <c r="P26" s="314">
        <v>34</v>
      </c>
      <c r="Q26" s="314">
        <v>14</v>
      </c>
      <c r="R26" s="314">
        <v>87</v>
      </c>
      <c r="S26" s="283">
        <v>1.1018518518518519E-3</v>
      </c>
      <c r="T26" s="278">
        <v>46</v>
      </c>
      <c r="U26" s="278">
        <v>22</v>
      </c>
      <c r="V26" s="278">
        <v>79</v>
      </c>
      <c r="W26" s="133">
        <v>8.4837962962962959E-4</v>
      </c>
      <c r="X26" s="134">
        <v>44</v>
      </c>
      <c r="Y26" s="134">
        <v>16</v>
      </c>
      <c r="Z26" s="134">
        <v>85</v>
      </c>
      <c r="AA26" s="98">
        <v>1.0413194444444444E-2</v>
      </c>
      <c r="AB26" s="94">
        <v>30</v>
      </c>
      <c r="AC26" s="94">
        <v>28</v>
      </c>
      <c r="AD26" s="94">
        <v>73</v>
      </c>
      <c r="AE26" s="250">
        <v>6.3541666666666662E-4</v>
      </c>
      <c r="AF26" s="252">
        <v>48</v>
      </c>
      <c r="AG26" s="252">
        <v>26</v>
      </c>
      <c r="AH26" s="253">
        <v>75</v>
      </c>
      <c r="AI26" s="199" t="s">
        <v>289</v>
      </c>
      <c r="AJ26" s="199"/>
      <c r="AK26" s="197"/>
      <c r="AL26" s="180">
        <v>39</v>
      </c>
      <c r="AM26" s="43" t="s">
        <v>152</v>
      </c>
      <c r="AN26" s="42"/>
      <c r="AO26" s="42"/>
      <c r="AP26" s="42">
        <v>53</v>
      </c>
      <c r="BQ26" s="110"/>
      <c r="BR26" s="110"/>
      <c r="BS26" s="110"/>
      <c r="BT26" s="110"/>
      <c r="BU26" s="110"/>
      <c r="BV26" s="110"/>
      <c r="BW26" s="110"/>
      <c r="BY26" s="110"/>
      <c r="BZ26" s="110"/>
    </row>
    <row r="27" spans="1:81" ht="18.75" x14ac:dyDescent="0.3">
      <c r="A27" s="53">
        <f>N27+R27+V27+Z27+AD27+AH27+AL27+AP27</f>
        <v>484</v>
      </c>
      <c r="B27" s="53">
        <v>25</v>
      </c>
      <c r="C27" s="336">
        <f>AVERAGE(L27,P27,T27,X27,AB27,AF27,AJ27,AN27,)</f>
        <v>25.25</v>
      </c>
      <c r="D27" s="12" t="s">
        <v>327</v>
      </c>
      <c r="E27" s="12" t="s">
        <v>7</v>
      </c>
      <c r="F27" s="12" t="s">
        <v>235</v>
      </c>
      <c r="G27" s="57" t="s">
        <v>236</v>
      </c>
      <c r="I27" s="8" t="s">
        <v>77</v>
      </c>
      <c r="J27" s="8" t="s">
        <v>90</v>
      </c>
      <c r="K27" s="345">
        <v>5.1828703703703698E-3</v>
      </c>
      <c r="L27" s="344">
        <v>31</v>
      </c>
      <c r="M27" s="344">
        <v>13</v>
      </c>
      <c r="N27" s="344">
        <v>87</v>
      </c>
      <c r="O27" s="346" t="s">
        <v>315</v>
      </c>
      <c r="P27" s="314"/>
      <c r="Q27" s="314"/>
      <c r="R27" s="314">
        <v>68</v>
      </c>
      <c r="S27" s="333" t="s">
        <v>315</v>
      </c>
      <c r="T27" s="278"/>
      <c r="U27" s="278"/>
      <c r="V27" s="278">
        <v>62</v>
      </c>
      <c r="W27" s="133">
        <v>2.4189814814814812E-4</v>
      </c>
      <c r="X27" s="134">
        <v>41</v>
      </c>
      <c r="Y27" s="134">
        <v>30</v>
      </c>
      <c r="Z27" s="134">
        <v>71</v>
      </c>
      <c r="AA27" s="118">
        <v>1.082175925925926E-2</v>
      </c>
      <c r="AB27" s="116">
        <v>29</v>
      </c>
      <c r="AC27" s="116">
        <v>36</v>
      </c>
      <c r="AD27" s="116">
        <v>65</v>
      </c>
      <c r="AE27" s="256" t="s">
        <v>290</v>
      </c>
      <c r="AF27" s="261"/>
      <c r="AG27" s="261"/>
      <c r="AH27" s="262">
        <v>39</v>
      </c>
      <c r="AI27" s="199" t="s">
        <v>289</v>
      </c>
      <c r="AJ27" s="199"/>
      <c r="AK27" s="201"/>
      <c r="AL27" s="202">
        <v>39</v>
      </c>
      <c r="AM27" s="43" t="s">
        <v>152</v>
      </c>
      <c r="AN27" s="46"/>
      <c r="AO27" s="46"/>
      <c r="AP27" s="46">
        <v>53</v>
      </c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110"/>
      <c r="CB27" s="110"/>
      <c r="CC27" s="110"/>
    </row>
    <row r="28" spans="1:81" s="106" customFormat="1" ht="18.75" hidden="1" customHeight="1" x14ac:dyDescent="0.3">
      <c r="A28" s="53">
        <f>N28+R28+V28+Z28+AD28+AH28+AL28+AP28</f>
        <v>483</v>
      </c>
      <c r="B28" s="53">
        <v>26</v>
      </c>
      <c r="C28" s="336">
        <f>AVERAGE(L28,P28,T28,X28,AB28,AF28,AJ28,AN28,)</f>
        <v>33</v>
      </c>
      <c r="D28" s="12" t="s">
        <v>164</v>
      </c>
      <c r="E28" s="12" t="s">
        <v>7</v>
      </c>
      <c r="F28" s="12" t="s">
        <v>165</v>
      </c>
      <c r="G28" s="57" t="s">
        <v>166</v>
      </c>
      <c r="H28" s="350"/>
      <c r="I28" s="8" t="s">
        <v>92</v>
      </c>
      <c r="J28" s="8" t="s">
        <v>90</v>
      </c>
      <c r="K28" s="344"/>
      <c r="L28" s="344"/>
      <c r="M28" s="344"/>
      <c r="N28" s="344"/>
      <c r="O28" s="329">
        <v>2.0567129629629629E-3</v>
      </c>
      <c r="P28" s="330">
        <v>39</v>
      </c>
      <c r="Q28" s="330">
        <v>1</v>
      </c>
      <c r="R28" s="330">
        <v>100</v>
      </c>
      <c r="S28" s="321" t="s">
        <v>320</v>
      </c>
      <c r="T28" s="275"/>
      <c r="U28" s="275"/>
      <c r="V28" s="278">
        <v>63</v>
      </c>
      <c r="W28" s="156">
        <v>7.5000000000000012E-4</v>
      </c>
      <c r="X28" s="154">
        <v>44</v>
      </c>
      <c r="Y28" s="154">
        <v>1</v>
      </c>
      <c r="Z28" s="154">
        <v>100</v>
      </c>
      <c r="AA28" s="210" t="s">
        <v>291</v>
      </c>
      <c r="AB28" s="94"/>
      <c r="AC28" s="94"/>
      <c r="AD28" s="108">
        <v>28</v>
      </c>
      <c r="AE28" s="254">
        <v>5.3587962962962953E-4</v>
      </c>
      <c r="AF28" s="255">
        <v>49</v>
      </c>
      <c r="AG28" s="255">
        <v>1</v>
      </c>
      <c r="AH28" s="255">
        <v>100</v>
      </c>
      <c r="AI28" s="199" t="s">
        <v>289</v>
      </c>
      <c r="AJ28" s="199"/>
      <c r="AK28" s="197"/>
      <c r="AL28" s="180">
        <v>39</v>
      </c>
      <c r="AM28" s="43" t="s">
        <v>152</v>
      </c>
      <c r="AN28" s="42"/>
      <c r="AO28" s="42"/>
      <c r="AP28" s="42">
        <v>53</v>
      </c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</row>
    <row r="29" spans="1:81" s="90" customFormat="1" ht="15.75" hidden="1" customHeight="1" x14ac:dyDescent="0.3">
      <c r="A29" s="53">
        <f>N29+R29+V29+Z29+AD29+AH29+AL29+AP29</f>
        <v>480</v>
      </c>
      <c r="B29" s="53">
        <v>27</v>
      </c>
      <c r="C29" s="336">
        <f>AVERAGE(L29,P29,T29,X29,AB29,AF29,AJ29,AN29,)</f>
        <v>28.857142857142858</v>
      </c>
      <c r="D29" s="3" t="s">
        <v>106</v>
      </c>
      <c r="E29" s="12" t="s">
        <v>31</v>
      </c>
      <c r="F29" s="12" t="s">
        <v>121</v>
      </c>
      <c r="G29" s="57" t="s">
        <v>210</v>
      </c>
      <c r="H29" s="350"/>
      <c r="I29" s="8" t="s">
        <v>92</v>
      </c>
      <c r="J29" s="8" t="s">
        <v>90</v>
      </c>
      <c r="K29" s="344"/>
      <c r="L29" s="344"/>
      <c r="M29" s="344"/>
      <c r="N29" s="344"/>
      <c r="O29" s="313">
        <v>2.2083333333333334E-3</v>
      </c>
      <c r="P29" s="314">
        <v>24</v>
      </c>
      <c r="Q29" s="314">
        <v>9</v>
      </c>
      <c r="R29" s="314">
        <v>92</v>
      </c>
      <c r="S29" s="283">
        <v>1.230324074074074E-3</v>
      </c>
      <c r="T29" s="278">
        <v>31</v>
      </c>
      <c r="U29" s="278">
        <v>28</v>
      </c>
      <c r="V29" s="278">
        <v>73</v>
      </c>
      <c r="W29" s="133">
        <v>9.0856481481481485E-4</v>
      </c>
      <c r="X29" s="134">
        <v>38</v>
      </c>
      <c r="Y29" s="134">
        <v>26</v>
      </c>
      <c r="Z29" s="134">
        <v>75</v>
      </c>
      <c r="AA29" s="98">
        <v>1.2597222222222223E-2</v>
      </c>
      <c r="AB29" s="94">
        <v>23</v>
      </c>
      <c r="AC29" s="108">
        <v>58</v>
      </c>
      <c r="AD29" s="108">
        <v>43</v>
      </c>
      <c r="AE29" s="250">
        <v>6.4004629629629622E-4</v>
      </c>
      <c r="AF29" s="252">
        <v>44</v>
      </c>
      <c r="AG29" s="252">
        <v>28</v>
      </c>
      <c r="AH29" s="253">
        <v>73</v>
      </c>
      <c r="AI29" s="195">
        <v>4.3055555555555555E-4</v>
      </c>
      <c r="AJ29" s="180">
        <v>42</v>
      </c>
      <c r="AK29" s="180">
        <v>30</v>
      </c>
      <c r="AL29" s="181">
        <v>71</v>
      </c>
      <c r="AM29" s="41" t="s">
        <v>152</v>
      </c>
      <c r="AN29" s="42"/>
      <c r="AO29" s="42"/>
      <c r="AP29" s="42">
        <v>53</v>
      </c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CA29" s="110"/>
      <c r="CB29" s="110"/>
      <c r="CC29" s="110"/>
    </row>
    <row r="30" spans="1:81" s="90" customFormat="1" ht="18.75" hidden="1" x14ac:dyDescent="0.3">
      <c r="A30" s="53">
        <f>N30+R30+V30+Z30+AD30+AH30+AL30+AP30</f>
        <v>477</v>
      </c>
      <c r="B30" s="53">
        <v>28</v>
      </c>
      <c r="C30" s="336">
        <f>AVERAGE(L30,P30,T30,X30,AB30,AF30,AJ30,AN30,)</f>
        <v>34.142857142857146</v>
      </c>
      <c r="D30" s="3" t="s">
        <v>46</v>
      </c>
      <c r="E30" s="12" t="s">
        <v>13</v>
      </c>
      <c r="F30" s="12" t="s">
        <v>18</v>
      </c>
      <c r="G30" s="57" t="s">
        <v>210</v>
      </c>
      <c r="H30" s="350"/>
      <c r="I30" s="8" t="s">
        <v>92</v>
      </c>
      <c r="J30" s="8" t="s">
        <v>90</v>
      </c>
      <c r="K30" s="344"/>
      <c r="L30" s="344"/>
      <c r="M30" s="344"/>
      <c r="N30" s="344"/>
      <c r="O30" s="314"/>
      <c r="P30" s="314"/>
      <c r="Q30" s="314"/>
      <c r="R30" s="314"/>
      <c r="S30" s="283">
        <v>1.0740740740740741E-3</v>
      </c>
      <c r="T30" s="278">
        <v>36</v>
      </c>
      <c r="U30" s="278">
        <v>17</v>
      </c>
      <c r="V30" s="278">
        <v>84</v>
      </c>
      <c r="W30" s="133">
        <v>8.599537037037036E-4</v>
      </c>
      <c r="X30" s="134">
        <v>40</v>
      </c>
      <c r="Y30" s="134">
        <v>20</v>
      </c>
      <c r="Z30" s="134">
        <v>81</v>
      </c>
      <c r="AA30" s="98">
        <v>1.0778935185185185E-2</v>
      </c>
      <c r="AB30" s="94">
        <v>24</v>
      </c>
      <c r="AC30" s="94">
        <v>35</v>
      </c>
      <c r="AD30" s="94">
        <v>66</v>
      </c>
      <c r="AE30" s="250">
        <v>6.122685185185185E-4</v>
      </c>
      <c r="AF30" s="252">
        <v>42</v>
      </c>
      <c r="AG30" s="252">
        <v>22</v>
      </c>
      <c r="AH30" s="253">
        <v>79</v>
      </c>
      <c r="AI30" s="195">
        <v>4.0162037037037038E-4</v>
      </c>
      <c r="AJ30" s="180">
        <v>49</v>
      </c>
      <c r="AK30" s="180">
        <v>20</v>
      </c>
      <c r="AL30" s="181">
        <v>81</v>
      </c>
      <c r="AM30" s="41">
        <v>1.9097222222222223E-4</v>
      </c>
      <c r="AN30" s="42">
        <v>48</v>
      </c>
      <c r="AO30" s="42">
        <v>15</v>
      </c>
      <c r="AP30" s="42">
        <v>86</v>
      </c>
      <c r="BQ30" s="110"/>
      <c r="BR30" s="110"/>
      <c r="BS30" s="110"/>
      <c r="BT30" s="110"/>
      <c r="BU30" s="110"/>
      <c r="BV30" s="110"/>
      <c r="BW30" s="110"/>
      <c r="BX30" s="110"/>
      <c r="BY30" s="3"/>
      <c r="BZ30" s="3"/>
    </row>
    <row r="31" spans="1:81" s="90" customFormat="1" ht="15.75" hidden="1" customHeight="1" x14ac:dyDescent="0.3">
      <c r="A31" s="53">
        <f>N31+R31+V31+Z31+AD31+AH31+AL31+AP31</f>
        <v>464</v>
      </c>
      <c r="B31" s="53">
        <v>29</v>
      </c>
      <c r="C31" s="336">
        <f>AVERAGE(L31,P31,T31,X31,AB31,AF31,AJ31,AN31,)</f>
        <v>34.666666666666664</v>
      </c>
      <c r="D31" s="3" t="s">
        <v>81</v>
      </c>
      <c r="E31" s="12" t="s">
        <v>13</v>
      </c>
      <c r="F31" s="12" t="s">
        <v>18</v>
      </c>
      <c r="G31" s="57" t="s">
        <v>210</v>
      </c>
      <c r="H31" s="350"/>
      <c r="I31" s="8" t="s">
        <v>92</v>
      </c>
      <c r="J31" s="8" t="s">
        <v>90</v>
      </c>
      <c r="K31" s="344"/>
      <c r="L31" s="344"/>
      <c r="M31" s="344"/>
      <c r="N31" s="344"/>
      <c r="O31" s="313">
        <v>2.445601851851852E-3</v>
      </c>
      <c r="P31" s="314">
        <v>31</v>
      </c>
      <c r="Q31" s="314">
        <v>18</v>
      </c>
      <c r="R31" s="314">
        <v>83</v>
      </c>
      <c r="S31" s="283">
        <v>1.1064814814814815E-3</v>
      </c>
      <c r="T31" s="278">
        <v>39</v>
      </c>
      <c r="U31" s="278">
        <v>23</v>
      </c>
      <c r="V31" s="278">
        <v>78</v>
      </c>
      <c r="W31" s="133">
        <v>8.7847222222222233E-4</v>
      </c>
      <c r="X31" s="134">
        <v>40</v>
      </c>
      <c r="Y31" s="134">
        <v>21</v>
      </c>
      <c r="Z31" s="134">
        <v>80</v>
      </c>
      <c r="AA31" s="210" t="s">
        <v>291</v>
      </c>
      <c r="AB31" s="94"/>
      <c r="AC31" s="94"/>
      <c r="AD31" s="108">
        <v>28</v>
      </c>
      <c r="AE31" s="256" t="s">
        <v>290</v>
      </c>
      <c r="AF31" s="257"/>
      <c r="AG31" s="257"/>
      <c r="AH31" s="249">
        <v>39</v>
      </c>
      <c r="AI31" s="195">
        <v>3.9583333333333338E-4</v>
      </c>
      <c r="AJ31" s="180">
        <v>51</v>
      </c>
      <c r="AK31" s="180">
        <v>17</v>
      </c>
      <c r="AL31" s="181">
        <v>84</v>
      </c>
      <c r="AM31" s="41">
        <v>2.0833333333333335E-4</v>
      </c>
      <c r="AN31" s="42">
        <v>47</v>
      </c>
      <c r="AO31" s="42">
        <v>29</v>
      </c>
      <c r="AP31" s="42">
        <v>72</v>
      </c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110"/>
      <c r="BE31" s="110"/>
      <c r="BF31" s="110"/>
      <c r="BG31" s="110"/>
      <c r="BH31" s="110"/>
      <c r="BI31" s="110"/>
      <c r="BJ31" s="110"/>
      <c r="BK31" s="110"/>
      <c r="BL31" s="110"/>
      <c r="BM31" s="110"/>
      <c r="BN31" s="110"/>
      <c r="BO31" s="110"/>
      <c r="BP31" s="110"/>
      <c r="BX31" s="110"/>
      <c r="CA31" s="3"/>
      <c r="CB31" s="3"/>
      <c r="CC31" s="3"/>
    </row>
    <row r="32" spans="1:81" s="90" customFormat="1" ht="15.75" hidden="1" customHeight="1" x14ac:dyDescent="0.3">
      <c r="A32" s="53">
        <f>N32+R32+V32+Z32+AD32+AH32+AL32+AP32</f>
        <v>459</v>
      </c>
      <c r="B32" s="53">
        <v>30</v>
      </c>
      <c r="C32" s="336">
        <f>AVERAGE(L32,P32,T32,X32,AB32,AF32,AJ32,AN32,)</f>
        <v>25.333333333333332</v>
      </c>
      <c r="D32" s="3" t="s">
        <v>325</v>
      </c>
      <c r="E32" s="12" t="s">
        <v>7</v>
      </c>
      <c r="F32" s="12" t="s">
        <v>235</v>
      </c>
      <c r="G32" s="57" t="s">
        <v>236</v>
      </c>
      <c r="H32" s="351"/>
      <c r="I32" s="8" t="s">
        <v>92</v>
      </c>
      <c r="J32" s="8" t="s">
        <v>90</v>
      </c>
      <c r="K32" s="345">
        <v>4.3854166666666668E-3</v>
      </c>
      <c r="L32" s="344">
        <v>35</v>
      </c>
      <c r="M32" s="344">
        <v>2</v>
      </c>
      <c r="N32" s="344">
        <v>99</v>
      </c>
      <c r="O32" s="346" t="s">
        <v>315</v>
      </c>
      <c r="P32" s="314"/>
      <c r="Q32" s="314"/>
      <c r="R32" s="314">
        <v>68</v>
      </c>
      <c r="S32" s="333" t="s">
        <v>315</v>
      </c>
      <c r="T32" s="278"/>
      <c r="U32" s="278"/>
      <c r="V32" s="278">
        <v>62</v>
      </c>
      <c r="W32" s="133">
        <v>2.4189814814814812E-4</v>
      </c>
      <c r="X32" s="134">
        <v>41</v>
      </c>
      <c r="Y32" s="134">
        <v>30</v>
      </c>
      <c r="Z32" s="134">
        <v>71</v>
      </c>
      <c r="AA32" s="210" t="s">
        <v>291</v>
      </c>
      <c r="AB32" s="94"/>
      <c r="AC32" s="94"/>
      <c r="AD32" s="108">
        <v>28</v>
      </c>
      <c r="AE32" s="256" t="s">
        <v>290</v>
      </c>
      <c r="AF32" s="257"/>
      <c r="AG32" s="257"/>
      <c r="AH32" s="249">
        <v>39</v>
      </c>
      <c r="AI32" s="199" t="s">
        <v>289</v>
      </c>
      <c r="AJ32" s="199"/>
      <c r="AK32" s="196"/>
      <c r="AL32" s="193">
        <v>39</v>
      </c>
      <c r="AM32" s="43" t="s">
        <v>152</v>
      </c>
      <c r="AN32" s="115"/>
      <c r="AO32" s="115"/>
      <c r="AP32" s="115">
        <v>53</v>
      </c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110"/>
      <c r="CB32" s="110"/>
      <c r="CC32" s="110"/>
    </row>
    <row r="33" spans="1:81" s="90" customFormat="1" ht="18.75" hidden="1" x14ac:dyDescent="0.3">
      <c r="A33" s="53">
        <f>N33+R33+V33+Z33+AD33+AH33+AL33+AP33</f>
        <v>458</v>
      </c>
      <c r="B33" s="53">
        <v>31</v>
      </c>
      <c r="C33" s="336">
        <f>AVERAGE(L33,P33,T33,X33,AB33,AF33,AJ33,AN33,)</f>
        <v>24.666666666666668</v>
      </c>
      <c r="D33" s="3" t="s">
        <v>326</v>
      </c>
      <c r="E33" s="12" t="s">
        <v>7</v>
      </c>
      <c r="F33" s="12" t="s">
        <v>235</v>
      </c>
      <c r="G33" s="57" t="s">
        <v>236</v>
      </c>
      <c r="H33" s="351"/>
      <c r="I33" s="8" t="s">
        <v>92</v>
      </c>
      <c r="J33" s="8" t="s">
        <v>90</v>
      </c>
      <c r="K33" s="345">
        <v>4.4039351851851852E-3</v>
      </c>
      <c r="L33" s="344">
        <v>33</v>
      </c>
      <c r="M33" s="344">
        <v>3</v>
      </c>
      <c r="N33" s="344">
        <v>98</v>
      </c>
      <c r="O33" s="346" t="s">
        <v>315</v>
      </c>
      <c r="P33" s="314"/>
      <c r="Q33" s="314"/>
      <c r="R33" s="314">
        <v>68</v>
      </c>
      <c r="S33" s="333" t="s">
        <v>315</v>
      </c>
      <c r="T33" s="278"/>
      <c r="U33" s="278"/>
      <c r="V33" s="278">
        <v>62</v>
      </c>
      <c r="W33" s="133">
        <v>2.4189814814814812E-4</v>
      </c>
      <c r="X33" s="134">
        <v>41</v>
      </c>
      <c r="Y33" s="134">
        <v>30</v>
      </c>
      <c r="Z33" s="134">
        <v>71</v>
      </c>
      <c r="AA33" s="210" t="s">
        <v>291</v>
      </c>
      <c r="AB33" s="94"/>
      <c r="AC33" s="94"/>
      <c r="AD33" s="108">
        <v>28</v>
      </c>
      <c r="AE33" s="256" t="s">
        <v>290</v>
      </c>
      <c r="AF33" s="257"/>
      <c r="AG33" s="257"/>
      <c r="AH33" s="249">
        <v>39</v>
      </c>
      <c r="AI33" s="199" t="s">
        <v>289</v>
      </c>
      <c r="AJ33" s="199"/>
      <c r="AK33" s="196"/>
      <c r="AL33" s="193">
        <v>39</v>
      </c>
      <c r="AM33" s="43" t="s">
        <v>152</v>
      </c>
      <c r="AN33" s="115"/>
      <c r="AO33" s="115"/>
      <c r="AP33" s="115">
        <v>53</v>
      </c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110"/>
      <c r="CB33" s="110"/>
      <c r="CC33" s="110"/>
    </row>
    <row r="34" spans="1:81" s="110" customFormat="1" ht="18.75" x14ac:dyDescent="0.3">
      <c r="A34" s="53">
        <f>N34+R34+V34+Z34+AD34+AH34+AL34+AP34</f>
        <v>454</v>
      </c>
      <c r="B34" s="53">
        <v>32</v>
      </c>
      <c r="C34" s="336">
        <f>AVERAGE(L34,P34,T34,X34,AB34,AF34,AJ34,AN34,)</f>
        <v>29.111111111111111</v>
      </c>
      <c r="D34" s="3" t="s">
        <v>328</v>
      </c>
      <c r="E34" s="12" t="s">
        <v>133</v>
      </c>
      <c r="F34" s="12" t="s">
        <v>18</v>
      </c>
      <c r="G34" s="57" t="s">
        <v>210</v>
      </c>
      <c r="H34" s="350" t="s">
        <v>339</v>
      </c>
      <c r="I34" s="8" t="s">
        <v>77</v>
      </c>
      <c r="J34" s="8" t="s">
        <v>90</v>
      </c>
      <c r="K34" s="345">
        <v>7.2743055555555556E-3</v>
      </c>
      <c r="L34" s="344">
        <v>29</v>
      </c>
      <c r="M34" s="344">
        <v>24</v>
      </c>
      <c r="N34" s="344">
        <v>76</v>
      </c>
      <c r="O34" s="339">
        <v>3.4548611111111112E-3</v>
      </c>
      <c r="P34" s="340">
        <v>25</v>
      </c>
      <c r="Q34" s="340">
        <v>30</v>
      </c>
      <c r="R34" s="340">
        <v>71</v>
      </c>
      <c r="S34" s="289">
        <v>1.5208333333333332E-3</v>
      </c>
      <c r="T34" s="290">
        <v>31</v>
      </c>
      <c r="U34" s="290">
        <v>35</v>
      </c>
      <c r="V34" s="290">
        <v>66</v>
      </c>
      <c r="W34" s="156">
        <v>1.1909722222222222E-3</v>
      </c>
      <c r="X34" s="154">
        <v>34</v>
      </c>
      <c r="Y34" s="154">
        <v>42</v>
      </c>
      <c r="Z34" s="154">
        <v>62</v>
      </c>
      <c r="AA34" s="103">
        <v>1.4537037037037038E-2</v>
      </c>
      <c r="AB34" s="93">
        <v>30</v>
      </c>
      <c r="AC34" s="94">
        <v>70</v>
      </c>
      <c r="AD34" s="94">
        <v>31</v>
      </c>
      <c r="AE34" s="258">
        <v>8.6921296296296302E-4</v>
      </c>
      <c r="AF34" s="251">
        <v>33</v>
      </c>
      <c r="AG34" s="252">
        <v>60</v>
      </c>
      <c r="AH34" s="253">
        <v>41</v>
      </c>
      <c r="AI34" s="194">
        <v>5.5439814814814815E-4</v>
      </c>
      <c r="AJ34" s="177">
        <v>42</v>
      </c>
      <c r="AK34" s="177">
        <v>51</v>
      </c>
      <c r="AL34" s="177">
        <v>50</v>
      </c>
      <c r="AM34" s="41">
        <v>2.6273148148148146E-4</v>
      </c>
      <c r="AN34" s="42">
        <v>38</v>
      </c>
      <c r="AO34" s="42">
        <v>44</v>
      </c>
      <c r="AP34" s="42">
        <v>57</v>
      </c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5"/>
      <c r="BR34" s="5"/>
      <c r="BS34" s="5"/>
      <c r="BT34" s="90"/>
      <c r="BU34" s="90"/>
      <c r="BV34" s="90"/>
      <c r="BW34" s="90"/>
      <c r="BX34" s="90"/>
      <c r="BY34" s="90"/>
      <c r="BZ34" s="90"/>
      <c r="CA34" s="5"/>
      <c r="CB34" s="5"/>
      <c r="CC34" s="5"/>
    </row>
    <row r="35" spans="1:81" s="90" customFormat="1" ht="18.75" hidden="1" x14ac:dyDescent="0.3">
      <c r="A35" s="53">
        <f>N35+R35+V35+Z35+AD35+AH35+AL35+AP35</f>
        <v>450</v>
      </c>
      <c r="B35" s="53">
        <v>33</v>
      </c>
      <c r="C35" s="336">
        <f>AVERAGE(L35,P35,T35,X35,AB35,AF35,AJ35,AN35,)</f>
        <v>31.5</v>
      </c>
      <c r="D35" s="3" t="s">
        <v>97</v>
      </c>
      <c r="E35" s="12" t="s">
        <v>13</v>
      </c>
      <c r="F35" s="12" t="s">
        <v>122</v>
      </c>
      <c r="G35" s="57" t="s">
        <v>212</v>
      </c>
      <c r="H35" s="350"/>
      <c r="I35" s="8" t="s">
        <v>92</v>
      </c>
      <c r="J35" s="8" t="s">
        <v>90</v>
      </c>
      <c r="K35" s="344"/>
      <c r="L35" s="344"/>
      <c r="M35" s="344"/>
      <c r="N35" s="344"/>
      <c r="O35" s="314"/>
      <c r="P35" s="314"/>
      <c r="Q35" s="314"/>
      <c r="R35" s="314"/>
      <c r="S35" s="283">
        <v>1.0717592592592593E-3</v>
      </c>
      <c r="T35" s="278">
        <v>37</v>
      </c>
      <c r="U35" s="278">
        <v>15</v>
      </c>
      <c r="V35" s="278">
        <v>86</v>
      </c>
      <c r="W35" s="133">
        <v>8.3101851851851859E-4</v>
      </c>
      <c r="X35" s="134">
        <v>37</v>
      </c>
      <c r="Y35" s="134">
        <v>14</v>
      </c>
      <c r="Z35" s="134">
        <v>87</v>
      </c>
      <c r="AA35" s="98">
        <v>1.1241898148148147E-2</v>
      </c>
      <c r="AB35" s="94">
        <v>24</v>
      </c>
      <c r="AC35" s="94">
        <v>44</v>
      </c>
      <c r="AD35" s="94">
        <v>57</v>
      </c>
      <c r="AE35" s="250">
        <v>6.0648148148148139E-4</v>
      </c>
      <c r="AF35" s="252">
        <v>44</v>
      </c>
      <c r="AG35" s="252">
        <v>19</v>
      </c>
      <c r="AH35" s="253">
        <v>82</v>
      </c>
      <c r="AI35" s="195">
        <v>3.9351851851851852E-4</v>
      </c>
      <c r="AJ35" s="180">
        <v>47</v>
      </c>
      <c r="AK35" s="180">
        <v>16</v>
      </c>
      <c r="AL35" s="181">
        <v>85</v>
      </c>
      <c r="AM35" s="41" t="s">
        <v>152</v>
      </c>
      <c r="AN35" s="42"/>
      <c r="AO35" s="42"/>
      <c r="AP35" s="42">
        <v>53</v>
      </c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T35" s="5"/>
      <c r="BU35" s="5"/>
      <c r="BV35" s="5"/>
      <c r="BW35" s="5"/>
      <c r="BX35" s="5"/>
    </row>
    <row r="36" spans="1:81" s="3" customFormat="1" ht="18.75" customHeight="1" x14ac:dyDescent="0.3">
      <c r="A36" s="53">
        <f>N36+R36+V36+Z36+AD36+AH36+AL36+AP36</f>
        <v>446</v>
      </c>
      <c r="B36" s="53">
        <v>34</v>
      </c>
      <c r="C36" s="336">
        <f>AVERAGE(L36,P36,T36,X36,AB36,AF36,AJ36,AN36,)</f>
        <v>24</v>
      </c>
      <c r="D36" s="12" t="s">
        <v>205</v>
      </c>
      <c r="E36" s="12" t="s">
        <v>13</v>
      </c>
      <c r="F36" s="12" t="s">
        <v>170</v>
      </c>
      <c r="G36" s="57" t="s">
        <v>212</v>
      </c>
      <c r="H36" s="351"/>
      <c r="I36" s="8" t="s">
        <v>77</v>
      </c>
      <c r="J36" s="8" t="s">
        <v>90</v>
      </c>
      <c r="K36" s="345">
        <v>6.5150462962962957E-3</v>
      </c>
      <c r="L36" s="344">
        <v>24</v>
      </c>
      <c r="M36" s="344">
        <v>22</v>
      </c>
      <c r="N36" s="344">
        <v>78</v>
      </c>
      <c r="O36" s="313">
        <v>3.0856481481481481E-3</v>
      </c>
      <c r="P36" s="314">
        <v>27</v>
      </c>
      <c r="Q36" s="314">
        <v>28</v>
      </c>
      <c r="R36" s="314">
        <v>73</v>
      </c>
      <c r="S36" s="333" t="s">
        <v>315</v>
      </c>
      <c r="T36" s="278"/>
      <c r="U36" s="278"/>
      <c r="V36" s="278">
        <v>62</v>
      </c>
      <c r="W36" s="133">
        <v>1.1331018518518519E-3</v>
      </c>
      <c r="X36" s="134">
        <v>31</v>
      </c>
      <c r="Y36" s="154">
        <v>37</v>
      </c>
      <c r="Z36" s="154">
        <v>64</v>
      </c>
      <c r="AA36" s="98">
        <v>1.3909722222222224E-2</v>
      </c>
      <c r="AB36" s="94">
        <v>30</v>
      </c>
      <c r="AC36" s="94">
        <v>67</v>
      </c>
      <c r="AD36" s="94">
        <v>34</v>
      </c>
      <c r="AE36" s="256">
        <v>8.4143518518518519E-4</v>
      </c>
      <c r="AF36" s="259">
        <v>32</v>
      </c>
      <c r="AG36" s="259"/>
      <c r="AH36" s="252">
        <v>43</v>
      </c>
      <c r="AI36" s="199" t="s">
        <v>289</v>
      </c>
      <c r="AJ36" s="199"/>
      <c r="AK36" s="196"/>
      <c r="AL36" s="193">
        <v>39</v>
      </c>
      <c r="AM36" s="43" t="s">
        <v>152</v>
      </c>
      <c r="AN36" s="42"/>
      <c r="AO36" s="42"/>
      <c r="AP36" s="42">
        <v>53</v>
      </c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110"/>
      <c r="BE36" s="110"/>
      <c r="BF36" s="110"/>
      <c r="BG36" s="110"/>
      <c r="BH36" s="110"/>
      <c r="BI36" s="110"/>
      <c r="BJ36" s="110"/>
      <c r="BK36" s="110"/>
      <c r="BL36" s="110"/>
      <c r="BM36" s="110"/>
      <c r="BN36" s="110"/>
      <c r="BO36" s="110"/>
      <c r="BP36" s="110"/>
      <c r="BQ36" s="106"/>
      <c r="BR36" s="106"/>
      <c r="BS36" s="106"/>
      <c r="BT36" s="90"/>
      <c r="BU36" s="90"/>
      <c r="BV36" s="90"/>
      <c r="BW36" s="90"/>
      <c r="BX36" s="90"/>
      <c r="BY36" s="90"/>
      <c r="BZ36" s="90"/>
      <c r="CA36" s="110"/>
      <c r="CB36" s="110"/>
      <c r="CC36" s="110"/>
    </row>
    <row r="37" spans="1:81" s="90" customFormat="1" ht="15.75" customHeight="1" x14ac:dyDescent="0.3">
      <c r="A37" s="53">
        <f>N37+R37+V37+Z37+AD37+AH37+AL37+AP37</f>
        <v>440</v>
      </c>
      <c r="B37" s="53">
        <v>35</v>
      </c>
      <c r="C37" s="336">
        <f>AVERAGE(L37,P37,T37,X37,AB37,AF37,AJ37,AN37,)</f>
        <v>34.666666666666664</v>
      </c>
      <c r="D37" s="3" t="s">
        <v>21</v>
      </c>
      <c r="E37" s="12" t="s">
        <v>34</v>
      </c>
      <c r="F37" s="12" t="s">
        <v>22</v>
      </c>
      <c r="G37" s="57" t="s">
        <v>130</v>
      </c>
      <c r="H37" s="350" t="s">
        <v>349</v>
      </c>
      <c r="I37" s="8" t="s">
        <v>77</v>
      </c>
      <c r="J37" s="8" t="s">
        <v>23</v>
      </c>
      <c r="K37" s="345">
        <v>7.1643518518518514E-3</v>
      </c>
      <c r="L37" s="344">
        <v>37</v>
      </c>
      <c r="M37" s="344">
        <v>23</v>
      </c>
      <c r="N37" s="344">
        <v>77</v>
      </c>
      <c r="O37" s="339">
        <v>3.4490740740740745E-3</v>
      </c>
      <c r="P37" s="340">
        <v>41</v>
      </c>
      <c r="Q37" s="340">
        <v>29</v>
      </c>
      <c r="R37" s="340">
        <v>72</v>
      </c>
      <c r="S37" s="289">
        <v>1.6435185185185183E-3</v>
      </c>
      <c r="T37" s="290">
        <v>37</v>
      </c>
      <c r="U37" s="290">
        <v>36</v>
      </c>
      <c r="V37" s="290">
        <v>65</v>
      </c>
      <c r="W37" s="156">
        <v>1.3240740740740741E-3</v>
      </c>
      <c r="X37" s="154">
        <v>30</v>
      </c>
      <c r="Y37" s="154">
        <v>40</v>
      </c>
      <c r="Z37" s="154">
        <v>60</v>
      </c>
      <c r="AA37" s="98">
        <v>1.6192129629629629E-2</v>
      </c>
      <c r="AB37" s="94">
        <v>30</v>
      </c>
      <c r="AC37" s="94">
        <v>71</v>
      </c>
      <c r="AD37" s="94">
        <v>30</v>
      </c>
      <c r="AE37" s="258">
        <v>1.0532407407407407E-3</v>
      </c>
      <c r="AF37" s="252">
        <v>42</v>
      </c>
      <c r="AG37" s="252">
        <v>61</v>
      </c>
      <c r="AH37" s="253">
        <v>40</v>
      </c>
      <c r="AI37" s="195">
        <v>6.2500000000000001E-4</v>
      </c>
      <c r="AJ37" s="180">
        <v>45</v>
      </c>
      <c r="AK37" s="180">
        <v>59</v>
      </c>
      <c r="AL37" s="181">
        <v>42</v>
      </c>
      <c r="AM37" s="41">
        <v>2.8935185185185189E-4</v>
      </c>
      <c r="AN37" s="42">
        <v>50</v>
      </c>
      <c r="AO37" s="42">
        <v>47</v>
      </c>
      <c r="AP37" s="42">
        <v>54</v>
      </c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5"/>
      <c r="BR37" s="5"/>
      <c r="BS37" s="5"/>
    </row>
    <row r="38" spans="1:81" ht="18.75" hidden="1" x14ac:dyDescent="0.3">
      <c r="A38" s="53">
        <f>N38+R38+V38+Z38+AD38+AH38+AL38+AP38</f>
        <v>424</v>
      </c>
      <c r="B38" s="53">
        <v>36</v>
      </c>
      <c r="C38" s="336">
        <f>AVERAGE(L38,P38,T38,X38,AB38,AF38,AJ38,AN38,)</f>
        <v>30.333333333333332</v>
      </c>
      <c r="D38" s="3" t="s">
        <v>64</v>
      </c>
      <c r="E38" s="12" t="s">
        <v>13</v>
      </c>
      <c r="F38" s="12" t="s">
        <v>18</v>
      </c>
      <c r="G38" s="57" t="s">
        <v>210</v>
      </c>
      <c r="I38" s="8" t="s">
        <v>92</v>
      </c>
      <c r="J38" s="8" t="s">
        <v>90</v>
      </c>
      <c r="K38" s="344"/>
      <c r="L38" s="344"/>
      <c r="M38" s="344"/>
      <c r="N38" s="344"/>
      <c r="O38" s="313">
        <v>2.5648148148148149E-3</v>
      </c>
      <c r="P38" s="314">
        <v>28</v>
      </c>
      <c r="Q38" s="314">
        <v>21</v>
      </c>
      <c r="R38" s="314">
        <v>80</v>
      </c>
      <c r="S38" s="287">
        <v>1.170138888888889E-3</v>
      </c>
      <c r="T38" s="279">
        <v>39</v>
      </c>
      <c r="U38" s="278">
        <v>25</v>
      </c>
      <c r="V38" s="278">
        <v>76</v>
      </c>
      <c r="W38" s="133">
        <v>9.1319444444444434E-4</v>
      </c>
      <c r="X38" s="134">
        <v>36</v>
      </c>
      <c r="Y38" s="134">
        <v>27</v>
      </c>
      <c r="Z38" s="134">
        <v>74</v>
      </c>
      <c r="AA38" s="98">
        <v>1.1585648148148149E-2</v>
      </c>
      <c r="AB38" s="94">
        <v>22</v>
      </c>
      <c r="AC38" s="94">
        <v>49</v>
      </c>
      <c r="AD38" s="94">
        <v>52</v>
      </c>
      <c r="AE38" s="256" t="s">
        <v>290</v>
      </c>
      <c r="AF38" s="257"/>
      <c r="AG38" s="257"/>
      <c r="AH38" s="249">
        <v>39</v>
      </c>
      <c r="AI38" s="199" t="s">
        <v>289</v>
      </c>
      <c r="AJ38" s="199"/>
      <c r="AK38" s="197"/>
      <c r="AL38" s="180">
        <v>39</v>
      </c>
      <c r="AM38" s="41">
        <v>2.3032407407407409E-4</v>
      </c>
      <c r="AN38" s="42">
        <v>57</v>
      </c>
      <c r="AO38" s="42">
        <v>37</v>
      </c>
      <c r="AP38" s="42">
        <v>64</v>
      </c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106"/>
      <c r="BR38" s="106"/>
      <c r="BS38" s="106"/>
      <c r="BT38" s="90"/>
      <c r="BU38" s="90"/>
      <c r="BV38" s="90"/>
      <c r="BW38" s="90"/>
      <c r="BX38" s="90"/>
      <c r="BY38" s="90"/>
      <c r="BZ38" s="90"/>
    </row>
    <row r="39" spans="1:81" ht="18.75" hidden="1" x14ac:dyDescent="0.3">
      <c r="A39" s="53">
        <f>N39+R39+V39+Z39+AD39+AH39+AL39+AP39</f>
        <v>423</v>
      </c>
      <c r="B39" s="53">
        <v>37</v>
      </c>
      <c r="C39" s="336">
        <f>AVERAGE(L39,P39,T39,X39,AB39,AF39,AJ39,AN39,)</f>
        <v>31.25</v>
      </c>
      <c r="D39" s="3" t="s">
        <v>172</v>
      </c>
      <c r="E39" s="12" t="s">
        <v>173</v>
      </c>
      <c r="F39" s="12" t="s">
        <v>181</v>
      </c>
      <c r="G39" s="57" t="s">
        <v>209</v>
      </c>
      <c r="H39" s="351" t="s">
        <v>340</v>
      </c>
      <c r="I39" s="8" t="s">
        <v>92</v>
      </c>
      <c r="J39" s="8" t="s">
        <v>90</v>
      </c>
      <c r="K39" s="345"/>
      <c r="L39" s="344"/>
      <c r="M39" s="344"/>
      <c r="N39" s="344"/>
      <c r="O39" s="312"/>
      <c r="P39" s="312"/>
      <c r="Q39" s="312"/>
      <c r="R39" s="312"/>
      <c r="S39" s="291">
        <v>1.0069444444444444E-3</v>
      </c>
      <c r="T39" s="292">
        <v>46</v>
      </c>
      <c r="U39" s="292">
        <v>7</v>
      </c>
      <c r="V39" s="292">
        <v>94</v>
      </c>
      <c r="W39" s="288" t="s">
        <v>315</v>
      </c>
      <c r="X39" s="131"/>
      <c r="Y39" s="139"/>
      <c r="Z39" s="139">
        <v>57</v>
      </c>
      <c r="AA39" s="102">
        <v>9.6631944444444447E-3</v>
      </c>
      <c r="AB39" s="97">
        <v>29</v>
      </c>
      <c r="AC39" s="94">
        <v>9</v>
      </c>
      <c r="AD39" s="94">
        <v>92</v>
      </c>
      <c r="AE39" s="254">
        <v>5.8680555555555558E-4</v>
      </c>
      <c r="AF39" s="255">
        <v>50</v>
      </c>
      <c r="AG39" s="255">
        <v>13</v>
      </c>
      <c r="AH39" s="255">
        <v>88</v>
      </c>
      <c r="AI39" s="199" t="s">
        <v>289</v>
      </c>
      <c r="AJ39" s="199"/>
      <c r="AK39" s="197"/>
      <c r="AL39" s="180">
        <v>39</v>
      </c>
      <c r="AM39" s="43" t="s">
        <v>152</v>
      </c>
      <c r="AN39" s="42"/>
      <c r="AO39" s="42"/>
      <c r="AP39" s="42">
        <v>53</v>
      </c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10"/>
      <c r="BR39" s="110"/>
      <c r="BS39" s="110"/>
      <c r="BT39" s="3"/>
      <c r="BU39" s="3"/>
      <c r="BV39" s="3"/>
      <c r="BW39" s="3"/>
      <c r="BX39" s="3"/>
    </row>
    <row r="40" spans="1:81" s="110" customFormat="1" ht="15.75" hidden="1" customHeight="1" x14ac:dyDescent="0.3">
      <c r="A40" s="53">
        <f>N40+R40+V40+Z40+AD40+AH40+AL40+AP40</f>
        <v>374</v>
      </c>
      <c r="B40" s="53">
        <v>38</v>
      </c>
      <c r="C40" s="336">
        <f>AVERAGE(L40,P40,T40,X40,AB40,AF40,AJ40,AN40,)</f>
        <v>24.75</v>
      </c>
      <c r="D40" s="3" t="s">
        <v>187</v>
      </c>
      <c r="E40" s="12" t="s">
        <v>13</v>
      </c>
      <c r="F40" s="12" t="s">
        <v>18</v>
      </c>
      <c r="G40" s="57" t="s">
        <v>210</v>
      </c>
      <c r="H40" s="350"/>
      <c r="I40" s="8" t="s">
        <v>92</v>
      </c>
      <c r="J40" s="8" t="s">
        <v>357</v>
      </c>
      <c r="K40" s="344"/>
      <c r="L40" s="344"/>
      <c r="M40" s="344"/>
      <c r="N40" s="344"/>
      <c r="O40" s="314"/>
      <c r="P40" s="314"/>
      <c r="Q40" s="314"/>
      <c r="R40" s="314"/>
      <c r="S40" s="283">
        <v>1.0752314814814815E-3</v>
      </c>
      <c r="T40" s="278">
        <v>38</v>
      </c>
      <c r="U40" s="278">
        <v>18</v>
      </c>
      <c r="V40" s="278">
        <v>83</v>
      </c>
      <c r="W40" s="288" t="s">
        <v>315</v>
      </c>
      <c r="X40" s="134"/>
      <c r="Y40" s="134"/>
      <c r="Z40" s="134">
        <v>57</v>
      </c>
      <c r="AA40" s="104">
        <v>1.0368055555555556E-2</v>
      </c>
      <c r="AB40" s="95">
        <v>24</v>
      </c>
      <c r="AC40" s="94">
        <v>25</v>
      </c>
      <c r="AD40" s="94">
        <v>76</v>
      </c>
      <c r="AE40" s="250">
        <v>6.6435185185185184E-4</v>
      </c>
      <c r="AF40" s="253">
        <v>37</v>
      </c>
      <c r="AG40" s="252">
        <v>35</v>
      </c>
      <c r="AH40" s="253">
        <v>66</v>
      </c>
      <c r="AI40" s="199" t="s">
        <v>289</v>
      </c>
      <c r="AJ40" s="199"/>
      <c r="AK40" s="197"/>
      <c r="AL40" s="180">
        <v>39</v>
      </c>
      <c r="AM40" s="43" t="s">
        <v>152</v>
      </c>
      <c r="AN40" s="42"/>
      <c r="AO40" s="42"/>
      <c r="AP40" s="42">
        <v>53</v>
      </c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T40" s="90"/>
      <c r="BU40" s="90"/>
      <c r="BV40" s="90"/>
      <c r="BW40" s="90"/>
      <c r="BX40" s="90"/>
      <c r="BY40" s="5"/>
      <c r="BZ40" s="5"/>
    </row>
    <row r="41" spans="1:81" s="110" customFormat="1" ht="18.75" hidden="1" x14ac:dyDescent="0.3">
      <c r="A41" s="53">
        <f>N41+R41+V41+Z41+AD41+AH41+AL41+AP41</f>
        <v>372</v>
      </c>
      <c r="B41" s="53">
        <v>39</v>
      </c>
      <c r="C41" s="336">
        <f>AVERAGE(L41,P41,T41,X41,AB41,AF41,AJ41,AN41,)</f>
        <v>28.5</v>
      </c>
      <c r="D41" s="3" t="s">
        <v>168</v>
      </c>
      <c r="E41" s="12" t="s">
        <v>31</v>
      </c>
      <c r="F41" s="12" t="s">
        <v>18</v>
      </c>
      <c r="G41" s="57" t="s">
        <v>210</v>
      </c>
      <c r="H41" s="351"/>
      <c r="I41" s="8" t="s">
        <v>92</v>
      </c>
      <c r="J41" s="8" t="s">
        <v>90</v>
      </c>
      <c r="K41" s="344"/>
      <c r="L41" s="344"/>
      <c r="M41" s="344"/>
      <c r="N41" s="344"/>
      <c r="O41" s="311"/>
      <c r="P41" s="311"/>
      <c r="Q41" s="311"/>
      <c r="R41" s="311"/>
      <c r="S41" s="333"/>
      <c r="T41" s="278"/>
      <c r="U41" s="278"/>
      <c r="V41" s="278"/>
      <c r="W41" s="156">
        <v>7.8356481481481495E-4</v>
      </c>
      <c r="X41" s="154">
        <v>46</v>
      </c>
      <c r="Y41" s="154">
        <v>6</v>
      </c>
      <c r="Z41" s="154">
        <v>95</v>
      </c>
      <c r="AA41" s="107">
        <v>9.7129629629629632E-3</v>
      </c>
      <c r="AB41" s="108">
        <v>22</v>
      </c>
      <c r="AC41" s="108">
        <v>12</v>
      </c>
      <c r="AD41" s="108">
        <v>89</v>
      </c>
      <c r="AE41" s="248">
        <v>5.6712962962962956E-4</v>
      </c>
      <c r="AF41" s="249">
        <v>46</v>
      </c>
      <c r="AG41" s="249">
        <v>5</v>
      </c>
      <c r="AH41" s="249">
        <v>96</v>
      </c>
      <c r="AI41" s="199" t="s">
        <v>289</v>
      </c>
      <c r="AJ41" s="199"/>
      <c r="AK41" s="196"/>
      <c r="AL41" s="193">
        <v>39</v>
      </c>
      <c r="AM41" s="43" t="s">
        <v>152</v>
      </c>
      <c r="AN41" s="115"/>
      <c r="AO41" s="115"/>
      <c r="AP41" s="115">
        <v>53</v>
      </c>
      <c r="BT41" s="24"/>
      <c r="BU41" s="24"/>
      <c r="BV41" s="24"/>
      <c r="BW41" s="24"/>
      <c r="BX41" s="24"/>
    </row>
    <row r="42" spans="1:81" s="90" customFormat="1" ht="15.75" hidden="1" customHeight="1" x14ac:dyDescent="0.3">
      <c r="A42" s="53">
        <f>N42+R42+V42+Z42+AD42+AH42+AL42+AP42</f>
        <v>369</v>
      </c>
      <c r="B42" s="53">
        <v>40</v>
      </c>
      <c r="C42" s="336">
        <f>AVERAGE(L42,P42,T42,X42,AB42,AF42,AJ42,AN42,)</f>
        <v>17.2</v>
      </c>
      <c r="D42" s="12" t="s">
        <v>283</v>
      </c>
      <c r="E42" s="12" t="s">
        <v>268</v>
      </c>
      <c r="F42" s="12" t="s">
        <v>18</v>
      </c>
      <c r="G42" s="57" t="s">
        <v>210</v>
      </c>
      <c r="H42" s="351" t="s">
        <v>341</v>
      </c>
      <c r="I42" s="8" t="s">
        <v>92</v>
      </c>
      <c r="J42" s="8" t="s">
        <v>90</v>
      </c>
      <c r="K42" s="344"/>
      <c r="L42" s="344"/>
      <c r="M42" s="344"/>
      <c r="N42" s="344"/>
      <c r="O42" s="339">
        <v>2.9988425925925929E-3</v>
      </c>
      <c r="P42" s="340">
        <v>20</v>
      </c>
      <c r="Q42" s="340">
        <v>27</v>
      </c>
      <c r="R42" s="340">
        <v>74</v>
      </c>
      <c r="S42" s="289">
        <v>1.3275462962962963E-3</v>
      </c>
      <c r="T42" s="290">
        <v>25</v>
      </c>
      <c r="U42" s="290">
        <v>33</v>
      </c>
      <c r="V42" s="290">
        <v>68</v>
      </c>
      <c r="W42" s="156">
        <v>1.3796296296296297E-3</v>
      </c>
      <c r="X42" s="154">
        <v>23</v>
      </c>
      <c r="Y42" s="154">
        <v>41</v>
      </c>
      <c r="Z42" s="154">
        <v>59</v>
      </c>
      <c r="AA42" s="107">
        <v>1.3369212962962963E-2</v>
      </c>
      <c r="AB42" s="108">
        <v>18</v>
      </c>
      <c r="AC42" s="108">
        <v>64</v>
      </c>
      <c r="AD42" s="108">
        <v>37</v>
      </c>
      <c r="AE42" s="256" t="s">
        <v>290</v>
      </c>
      <c r="AF42" s="257"/>
      <c r="AG42" s="257"/>
      <c r="AH42" s="249">
        <v>39</v>
      </c>
      <c r="AI42" s="199" t="s">
        <v>289</v>
      </c>
      <c r="AJ42" s="199"/>
      <c r="AK42" s="196"/>
      <c r="AL42" s="193">
        <v>39</v>
      </c>
      <c r="AM42" s="43" t="s">
        <v>152</v>
      </c>
      <c r="AN42" s="115"/>
      <c r="AO42" s="115"/>
      <c r="AP42" s="115">
        <v>53</v>
      </c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10"/>
      <c r="BE42" s="110"/>
      <c r="BF42" s="110"/>
      <c r="BG42" s="110"/>
      <c r="BH42" s="110"/>
      <c r="BI42" s="110"/>
      <c r="BJ42" s="110"/>
      <c r="BK42" s="110"/>
      <c r="BL42" s="110"/>
      <c r="BM42" s="110"/>
      <c r="BN42" s="110"/>
      <c r="BO42" s="110"/>
      <c r="BP42" s="110"/>
      <c r="BQ42" s="3"/>
      <c r="BR42" s="3"/>
      <c r="BS42" s="3"/>
    </row>
    <row r="43" spans="1:81" s="90" customFormat="1" ht="18.75" hidden="1" x14ac:dyDescent="0.3">
      <c r="A43" s="53">
        <f>N43+R43+V43+Z43+AD43+AH43+AL43+AP43</f>
        <v>366</v>
      </c>
      <c r="B43" s="53">
        <v>41</v>
      </c>
      <c r="C43" s="336">
        <f>AVERAGE(L43,P43,T43,X43,AB43,AF43,AJ43,AN43,)</f>
        <v>28.75</v>
      </c>
      <c r="D43" s="3" t="s">
        <v>174</v>
      </c>
      <c r="E43" s="12" t="s">
        <v>173</v>
      </c>
      <c r="F43" s="12" t="s">
        <v>181</v>
      </c>
      <c r="G43" s="57" t="s">
        <v>209</v>
      </c>
      <c r="H43" s="351"/>
      <c r="I43" s="8" t="s">
        <v>92</v>
      </c>
      <c r="J43" s="8" t="s">
        <v>90</v>
      </c>
      <c r="K43" s="344"/>
      <c r="L43" s="344"/>
      <c r="M43" s="344"/>
      <c r="N43" s="344"/>
      <c r="O43" s="311"/>
      <c r="P43" s="311"/>
      <c r="Q43" s="311"/>
      <c r="R43" s="311"/>
      <c r="S43" s="333"/>
      <c r="T43" s="278"/>
      <c r="U43" s="278"/>
      <c r="V43" s="278"/>
      <c r="W43" s="156">
        <v>7.9050925925925936E-4</v>
      </c>
      <c r="X43" s="154">
        <v>43</v>
      </c>
      <c r="Y43" s="154">
        <v>7</v>
      </c>
      <c r="Z43" s="154">
        <v>94</v>
      </c>
      <c r="AA43" s="107">
        <v>9.5821759259259263E-3</v>
      </c>
      <c r="AB43" s="108">
        <v>29</v>
      </c>
      <c r="AC43" s="108">
        <v>7</v>
      </c>
      <c r="AD43" s="108">
        <v>94</v>
      </c>
      <c r="AE43" s="248">
        <v>5.9143518518518518E-4</v>
      </c>
      <c r="AF43" s="249">
        <v>43</v>
      </c>
      <c r="AG43" s="249">
        <v>15</v>
      </c>
      <c r="AH43" s="249">
        <v>86</v>
      </c>
      <c r="AI43" s="199" t="s">
        <v>289</v>
      </c>
      <c r="AJ43" s="199"/>
      <c r="AK43" s="196"/>
      <c r="AL43" s="193">
        <v>39</v>
      </c>
      <c r="AM43" s="43" t="s">
        <v>152</v>
      </c>
      <c r="AN43" s="115"/>
      <c r="AO43" s="115"/>
      <c r="AP43" s="115">
        <v>53</v>
      </c>
      <c r="AQ43" s="110"/>
      <c r="AR43" s="110"/>
      <c r="AS43" s="110"/>
      <c r="AT43" s="110"/>
      <c r="AU43" s="110"/>
      <c r="AV43" s="110"/>
      <c r="AW43" s="110"/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/>
      <c r="BJ43" s="110"/>
      <c r="BK43" s="110"/>
      <c r="BL43" s="110"/>
      <c r="BM43" s="110"/>
      <c r="BN43" s="110"/>
      <c r="BO43" s="110"/>
      <c r="BP43" s="110"/>
      <c r="BT43" s="110"/>
      <c r="BU43" s="110"/>
      <c r="BV43" s="110"/>
      <c r="BW43" s="110"/>
      <c r="BX43" s="110"/>
      <c r="BY43" s="110"/>
      <c r="BZ43" s="110"/>
    </row>
    <row r="44" spans="1:81" s="110" customFormat="1" ht="15.75" hidden="1" customHeight="1" x14ac:dyDescent="0.3">
      <c r="A44" s="53">
        <f>N44+R44+V44+Z44+AD44+AH44+AL44+AP44</f>
        <v>351</v>
      </c>
      <c r="B44" s="53">
        <v>42</v>
      </c>
      <c r="C44" s="336">
        <f>AVERAGE(L44,P44,T44,X44,AB44,AF44,AJ44,AN44,)</f>
        <v>27.2</v>
      </c>
      <c r="D44" s="3" t="s">
        <v>285</v>
      </c>
      <c r="E44" s="12" t="s">
        <v>146</v>
      </c>
      <c r="F44" s="12" t="s">
        <v>18</v>
      </c>
      <c r="G44" s="57" t="s">
        <v>210</v>
      </c>
      <c r="H44" s="350" t="s">
        <v>342</v>
      </c>
      <c r="I44" s="8" t="s">
        <v>92</v>
      </c>
      <c r="J44" s="8" t="s">
        <v>90</v>
      </c>
      <c r="K44" s="344"/>
      <c r="L44" s="344"/>
      <c r="M44" s="344"/>
      <c r="N44" s="344"/>
      <c r="O44" s="339">
        <v>4.6006944444444446E-3</v>
      </c>
      <c r="P44" s="340">
        <v>35</v>
      </c>
      <c r="Q44" s="340">
        <v>32</v>
      </c>
      <c r="R44" s="340">
        <v>69</v>
      </c>
      <c r="S44" s="289">
        <v>2.0358796296296297E-3</v>
      </c>
      <c r="T44" s="290">
        <v>33</v>
      </c>
      <c r="U44" s="290">
        <v>37</v>
      </c>
      <c r="V44" s="290">
        <v>64</v>
      </c>
      <c r="W44" s="156">
        <v>2.003472222222222E-3</v>
      </c>
      <c r="X44" s="154">
        <v>33</v>
      </c>
      <c r="Y44" s="154">
        <v>43</v>
      </c>
      <c r="Z44" s="154">
        <v>58</v>
      </c>
      <c r="AA44" s="210" t="s">
        <v>291</v>
      </c>
      <c r="AB44" s="94"/>
      <c r="AC44" s="94"/>
      <c r="AD44" s="108">
        <v>28</v>
      </c>
      <c r="AE44" s="256" t="s">
        <v>290</v>
      </c>
      <c r="AF44" s="257"/>
      <c r="AG44" s="257"/>
      <c r="AH44" s="249">
        <v>39</v>
      </c>
      <c r="AI44" s="194">
        <v>7.6967592592592593E-4</v>
      </c>
      <c r="AJ44" s="177">
        <v>35</v>
      </c>
      <c r="AK44" s="177">
        <v>61</v>
      </c>
      <c r="AL44" s="177">
        <v>40</v>
      </c>
      <c r="AM44" s="41" t="s">
        <v>152</v>
      </c>
      <c r="AN44" s="42"/>
      <c r="AO44" s="42"/>
      <c r="AP44" s="42">
        <v>53</v>
      </c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</row>
    <row r="45" spans="1:81" s="90" customFormat="1" ht="18.75" hidden="1" x14ac:dyDescent="0.3">
      <c r="A45" s="53">
        <f>N45+R45+V45+Z45+AD45+AH45+AL45+AP45</f>
        <v>348</v>
      </c>
      <c r="B45" s="53">
        <v>43</v>
      </c>
      <c r="C45" s="336">
        <f>AVERAGE(L45,P45,T45,X45,AB45,AF45,AJ45,AN45,)</f>
        <v>11</v>
      </c>
      <c r="D45" s="3" t="s">
        <v>318</v>
      </c>
      <c r="E45" s="12" t="s">
        <v>114</v>
      </c>
      <c r="F45" s="12" t="s">
        <v>18</v>
      </c>
      <c r="G45" s="57" t="s">
        <v>210</v>
      </c>
      <c r="H45" s="350" t="s">
        <v>345</v>
      </c>
      <c r="I45" s="8" t="s">
        <v>92</v>
      </c>
      <c r="J45" s="8" t="s">
        <v>90</v>
      </c>
      <c r="K45" s="344"/>
      <c r="L45" s="344"/>
      <c r="M45" s="344"/>
      <c r="N45" s="344"/>
      <c r="O45" s="313">
        <v>3.9583333333333337E-3</v>
      </c>
      <c r="P45" s="314">
        <v>22</v>
      </c>
      <c r="Q45" s="314">
        <v>31</v>
      </c>
      <c r="R45" s="314">
        <v>70</v>
      </c>
      <c r="S45" s="333" t="s">
        <v>320</v>
      </c>
      <c r="T45" s="278"/>
      <c r="U45" s="278"/>
      <c r="V45" s="278">
        <v>62</v>
      </c>
      <c r="W45" s="288" t="s">
        <v>315</v>
      </c>
      <c r="X45" s="134"/>
      <c r="Y45" s="134"/>
      <c r="Z45" s="134">
        <v>57</v>
      </c>
      <c r="AA45" s="210" t="s">
        <v>291</v>
      </c>
      <c r="AB45" s="94"/>
      <c r="AC45" s="94"/>
      <c r="AD45" s="108">
        <v>28</v>
      </c>
      <c r="AE45" s="256" t="s">
        <v>290</v>
      </c>
      <c r="AF45" s="257"/>
      <c r="AG45" s="257"/>
      <c r="AH45" s="249">
        <v>39</v>
      </c>
      <c r="AI45" s="199" t="s">
        <v>289</v>
      </c>
      <c r="AJ45" s="199"/>
      <c r="AK45" s="197"/>
      <c r="AL45" s="180">
        <v>39</v>
      </c>
      <c r="AM45" s="43" t="s">
        <v>152</v>
      </c>
      <c r="AN45" s="115"/>
      <c r="AO45" s="115"/>
      <c r="AP45" s="115">
        <v>53</v>
      </c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</row>
    <row r="46" spans="1:81" s="90" customFormat="1" ht="15.75" hidden="1" customHeight="1" x14ac:dyDescent="0.3">
      <c r="A46" s="53">
        <f>N46+R46+V46+Z46+AD46+AH46+AL46+AP46</f>
        <v>340</v>
      </c>
      <c r="B46" s="53">
        <v>44</v>
      </c>
      <c r="C46" s="336">
        <f>AVERAGE(L46,P46,T46,X46,AB46,AF46,AJ46,AN46,)</f>
        <v>32.714285714285715</v>
      </c>
      <c r="D46" s="3" t="s">
        <v>74</v>
      </c>
      <c r="E46" s="12" t="s">
        <v>245</v>
      </c>
      <c r="F46" s="12" t="s">
        <v>18</v>
      </c>
      <c r="G46" s="57" t="s">
        <v>210</v>
      </c>
      <c r="H46" s="351" t="s">
        <v>343</v>
      </c>
      <c r="I46" s="8" t="s">
        <v>92</v>
      </c>
      <c r="J46" s="8" t="s">
        <v>66</v>
      </c>
      <c r="K46" s="344"/>
      <c r="L46" s="344"/>
      <c r="M46" s="344"/>
      <c r="N46" s="344"/>
      <c r="O46" s="311"/>
      <c r="P46" s="311"/>
      <c r="Q46" s="311"/>
      <c r="R46" s="311"/>
      <c r="S46" s="283">
        <v>1.4930555555555556E-3</v>
      </c>
      <c r="T46" s="278">
        <v>36</v>
      </c>
      <c r="U46" s="278">
        <v>34</v>
      </c>
      <c r="V46" s="278">
        <v>67</v>
      </c>
      <c r="W46" s="156">
        <v>1.0023148148148148E-3</v>
      </c>
      <c r="X46" s="154">
        <v>44</v>
      </c>
      <c r="Y46" s="154">
        <v>33</v>
      </c>
      <c r="Z46" s="154">
        <v>68</v>
      </c>
      <c r="AA46" s="124">
        <v>1.4467592592592593E-2</v>
      </c>
      <c r="AB46" s="125">
        <v>23</v>
      </c>
      <c r="AC46" s="94">
        <v>69</v>
      </c>
      <c r="AD46" s="94">
        <v>32</v>
      </c>
      <c r="AE46" s="254">
        <v>6.5740740740740733E-4</v>
      </c>
      <c r="AF46" s="255">
        <v>48</v>
      </c>
      <c r="AG46" s="255">
        <v>34</v>
      </c>
      <c r="AH46" s="255">
        <v>67</v>
      </c>
      <c r="AI46" s="198">
        <v>5.3819444444444444E-4</v>
      </c>
      <c r="AJ46" s="188">
        <v>41</v>
      </c>
      <c r="AK46" s="180">
        <v>50</v>
      </c>
      <c r="AL46" s="181">
        <v>51</v>
      </c>
      <c r="AM46" s="45">
        <v>2.3148148148148146E-4</v>
      </c>
      <c r="AN46" s="46">
        <v>37</v>
      </c>
      <c r="AO46" s="47">
        <v>46</v>
      </c>
      <c r="AP46" s="46">
        <v>55</v>
      </c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</row>
    <row r="47" spans="1:81" s="106" customFormat="1" ht="18.75" hidden="1" customHeight="1" x14ac:dyDescent="0.3">
      <c r="A47" s="53">
        <f>N47+R47+V47+Z47+AD47+AH47+AL47+AP47</f>
        <v>330</v>
      </c>
      <c r="B47" s="53">
        <v>45</v>
      </c>
      <c r="C47" s="336">
        <f>AVERAGE(L47,P47,T47,X47,AB47,AF47,AJ47,AN47,)</f>
        <v>28</v>
      </c>
      <c r="D47" s="12" t="s">
        <v>278</v>
      </c>
      <c r="E47" s="12" t="s">
        <v>173</v>
      </c>
      <c r="F47" s="12" t="s">
        <v>181</v>
      </c>
      <c r="G47" s="57" t="s">
        <v>209</v>
      </c>
      <c r="H47" s="350"/>
      <c r="I47" s="8" t="s">
        <v>92</v>
      </c>
      <c r="J47" s="8" t="s">
        <v>90</v>
      </c>
      <c r="K47" s="344"/>
      <c r="L47" s="344"/>
      <c r="M47" s="344"/>
      <c r="N47" s="344"/>
      <c r="O47" s="315"/>
      <c r="P47" s="315"/>
      <c r="Q47" s="315"/>
      <c r="R47" s="315"/>
      <c r="S47" s="287">
        <v>1.0717592592592593E-3</v>
      </c>
      <c r="T47" s="279">
        <v>40</v>
      </c>
      <c r="U47" s="278">
        <v>16</v>
      </c>
      <c r="V47" s="278">
        <v>85</v>
      </c>
      <c r="W47" s="133">
        <v>8.3796296296296299E-4</v>
      </c>
      <c r="X47" s="134">
        <v>44</v>
      </c>
      <c r="Y47" s="134">
        <v>15</v>
      </c>
      <c r="Z47" s="134">
        <v>86</v>
      </c>
      <c r="AA47" s="210" t="s">
        <v>291</v>
      </c>
      <c r="AB47" s="94"/>
      <c r="AC47" s="94"/>
      <c r="AD47" s="108">
        <v>28</v>
      </c>
      <c r="AE47" s="256" t="s">
        <v>290</v>
      </c>
      <c r="AF47" s="257"/>
      <c r="AG47" s="257"/>
      <c r="AH47" s="249">
        <v>39</v>
      </c>
      <c r="AI47" s="199" t="s">
        <v>289</v>
      </c>
      <c r="AJ47" s="199"/>
      <c r="AK47" s="196"/>
      <c r="AL47" s="193">
        <v>39</v>
      </c>
      <c r="AM47" s="43" t="s">
        <v>152</v>
      </c>
      <c r="AN47" s="42"/>
      <c r="AO47" s="42"/>
      <c r="AP47" s="42">
        <v>53</v>
      </c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110"/>
      <c r="BU47" s="110"/>
      <c r="BV47" s="110"/>
      <c r="BW47" s="110"/>
      <c r="BX47" s="110"/>
      <c r="BY47" s="90"/>
      <c r="BZ47" s="90"/>
    </row>
    <row r="48" spans="1:81" s="106" customFormat="1" ht="18.75" hidden="1" customHeight="1" x14ac:dyDescent="0.3">
      <c r="A48" s="53">
        <f>N48+R48+V48+Z48+AD48+AH48+AL48+AP48</f>
        <v>304</v>
      </c>
      <c r="B48" s="53">
        <v>46</v>
      </c>
      <c r="C48" s="336">
        <f>AVERAGE(L48,P48,T48,X48,AB48,AF48,AJ48,AN48,)</f>
        <v>20</v>
      </c>
      <c r="D48" s="3" t="s">
        <v>312</v>
      </c>
      <c r="E48" s="12" t="s">
        <v>34</v>
      </c>
      <c r="F48" s="12" t="s">
        <v>313</v>
      </c>
      <c r="G48" s="57" t="s">
        <v>314</v>
      </c>
      <c r="H48" s="350"/>
      <c r="I48" s="8" t="s">
        <v>92</v>
      </c>
      <c r="J48" s="8" t="s">
        <v>90</v>
      </c>
      <c r="K48" s="344"/>
      <c r="L48" s="344"/>
      <c r="M48" s="344"/>
      <c r="N48" s="344"/>
      <c r="O48" s="314"/>
      <c r="P48" s="314"/>
      <c r="Q48" s="314"/>
      <c r="R48" s="314"/>
      <c r="S48" s="283">
        <v>1.0543981481481483E-3</v>
      </c>
      <c r="T48" s="278">
        <v>40</v>
      </c>
      <c r="U48" s="278">
        <v>13</v>
      </c>
      <c r="V48" s="278">
        <v>88</v>
      </c>
      <c r="W48" s="288" t="s">
        <v>315</v>
      </c>
      <c r="X48" s="134"/>
      <c r="Y48" s="134"/>
      <c r="Z48" s="134">
        <v>57</v>
      </c>
      <c r="AA48" s="210" t="s">
        <v>291</v>
      </c>
      <c r="AB48" s="95"/>
      <c r="AC48" s="95"/>
      <c r="AD48" s="95">
        <v>28</v>
      </c>
      <c r="AE48" s="256" t="s">
        <v>290</v>
      </c>
      <c r="AF48" s="257"/>
      <c r="AG48" s="257"/>
      <c r="AH48" s="249">
        <v>39</v>
      </c>
      <c r="AI48" s="199" t="s">
        <v>289</v>
      </c>
      <c r="AJ48" s="199"/>
      <c r="AK48" s="197"/>
      <c r="AL48" s="180">
        <v>39</v>
      </c>
      <c r="AM48" s="43" t="s">
        <v>152</v>
      </c>
      <c r="AN48" s="42"/>
      <c r="AO48" s="42"/>
      <c r="AP48" s="42">
        <v>53</v>
      </c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90"/>
      <c r="BR48" s="90"/>
      <c r="BS48" s="90"/>
      <c r="BT48" s="90"/>
      <c r="BU48" s="90"/>
      <c r="BV48" s="90"/>
      <c r="BW48" s="90"/>
      <c r="BX48" s="90"/>
      <c r="BY48" s="110"/>
      <c r="BZ48" s="110"/>
    </row>
    <row r="49" spans="1:78" s="14" customFormat="1" ht="18.75" hidden="1" x14ac:dyDescent="0.3">
      <c r="A49" s="53">
        <f>N49+R49+V49+Z49+AD49+AH49+AL49+AP49</f>
        <v>303</v>
      </c>
      <c r="B49" s="53">
        <v>47</v>
      </c>
      <c r="C49" s="336">
        <f>AVERAGE(L49,P49,T49,X49,AB49,AF49,AJ49,AN49,)</f>
        <v>18</v>
      </c>
      <c r="D49" s="3" t="s">
        <v>310</v>
      </c>
      <c r="E49" s="12" t="s">
        <v>34</v>
      </c>
      <c r="F49" s="12" t="s">
        <v>275</v>
      </c>
      <c r="G49" s="57"/>
      <c r="H49" s="350"/>
      <c r="I49" s="8" t="s">
        <v>92</v>
      </c>
      <c r="J49" s="8" t="s">
        <v>311</v>
      </c>
      <c r="K49" s="344"/>
      <c r="L49" s="344"/>
      <c r="M49" s="344"/>
      <c r="N49" s="344"/>
      <c r="O49" s="314"/>
      <c r="P49" s="314"/>
      <c r="Q49" s="314"/>
      <c r="R49" s="314"/>
      <c r="S49" s="283">
        <v>1.0648148148148147E-3</v>
      </c>
      <c r="T49" s="278">
        <v>36</v>
      </c>
      <c r="U49" s="278">
        <v>14</v>
      </c>
      <c r="V49" s="278">
        <v>87</v>
      </c>
      <c r="W49" s="288" t="s">
        <v>315</v>
      </c>
      <c r="X49" s="134"/>
      <c r="Y49" s="134"/>
      <c r="Z49" s="134">
        <v>57</v>
      </c>
      <c r="AA49" s="210" t="s">
        <v>291</v>
      </c>
      <c r="AB49" s="95"/>
      <c r="AC49" s="95"/>
      <c r="AD49" s="95">
        <v>28</v>
      </c>
      <c r="AE49" s="256" t="s">
        <v>290</v>
      </c>
      <c r="AF49" s="257"/>
      <c r="AG49" s="257"/>
      <c r="AH49" s="249">
        <v>39</v>
      </c>
      <c r="AI49" s="199" t="s">
        <v>289</v>
      </c>
      <c r="AJ49" s="199"/>
      <c r="AK49" s="197"/>
      <c r="AL49" s="180">
        <v>39</v>
      </c>
      <c r="AM49" s="43" t="s">
        <v>152</v>
      </c>
      <c r="AN49" s="42"/>
      <c r="AO49" s="42"/>
      <c r="AP49" s="42">
        <v>53</v>
      </c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90"/>
      <c r="BR49" s="90"/>
      <c r="BS49" s="90"/>
      <c r="BT49" s="5"/>
      <c r="BU49" s="5"/>
      <c r="BV49" s="5"/>
      <c r="BW49" s="5"/>
      <c r="BX49" s="5"/>
      <c r="BY49" s="90"/>
      <c r="BZ49" s="90"/>
    </row>
    <row r="50" spans="1:78" s="14" customFormat="1" ht="18.75" hidden="1" x14ac:dyDescent="0.3">
      <c r="A50" s="53">
        <f>N50+R50+V50+Z50+AD50+AH50+AL50+AP50</f>
        <v>299</v>
      </c>
      <c r="B50" s="53">
        <v>48</v>
      </c>
      <c r="C50" s="336">
        <f>AVERAGE(L50,P50,T50,X50,AB50,AF50,AJ50,AN50,)</f>
        <v>34.6</v>
      </c>
      <c r="D50" s="3" t="s">
        <v>53</v>
      </c>
      <c r="E50" s="12" t="s">
        <v>34</v>
      </c>
      <c r="F50" s="12" t="s">
        <v>54</v>
      </c>
      <c r="G50" s="57" t="s">
        <v>128</v>
      </c>
      <c r="H50" s="350"/>
      <c r="I50" s="8" t="s">
        <v>92</v>
      </c>
      <c r="J50" s="8" t="s">
        <v>90</v>
      </c>
      <c r="K50" s="344"/>
      <c r="L50" s="344"/>
      <c r="M50" s="344"/>
      <c r="N50" s="344"/>
      <c r="O50" s="319"/>
      <c r="P50" s="319"/>
      <c r="Q50" s="319"/>
      <c r="R50" s="319"/>
      <c r="S50" s="276"/>
      <c r="T50" s="276"/>
      <c r="U50" s="276"/>
      <c r="V50" s="276"/>
      <c r="W50" s="133">
        <v>9.0509259259259243E-4</v>
      </c>
      <c r="X50" s="134">
        <v>37</v>
      </c>
      <c r="Y50" s="134">
        <v>25</v>
      </c>
      <c r="Z50" s="134">
        <v>76</v>
      </c>
      <c r="AA50" s="210" t="s">
        <v>291</v>
      </c>
      <c r="AB50" s="94"/>
      <c r="AC50" s="94"/>
      <c r="AD50" s="108">
        <v>28</v>
      </c>
      <c r="AE50" s="254">
        <v>6.4004629629629622E-4</v>
      </c>
      <c r="AF50" s="255">
        <v>44</v>
      </c>
      <c r="AG50" s="255">
        <v>29</v>
      </c>
      <c r="AH50" s="255">
        <v>72</v>
      </c>
      <c r="AI50" s="194">
        <v>4.6296296296296293E-4</v>
      </c>
      <c r="AJ50" s="177">
        <v>40</v>
      </c>
      <c r="AK50" s="177">
        <v>40</v>
      </c>
      <c r="AL50" s="177">
        <v>61</v>
      </c>
      <c r="AM50" s="41">
        <v>2.3148148148148146E-4</v>
      </c>
      <c r="AN50" s="42">
        <v>52</v>
      </c>
      <c r="AO50" s="42">
        <v>39</v>
      </c>
      <c r="AP50" s="42">
        <v>62</v>
      </c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110"/>
      <c r="BR50" s="110"/>
      <c r="BS50" s="110"/>
      <c r="BT50" s="90"/>
      <c r="BU50" s="90"/>
      <c r="BV50" s="90"/>
      <c r="BW50" s="90"/>
      <c r="BX50" s="90"/>
      <c r="BY50" s="90"/>
      <c r="BZ50" s="90"/>
    </row>
    <row r="51" spans="1:78" s="33" customFormat="1" ht="18.75" hidden="1" x14ac:dyDescent="0.3">
      <c r="A51" s="53">
        <f>N51+R51+V51+Z51+AD51+AH51+AL51+AP51</f>
        <v>295</v>
      </c>
      <c r="B51" s="53">
        <v>49</v>
      </c>
      <c r="C51" s="336">
        <f>AVERAGE(L51,P51,T51,X51,AB51,AF51,AJ51,AN51,)</f>
        <v>24</v>
      </c>
      <c r="D51" s="3" t="s">
        <v>185</v>
      </c>
      <c r="E51" s="12" t="s">
        <v>13</v>
      </c>
      <c r="F51" s="12" t="s">
        <v>274</v>
      </c>
      <c r="G51" s="57" t="s">
        <v>279</v>
      </c>
      <c r="H51" s="350"/>
      <c r="I51" s="8" t="s">
        <v>92</v>
      </c>
      <c r="J51" s="8" t="s">
        <v>90</v>
      </c>
      <c r="K51" s="344"/>
      <c r="L51" s="344"/>
      <c r="M51" s="344"/>
      <c r="N51" s="344"/>
      <c r="O51" s="314"/>
      <c r="P51" s="314"/>
      <c r="Q51" s="314"/>
      <c r="R51" s="314"/>
      <c r="S51" s="278"/>
      <c r="T51" s="278"/>
      <c r="U51" s="278"/>
      <c r="V51" s="278"/>
      <c r="W51" s="133">
        <v>8.8888888888888882E-4</v>
      </c>
      <c r="X51" s="134">
        <v>32</v>
      </c>
      <c r="Y51" s="134">
        <v>22</v>
      </c>
      <c r="Z51" s="134">
        <v>79</v>
      </c>
      <c r="AA51" s="98">
        <v>1.151273148148148E-2</v>
      </c>
      <c r="AB51" s="94">
        <v>26</v>
      </c>
      <c r="AC51" s="94">
        <v>47</v>
      </c>
      <c r="AD51" s="94">
        <v>54</v>
      </c>
      <c r="AE51" s="250">
        <v>6.4236111111111113E-4</v>
      </c>
      <c r="AF51" s="252">
        <v>38</v>
      </c>
      <c r="AG51" s="252">
        <v>31</v>
      </c>
      <c r="AH51" s="253">
        <v>70</v>
      </c>
      <c r="AI51" s="199" t="s">
        <v>289</v>
      </c>
      <c r="AJ51" s="199"/>
      <c r="AK51" s="197"/>
      <c r="AL51" s="180">
        <v>39</v>
      </c>
      <c r="AM51" s="43" t="s">
        <v>152</v>
      </c>
      <c r="AN51" s="42"/>
      <c r="AO51" s="42"/>
      <c r="AP51" s="42">
        <v>53</v>
      </c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110"/>
      <c r="BE51" s="110"/>
      <c r="BF51" s="110"/>
      <c r="BG51" s="110"/>
      <c r="BH51" s="110"/>
      <c r="BI51" s="110"/>
      <c r="BJ51" s="110"/>
      <c r="BK51" s="110"/>
      <c r="BL51" s="110"/>
      <c r="BM51" s="110"/>
      <c r="BN51" s="110"/>
      <c r="BO51" s="110"/>
      <c r="BP51" s="110"/>
      <c r="BQ51" s="90"/>
      <c r="BR51" s="90"/>
      <c r="BS51" s="90"/>
      <c r="BT51" s="106"/>
      <c r="BU51" s="106"/>
      <c r="BV51" s="106"/>
      <c r="BW51" s="106"/>
      <c r="BX51" s="106"/>
      <c r="BY51" s="106"/>
      <c r="BZ51" s="106"/>
    </row>
    <row r="52" spans="1:78" ht="18.75" hidden="1" customHeight="1" x14ac:dyDescent="0.3">
      <c r="A52" s="53">
        <f>N52+R52+V52+Z52+AD52+AH52+AL52+AP52</f>
        <v>285</v>
      </c>
      <c r="B52" s="53">
        <v>50</v>
      </c>
      <c r="C52" s="336">
        <f>AVERAGE(L52,P52,T52,X52,AB52,AF52,AJ52,AN52,)</f>
        <v>36.75</v>
      </c>
      <c r="D52" s="3" t="s">
        <v>38</v>
      </c>
      <c r="E52" s="12" t="s">
        <v>13</v>
      </c>
      <c r="F52" s="12" t="s">
        <v>18</v>
      </c>
      <c r="G52" s="57" t="s">
        <v>210</v>
      </c>
      <c r="I52" s="8" t="s">
        <v>92</v>
      </c>
      <c r="J52" s="8" t="s">
        <v>90</v>
      </c>
      <c r="K52" s="344"/>
      <c r="L52" s="344"/>
      <c r="M52" s="344"/>
      <c r="N52" s="344"/>
      <c r="O52" s="314"/>
      <c r="P52" s="314"/>
      <c r="Q52" s="314"/>
      <c r="R52" s="314"/>
      <c r="S52" s="278"/>
      <c r="T52" s="278"/>
      <c r="U52" s="278"/>
      <c r="V52" s="278"/>
      <c r="W52" s="134"/>
      <c r="X52" s="134"/>
      <c r="Y52" s="134"/>
      <c r="Z52" s="134"/>
      <c r="AA52" s="95"/>
      <c r="AB52" s="95"/>
      <c r="AC52" s="95"/>
      <c r="AD52" s="95"/>
      <c r="AE52" s="250">
        <v>5.7175925925925927E-4</v>
      </c>
      <c r="AF52" s="252">
        <v>46</v>
      </c>
      <c r="AG52" s="252">
        <v>8</v>
      </c>
      <c r="AH52" s="253">
        <v>93</v>
      </c>
      <c r="AI52" s="195">
        <v>3.7615740740740735E-4</v>
      </c>
      <c r="AJ52" s="180">
        <v>44</v>
      </c>
      <c r="AK52" s="180">
        <v>6</v>
      </c>
      <c r="AL52" s="181">
        <v>95</v>
      </c>
      <c r="AM52" s="43">
        <v>1.8287037037037038E-4</v>
      </c>
      <c r="AN52" s="44">
        <v>57</v>
      </c>
      <c r="AO52" s="44">
        <v>4</v>
      </c>
      <c r="AP52" s="44">
        <v>97</v>
      </c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Q52" s="90"/>
      <c r="BR52" s="90"/>
      <c r="BS52" s="90"/>
      <c r="BT52" s="106"/>
      <c r="BU52" s="106"/>
      <c r="BV52" s="106"/>
      <c r="BW52" s="106"/>
      <c r="BX52" s="106"/>
      <c r="BY52" s="106"/>
      <c r="BZ52" s="106"/>
    </row>
    <row r="53" spans="1:78" s="14" customFormat="1" ht="18.75" hidden="1" x14ac:dyDescent="0.3">
      <c r="A53" s="53">
        <f>N53+R53+V53+Z53+AD53+AH53+AL53+AP53</f>
        <v>268</v>
      </c>
      <c r="B53" s="53">
        <v>51</v>
      </c>
      <c r="C53" s="336">
        <f>AVERAGE(L53,P53,T53,X53,AB53,AF53,AJ53,AN53,)</f>
        <v>38.75</v>
      </c>
      <c r="D53" s="3" t="s">
        <v>16</v>
      </c>
      <c r="E53" s="12" t="s">
        <v>7</v>
      </c>
      <c r="F53" s="12" t="s">
        <v>8</v>
      </c>
      <c r="G53" s="57" t="s">
        <v>210</v>
      </c>
      <c r="H53" s="350"/>
      <c r="I53" s="8" t="s">
        <v>92</v>
      </c>
      <c r="J53" s="8" t="s">
        <v>90</v>
      </c>
      <c r="K53" s="344"/>
      <c r="L53" s="344"/>
      <c r="M53" s="344"/>
      <c r="N53" s="344"/>
      <c r="O53" s="314"/>
      <c r="P53" s="314"/>
      <c r="Q53" s="314"/>
      <c r="R53" s="314"/>
      <c r="S53" s="278"/>
      <c r="T53" s="278"/>
      <c r="U53" s="278"/>
      <c r="V53" s="278"/>
      <c r="W53" s="134"/>
      <c r="X53" s="134"/>
      <c r="Y53" s="139"/>
      <c r="Z53" s="139"/>
      <c r="AA53" s="94"/>
      <c r="AB53" s="94"/>
      <c r="AC53" s="94"/>
      <c r="AD53" s="94"/>
      <c r="AE53" s="250">
        <v>5.7754629629629627E-4</v>
      </c>
      <c r="AF53" s="252">
        <v>47</v>
      </c>
      <c r="AG53" s="252">
        <v>10</v>
      </c>
      <c r="AH53" s="253">
        <v>91</v>
      </c>
      <c r="AI53" s="195">
        <v>3.8310185185185186E-4</v>
      </c>
      <c r="AJ53" s="180">
        <v>54</v>
      </c>
      <c r="AK53" s="180">
        <v>9</v>
      </c>
      <c r="AL53" s="181">
        <v>92</v>
      </c>
      <c r="AM53" s="41">
        <v>1.9097222222222223E-4</v>
      </c>
      <c r="AN53" s="42">
        <v>54</v>
      </c>
      <c r="AO53" s="42">
        <v>16</v>
      </c>
      <c r="AP53" s="42">
        <v>85</v>
      </c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106"/>
      <c r="BR53" s="106"/>
      <c r="BS53" s="106"/>
    </row>
    <row r="54" spans="1:78" ht="18.75" hidden="1" x14ac:dyDescent="0.3">
      <c r="A54" s="53">
        <f>N54+R54+V54+Z54+AD54+AH54+AL54+AP54</f>
        <v>264</v>
      </c>
      <c r="B54" s="53">
        <v>52</v>
      </c>
      <c r="C54" s="336">
        <f>AVERAGE(L54,P54,T54,X54,AB54,AF54,AJ54,AN54,)</f>
        <v>20.666666666666668</v>
      </c>
      <c r="D54" s="12" t="s">
        <v>255</v>
      </c>
      <c r="E54" s="12" t="s">
        <v>25</v>
      </c>
      <c r="F54" s="12" t="s">
        <v>18</v>
      </c>
      <c r="G54" s="57" t="s">
        <v>210</v>
      </c>
      <c r="H54" s="351"/>
      <c r="I54" s="8" t="s">
        <v>92</v>
      </c>
      <c r="J54" s="8" t="s">
        <v>90</v>
      </c>
      <c r="K54" s="344"/>
      <c r="L54" s="344"/>
      <c r="M54" s="344"/>
      <c r="N54" s="344"/>
      <c r="O54" s="314"/>
      <c r="P54" s="314"/>
      <c r="Q54" s="314"/>
      <c r="R54" s="314"/>
      <c r="S54" s="278"/>
      <c r="T54" s="278"/>
      <c r="U54" s="278"/>
      <c r="V54" s="278"/>
      <c r="W54" s="133">
        <v>9.8958333333333342E-4</v>
      </c>
      <c r="X54" s="134">
        <v>35</v>
      </c>
      <c r="Y54" s="134">
        <v>32</v>
      </c>
      <c r="Z54" s="134">
        <v>69</v>
      </c>
      <c r="AA54" s="104">
        <v>1.0863425925925924E-2</v>
      </c>
      <c r="AB54" s="95">
        <v>27</v>
      </c>
      <c r="AC54" s="95">
        <v>37</v>
      </c>
      <c r="AD54" s="95">
        <v>64</v>
      </c>
      <c r="AE54" s="256" t="s">
        <v>290</v>
      </c>
      <c r="AF54" s="257"/>
      <c r="AG54" s="257"/>
      <c r="AH54" s="249">
        <v>39</v>
      </c>
      <c r="AI54" s="199" t="s">
        <v>289</v>
      </c>
      <c r="AJ54" s="199"/>
      <c r="AK54" s="199"/>
      <c r="AL54" s="181">
        <v>39</v>
      </c>
      <c r="AM54" s="43" t="s">
        <v>152</v>
      </c>
      <c r="AN54" s="44"/>
      <c r="AO54" s="44"/>
      <c r="AP54" s="44">
        <v>53</v>
      </c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106"/>
      <c r="BR54" s="106"/>
      <c r="BS54" s="106"/>
      <c r="BT54" s="14"/>
      <c r="BU54" s="14"/>
      <c r="BV54" s="14"/>
      <c r="BW54" s="14"/>
      <c r="BX54" s="14"/>
      <c r="BY54" s="14"/>
      <c r="BZ54" s="14"/>
    </row>
    <row r="55" spans="1:78" ht="18.75" customHeight="1" x14ac:dyDescent="0.3">
      <c r="A55" s="53">
        <f>N55+R55+V55+Z55+AD55+AH55+AL55+AP55</f>
        <v>261</v>
      </c>
      <c r="B55" s="53">
        <v>53</v>
      </c>
      <c r="C55" s="336">
        <f>AVERAGE(L55,P55,T55,X55,AB55,AF55,AJ55,AN55,)</f>
        <v>25</v>
      </c>
      <c r="D55" s="3" t="s">
        <v>119</v>
      </c>
      <c r="E55" s="12" t="s">
        <v>25</v>
      </c>
      <c r="F55" s="12" t="s">
        <v>120</v>
      </c>
      <c r="G55" s="3" t="s">
        <v>225</v>
      </c>
      <c r="H55" s="350" t="s">
        <v>351</v>
      </c>
      <c r="I55" s="8" t="s">
        <v>77</v>
      </c>
      <c r="J55" s="8" t="s">
        <v>90</v>
      </c>
      <c r="K55" s="344"/>
      <c r="L55" s="344"/>
      <c r="M55" s="344"/>
      <c r="N55" s="344"/>
      <c r="O55" s="311"/>
      <c r="P55" s="311"/>
      <c r="Q55" s="311"/>
      <c r="R55" s="311"/>
      <c r="S55" s="275"/>
      <c r="T55" s="275"/>
      <c r="U55" s="275"/>
      <c r="V55" s="275"/>
      <c r="W55" s="156">
        <v>1.0254629629629628E-3</v>
      </c>
      <c r="X55" s="154">
        <v>37</v>
      </c>
      <c r="Y55" s="154">
        <v>35</v>
      </c>
      <c r="Z55" s="154">
        <v>66</v>
      </c>
      <c r="AA55" s="210" t="s">
        <v>291</v>
      </c>
      <c r="AB55" s="94"/>
      <c r="AC55" s="94"/>
      <c r="AD55" s="108">
        <v>28</v>
      </c>
      <c r="AE55" s="258">
        <v>7.4537037037037031E-4</v>
      </c>
      <c r="AF55" s="251">
        <v>28</v>
      </c>
      <c r="AG55" s="251">
        <v>45</v>
      </c>
      <c r="AH55" s="251">
        <v>56</v>
      </c>
      <c r="AI55" s="194">
        <v>4.6759259259259258E-4</v>
      </c>
      <c r="AJ55" s="177">
        <v>35</v>
      </c>
      <c r="AK55" s="177">
        <v>43</v>
      </c>
      <c r="AL55" s="177">
        <v>58</v>
      </c>
      <c r="AM55" s="41" t="s">
        <v>152</v>
      </c>
      <c r="AN55" s="42"/>
      <c r="AO55" s="42"/>
      <c r="AP55" s="42">
        <v>53</v>
      </c>
      <c r="BQ55" s="14"/>
      <c r="BR55" s="14"/>
      <c r="BS55" s="14"/>
      <c r="BT55" s="33"/>
      <c r="BU55" s="33"/>
      <c r="BV55" s="33"/>
      <c r="BW55" s="33"/>
      <c r="BX55" s="33"/>
      <c r="BY55" s="33"/>
      <c r="BZ55" s="33"/>
    </row>
    <row r="56" spans="1:78" s="106" customFormat="1" ht="18.75" hidden="1" x14ac:dyDescent="0.3">
      <c r="A56" s="53">
        <f>N56+R56+V56+Z56+AD56+AH56+AL56+AP56</f>
        <v>261</v>
      </c>
      <c r="B56" s="53">
        <v>54</v>
      </c>
      <c r="C56" s="336">
        <f>AVERAGE(L56,P56,T56,X56,AB56,AF56,AJ56,AN56,)</f>
        <v>22</v>
      </c>
      <c r="D56" s="3" t="s">
        <v>175</v>
      </c>
      <c r="E56" s="12" t="s">
        <v>135</v>
      </c>
      <c r="F56" s="3" t="s">
        <v>170</v>
      </c>
      <c r="G56" s="57" t="s">
        <v>212</v>
      </c>
      <c r="H56" s="350"/>
      <c r="I56" s="8" t="s">
        <v>92</v>
      </c>
      <c r="J56" s="8" t="s">
        <v>90</v>
      </c>
      <c r="K56" s="344"/>
      <c r="L56" s="344"/>
      <c r="M56" s="344"/>
      <c r="N56" s="344"/>
      <c r="O56" s="314"/>
      <c r="P56" s="314"/>
      <c r="Q56" s="314"/>
      <c r="R56" s="314"/>
      <c r="S56" s="278"/>
      <c r="T56" s="278"/>
      <c r="U56" s="278"/>
      <c r="V56" s="278"/>
      <c r="W56" s="133"/>
      <c r="X56" s="134"/>
      <c r="Y56" s="139"/>
      <c r="Z56" s="139"/>
      <c r="AA56" s="98">
        <v>1.0059027777777778E-2</v>
      </c>
      <c r="AB56" s="94">
        <v>24</v>
      </c>
      <c r="AC56" s="94">
        <v>16</v>
      </c>
      <c r="AD56" s="94">
        <v>85</v>
      </c>
      <c r="AE56" s="250">
        <v>5.9259259259259258E-4</v>
      </c>
      <c r="AF56" s="252">
        <v>42</v>
      </c>
      <c r="AG56" s="252">
        <v>17</v>
      </c>
      <c r="AH56" s="253">
        <v>84</v>
      </c>
      <c r="AI56" s="199" t="s">
        <v>289</v>
      </c>
      <c r="AJ56" s="199"/>
      <c r="AK56" s="197"/>
      <c r="AL56" s="180">
        <v>39</v>
      </c>
      <c r="AM56" s="43" t="s">
        <v>152</v>
      </c>
      <c r="AN56" s="42"/>
      <c r="AO56" s="42"/>
      <c r="AP56" s="42">
        <v>53</v>
      </c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5"/>
      <c r="BU56" s="5"/>
      <c r="BV56" s="5"/>
      <c r="BW56" s="5"/>
      <c r="BX56" s="5"/>
      <c r="BY56" s="5"/>
      <c r="BZ56" s="5"/>
    </row>
    <row r="57" spans="1:78" s="106" customFormat="1" ht="18.75" hidden="1" x14ac:dyDescent="0.3">
      <c r="A57" s="53">
        <f>N57+R57+V57+Z57+AD57+AH57+AL57+AP57</f>
        <v>259</v>
      </c>
      <c r="B57" s="53">
        <v>55</v>
      </c>
      <c r="C57" s="336">
        <f>AVERAGE(L57,P57,T57,X57,AB57,AF57,AJ57,AN57,)</f>
        <v>22</v>
      </c>
      <c r="D57" s="3" t="s">
        <v>169</v>
      </c>
      <c r="E57" s="12" t="s">
        <v>31</v>
      </c>
      <c r="F57" s="12" t="s">
        <v>170</v>
      </c>
      <c r="G57" s="57" t="s">
        <v>212</v>
      </c>
      <c r="H57" s="350"/>
      <c r="I57" s="8" t="s">
        <v>92</v>
      </c>
      <c r="J57" s="8" t="s">
        <v>90</v>
      </c>
      <c r="K57" s="344"/>
      <c r="L57" s="344"/>
      <c r="M57" s="344"/>
      <c r="N57" s="344"/>
      <c r="O57" s="314"/>
      <c r="P57" s="314"/>
      <c r="Q57" s="314"/>
      <c r="R57" s="314"/>
      <c r="S57" s="278"/>
      <c r="T57" s="278"/>
      <c r="U57" s="278"/>
      <c r="V57" s="278"/>
      <c r="W57" s="133"/>
      <c r="X57" s="134"/>
      <c r="Y57" s="139"/>
      <c r="Z57" s="139"/>
      <c r="AA57" s="98">
        <v>1.0403935185185186E-2</v>
      </c>
      <c r="AB57" s="94">
        <v>24</v>
      </c>
      <c r="AC57" s="94">
        <v>26</v>
      </c>
      <c r="AD57" s="94">
        <v>75</v>
      </c>
      <c r="AE57" s="250">
        <v>5.7638888888888887E-4</v>
      </c>
      <c r="AF57" s="252">
        <v>42</v>
      </c>
      <c r="AG57" s="252">
        <v>9</v>
      </c>
      <c r="AH57" s="253">
        <v>92</v>
      </c>
      <c r="AI57" s="199" t="s">
        <v>289</v>
      </c>
      <c r="AJ57" s="199"/>
      <c r="AK57" s="197"/>
      <c r="AL57" s="180">
        <v>39</v>
      </c>
      <c r="AM57" s="43" t="s">
        <v>152</v>
      </c>
      <c r="AN57" s="42"/>
      <c r="AO57" s="42"/>
      <c r="AP57" s="42">
        <v>53</v>
      </c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Q57" s="33"/>
      <c r="BR57" s="33"/>
      <c r="BS57" s="33"/>
      <c r="BT57" s="14"/>
      <c r="BU57" s="14"/>
      <c r="BV57" s="14"/>
      <c r="BW57" s="14"/>
      <c r="BX57" s="14"/>
      <c r="BY57" s="14"/>
      <c r="BZ57" s="14"/>
    </row>
    <row r="58" spans="1:78" ht="18.75" hidden="1" customHeight="1" x14ac:dyDescent="0.3">
      <c r="A58" s="53">
        <f>N58+R58+V58+Z58+AD58+AH58+AL58+AP58</f>
        <v>253</v>
      </c>
      <c r="B58" s="53">
        <v>56</v>
      </c>
      <c r="C58" s="336">
        <f>AVERAGE(L58,P58,T58,X58,AB58,AF58,AJ58,AN58,)</f>
        <v>23.333333333333332</v>
      </c>
      <c r="D58" s="3" t="s">
        <v>176</v>
      </c>
      <c r="E58" s="12" t="s">
        <v>135</v>
      </c>
      <c r="F58" s="12" t="s">
        <v>170</v>
      </c>
      <c r="G58" s="57" t="s">
        <v>212</v>
      </c>
      <c r="I58" s="8" t="s">
        <v>92</v>
      </c>
      <c r="J58" s="8" t="s">
        <v>90</v>
      </c>
      <c r="K58" s="344"/>
      <c r="L58" s="344"/>
      <c r="M58" s="344"/>
      <c r="N58" s="344"/>
      <c r="O58" s="314"/>
      <c r="P58" s="314"/>
      <c r="Q58" s="314"/>
      <c r="R58" s="314"/>
      <c r="S58" s="278"/>
      <c r="T58" s="278"/>
      <c r="U58" s="278"/>
      <c r="V58" s="278"/>
      <c r="W58" s="133"/>
      <c r="X58" s="134"/>
      <c r="Y58" s="138"/>
      <c r="Z58" s="138"/>
      <c r="AA58" s="98">
        <v>1.0274305555555556E-2</v>
      </c>
      <c r="AB58" s="94">
        <v>22</v>
      </c>
      <c r="AC58" s="94">
        <v>21</v>
      </c>
      <c r="AD58" s="94">
        <v>80</v>
      </c>
      <c r="AE58" s="250">
        <v>6.0648148148148139E-4</v>
      </c>
      <c r="AF58" s="252">
        <v>48</v>
      </c>
      <c r="AG58" s="252">
        <v>20</v>
      </c>
      <c r="AH58" s="253">
        <v>81</v>
      </c>
      <c r="AI58" s="199" t="s">
        <v>289</v>
      </c>
      <c r="AJ58" s="199"/>
      <c r="AK58" s="197"/>
      <c r="AL58" s="180">
        <v>39</v>
      </c>
      <c r="AM58" s="43" t="s">
        <v>152</v>
      </c>
      <c r="AN58" s="42"/>
      <c r="AO58" s="42"/>
      <c r="AP58" s="42">
        <v>53</v>
      </c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</row>
    <row r="59" spans="1:78" ht="18.75" customHeight="1" x14ac:dyDescent="0.3">
      <c r="A59" s="53">
        <f>N59+R59+V59+Z59+AD59+AH59+AL59+AP59</f>
        <v>235</v>
      </c>
      <c r="B59" s="53">
        <v>57</v>
      </c>
      <c r="C59" s="336">
        <f>AVERAGE(L59,P59,T59,X59,AB59,AF59,AJ59,AN59,)</f>
        <v>17.75</v>
      </c>
      <c r="D59" s="3" t="s">
        <v>280</v>
      </c>
      <c r="E59" s="12" t="s">
        <v>195</v>
      </c>
      <c r="F59" s="12" t="s">
        <v>170</v>
      </c>
      <c r="G59" s="57" t="s">
        <v>212</v>
      </c>
      <c r="H59" s="351" t="s">
        <v>353</v>
      </c>
      <c r="I59" s="8" t="s">
        <v>77</v>
      </c>
      <c r="J59" s="8" t="s">
        <v>90</v>
      </c>
      <c r="K59" s="344"/>
      <c r="L59" s="344"/>
      <c r="M59" s="344"/>
      <c r="N59" s="344"/>
      <c r="O59" s="311"/>
      <c r="P59" s="311"/>
      <c r="Q59" s="311"/>
      <c r="R59" s="311"/>
      <c r="S59" s="286"/>
      <c r="T59" s="275"/>
      <c r="U59" s="275"/>
      <c r="V59" s="275"/>
      <c r="W59" s="156">
        <v>1.1562499999999999E-3</v>
      </c>
      <c r="X59" s="154">
        <v>32</v>
      </c>
      <c r="Y59" s="154">
        <v>38</v>
      </c>
      <c r="Z59" s="154">
        <v>63</v>
      </c>
      <c r="AA59" s="107">
        <v>1.351388888888889E-2</v>
      </c>
      <c r="AB59" s="108">
        <v>0</v>
      </c>
      <c r="AC59" s="94">
        <v>65</v>
      </c>
      <c r="AD59" s="94">
        <v>36</v>
      </c>
      <c r="AE59" s="248">
        <v>8.4027777777777779E-4</v>
      </c>
      <c r="AF59" s="249">
        <v>39</v>
      </c>
      <c r="AG59" s="249">
        <v>57</v>
      </c>
      <c r="AH59" s="249">
        <v>44</v>
      </c>
      <c r="AI59" s="199" t="s">
        <v>289</v>
      </c>
      <c r="AJ59" s="199"/>
      <c r="AK59" s="196"/>
      <c r="AL59" s="193">
        <v>39</v>
      </c>
      <c r="AM59" s="43" t="s">
        <v>152</v>
      </c>
      <c r="AN59" s="115"/>
      <c r="AO59" s="115"/>
      <c r="AP59" s="115">
        <v>53</v>
      </c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14"/>
      <c r="BR59" s="14"/>
      <c r="BS59" s="14"/>
    </row>
    <row r="60" spans="1:78" ht="18.75" hidden="1" x14ac:dyDescent="0.3">
      <c r="A60" s="53">
        <f>N60+R60+V60+Z60+AD60+AH60+AL60+AP60</f>
        <v>233</v>
      </c>
      <c r="B60" s="53">
        <v>58</v>
      </c>
      <c r="C60" s="336">
        <f>AVERAGE(L60,P60,T60,X60,AB60,AF60,AJ60,AN60,)</f>
        <v>30</v>
      </c>
      <c r="D60" s="3" t="s">
        <v>104</v>
      </c>
      <c r="E60" s="12" t="s">
        <v>31</v>
      </c>
      <c r="F60" s="12" t="s">
        <v>105</v>
      </c>
      <c r="G60" s="57" t="s">
        <v>213</v>
      </c>
      <c r="I60" s="8" t="s">
        <v>92</v>
      </c>
      <c r="J60" s="8" t="s">
        <v>90</v>
      </c>
      <c r="K60" s="344"/>
      <c r="L60" s="344"/>
      <c r="M60" s="344"/>
      <c r="N60" s="344"/>
      <c r="O60" s="314"/>
      <c r="P60" s="314"/>
      <c r="Q60" s="314"/>
      <c r="R60" s="314"/>
      <c r="S60" s="278"/>
      <c r="T60" s="278"/>
      <c r="U60" s="278"/>
      <c r="V60" s="278"/>
      <c r="W60" s="134"/>
      <c r="X60" s="134"/>
      <c r="Y60" s="139"/>
      <c r="Z60" s="139"/>
      <c r="AA60" s="94"/>
      <c r="AB60" s="94"/>
      <c r="AC60" s="94"/>
      <c r="AD60" s="94"/>
      <c r="AE60" s="250">
        <v>5.7870370370370378E-4</v>
      </c>
      <c r="AF60" s="252">
        <v>46</v>
      </c>
      <c r="AG60" s="252">
        <v>12</v>
      </c>
      <c r="AH60" s="253">
        <v>89</v>
      </c>
      <c r="AI60" s="195">
        <v>3.8657407407407407E-4</v>
      </c>
      <c r="AJ60" s="180">
        <v>44</v>
      </c>
      <c r="AK60" s="180">
        <v>10</v>
      </c>
      <c r="AL60" s="181">
        <v>91</v>
      </c>
      <c r="AM60" s="41" t="s">
        <v>152</v>
      </c>
      <c r="AN60" s="42"/>
      <c r="AO60" s="42"/>
      <c r="AP60" s="42">
        <v>53</v>
      </c>
      <c r="BT60" s="106"/>
      <c r="BU60" s="106"/>
      <c r="BV60" s="106"/>
      <c r="BW60" s="106"/>
      <c r="BX60" s="106"/>
      <c r="BY60" s="106"/>
      <c r="BZ60" s="106"/>
    </row>
    <row r="61" spans="1:78" s="106" customFormat="1" ht="18.75" hidden="1" x14ac:dyDescent="0.3">
      <c r="A61" s="53">
        <f>N61+R61+V61+Z61+AD61+AH61+AL61+AP61</f>
        <v>226</v>
      </c>
      <c r="B61" s="53">
        <v>59</v>
      </c>
      <c r="C61" s="336">
        <f>AVERAGE(L61,P61,T61,X61,AB61,AF61,AJ61,AN61,)</f>
        <v>14.5</v>
      </c>
      <c r="D61" s="12" t="s">
        <v>238</v>
      </c>
      <c r="E61" s="12" t="s">
        <v>135</v>
      </c>
      <c r="F61" s="12" t="s">
        <v>235</v>
      </c>
      <c r="G61" s="57" t="s">
        <v>236</v>
      </c>
      <c r="H61" s="350"/>
      <c r="I61" s="8" t="s">
        <v>92</v>
      </c>
      <c r="J61" s="8" t="s">
        <v>90</v>
      </c>
      <c r="K61" s="344"/>
      <c r="L61" s="344"/>
      <c r="M61" s="344"/>
      <c r="N61" s="344"/>
      <c r="O61" s="315"/>
      <c r="P61" s="315"/>
      <c r="Q61" s="315"/>
      <c r="R61" s="315"/>
      <c r="S61" s="279"/>
      <c r="T61" s="279"/>
      <c r="U61" s="279"/>
      <c r="V61" s="279"/>
      <c r="W61" s="133"/>
      <c r="X61" s="134"/>
      <c r="Y61" s="139"/>
      <c r="Z61" s="139"/>
      <c r="AA61" s="98">
        <v>9.571759259259259E-3</v>
      </c>
      <c r="AB61" s="94">
        <v>29</v>
      </c>
      <c r="AC61" s="94">
        <v>6</v>
      </c>
      <c r="AD61" s="94">
        <v>95</v>
      </c>
      <c r="AE61" s="256" t="s">
        <v>290</v>
      </c>
      <c r="AF61" s="259"/>
      <c r="AG61" s="259"/>
      <c r="AH61" s="252">
        <v>39</v>
      </c>
      <c r="AI61" s="199" t="s">
        <v>289</v>
      </c>
      <c r="AJ61" s="199"/>
      <c r="AK61" s="197"/>
      <c r="AL61" s="180">
        <v>39</v>
      </c>
      <c r="AM61" s="43" t="s">
        <v>152</v>
      </c>
      <c r="AN61" s="42"/>
      <c r="AO61" s="42"/>
      <c r="AP61" s="42">
        <v>53</v>
      </c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T61" s="5"/>
      <c r="BU61" s="5"/>
      <c r="BV61" s="5"/>
      <c r="BW61" s="5"/>
      <c r="BX61" s="5"/>
      <c r="BY61" s="5"/>
      <c r="BZ61" s="5"/>
    </row>
    <row r="62" spans="1:78" s="106" customFormat="1" ht="18.75" hidden="1" customHeight="1" x14ac:dyDescent="0.3">
      <c r="A62" s="53">
        <f>N62+R62+V62+Z62+AD62+AH62+AL62+AP62</f>
        <v>222</v>
      </c>
      <c r="B62" s="53">
        <v>60</v>
      </c>
      <c r="C62" s="336">
        <f>AVERAGE(L62,P62,T62,X62,AB62,AF62,AJ62,AN62,)</f>
        <v>16.5</v>
      </c>
      <c r="D62" s="12" t="s">
        <v>241</v>
      </c>
      <c r="E62" s="12" t="s">
        <v>173</v>
      </c>
      <c r="F62" s="12" t="s">
        <v>235</v>
      </c>
      <c r="G62" s="57" t="s">
        <v>236</v>
      </c>
      <c r="H62" s="350"/>
      <c r="I62" s="8" t="s">
        <v>92</v>
      </c>
      <c r="J62" s="8" t="s">
        <v>90</v>
      </c>
      <c r="K62" s="344"/>
      <c r="L62" s="344"/>
      <c r="M62" s="344"/>
      <c r="N62" s="344"/>
      <c r="O62" s="315"/>
      <c r="P62" s="315"/>
      <c r="Q62" s="315"/>
      <c r="R62" s="315"/>
      <c r="S62" s="279"/>
      <c r="T62" s="279"/>
      <c r="U62" s="279"/>
      <c r="V62" s="279"/>
      <c r="W62" s="133"/>
      <c r="X62" s="134"/>
      <c r="Y62" s="139"/>
      <c r="Z62" s="139"/>
      <c r="AA62" s="98">
        <v>9.6678240740740735E-3</v>
      </c>
      <c r="AB62" s="94">
        <v>33</v>
      </c>
      <c r="AC62" s="94">
        <v>10</v>
      </c>
      <c r="AD62" s="94">
        <v>91</v>
      </c>
      <c r="AE62" s="256" t="s">
        <v>290</v>
      </c>
      <c r="AF62" s="259"/>
      <c r="AG62" s="259"/>
      <c r="AH62" s="252">
        <v>39</v>
      </c>
      <c r="AI62" s="199" t="s">
        <v>289</v>
      </c>
      <c r="AJ62" s="199"/>
      <c r="AK62" s="197"/>
      <c r="AL62" s="180">
        <v>39</v>
      </c>
      <c r="AM62" s="43" t="s">
        <v>152</v>
      </c>
      <c r="AN62" s="42"/>
      <c r="AO62" s="42"/>
      <c r="AP62" s="42">
        <v>53</v>
      </c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5"/>
      <c r="BR62" s="5"/>
      <c r="BS62" s="5"/>
      <c r="BT62" s="5"/>
      <c r="BU62" s="5"/>
      <c r="BV62" s="5"/>
      <c r="BW62" s="5"/>
      <c r="BX62" s="5"/>
      <c r="BY62" s="5"/>
      <c r="BZ62" s="5"/>
    </row>
    <row r="63" spans="1:78" s="14" customFormat="1" ht="18.75" customHeight="1" x14ac:dyDescent="0.3">
      <c r="A63" s="53">
        <f>N63+R63+V63+Z63+AD63+AH63+AL63+AP63</f>
        <v>220</v>
      </c>
      <c r="B63" s="53">
        <v>61</v>
      </c>
      <c r="C63" s="336">
        <f>AVERAGE(L63,P63,T63,X63,AB63,AF63,AJ63,AN63,)</f>
        <v>15</v>
      </c>
      <c r="D63" s="12" t="s">
        <v>284</v>
      </c>
      <c r="E63" s="12" t="s">
        <v>101</v>
      </c>
      <c r="F63" s="12" t="s">
        <v>170</v>
      </c>
      <c r="G63" s="57" t="s">
        <v>212</v>
      </c>
      <c r="H63" s="350" t="s">
        <v>346</v>
      </c>
      <c r="I63" s="8" t="s">
        <v>77</v>
      </c>
      <c r="J63" s="8" t="s">
        <v>90</v>
      </c>
      <c r="K63" s="344"/>
      <c r="L63" s="344"/>
      <c r="M63" s="344"/>
      <c r="N63" s="344"/>
      <c r="O63" s="311"/>
      <c r="P63" s="311"/>
      <c r="Q63" s="311"/>
      <c r="R63" s="311"/>
      <c r="S63" s="275"/>
      <c r="T63" s="275"/>
      <c r="U63" s="275"/>
      <c r="V63" s="275"/>
      <c r="W63" s="156">
        <v>1.2893518518518519E-3</v>
      </c>
      <c r="X63" s="154">
        <v>30</v>
      </c>
      <c r="Y63" s="154">
        <v>39</v>
      </c>
      <c r="Z63" s="154">
        <v>61</v>
      </c>
      <c r="AA63" s="210" t="s">
        <v>291</v>
      </c>
      <c r="AB63" s="94"/>
      <c r="AC63" s="94"/>
      <c r="AD63" s="108">
        <v>28</v>
      </c>
      <c r="AE63" s="256" t="s">
        <v>290</v>
      </c>
      <c r="AF63" s="257"/>
      <c r="AG63" s="257"/>
      <c r="AH63" s="249">
        <v>39</v>
      </c>
      <c r="AI63" s="199" t="s">
        <v>289</v>
      </c>
      <c r="AJ63" s="199"/>
      <c r="AK63" s="196"/>
      <c r="AL63" s="193">
        <v>39</v>
      </c>
      <c r="AM63" s="43" t="s">
        <v>152</v>
      </c>
      <c r="AN63" s="42"/>
      <c r="AO63" s="42"/>
      <c r="AP63" s="42">
        <v>53</v>
      </c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5"/>
      <c r="BR63" s="5"/>
      <c r="BS63" s="5"/>
      <c r="BT63" s="5"/>
      <c r="BU63" s="5"/>
      <c r="BV63" s="5"/>
      <c r="BW63" s="5"/>
      <c r="BX63" s="5"/>
      <c r="BY63" s="5"/>
      <c r="BZ63" s="5"/>
    </row>
    <row r="64" spans="1:78" s="106" customFormat="1" ht="18.75" hidden="1" customHeight="1" x14ac:dyDescent="0.3">
      <c r="A64" s="53">
        <f>N64+R64+V64+Z64+AD64+AH64+AL64+AP64</f>
        <v>219</v>
      </c>
      <c r="B64" s="53">
        <v>62</v>
      </c>
      <c r="C64" s="336">
        <f>AVERAGE(L64,P64,T64,X64,AB64,AF64,AJ64,AN64,)</f>
        <v>14.5</v>
      </c>
      <c r="D64" s="12" t="s">
        <v>240</v>
      </c>
      <c r="E64" s="12" t="s">
        <v>31</v>
      </c>
      <c r="F64" s="12" t="s">
        <v>235</v>
      </c>
      <c r="G64" s="57" t="s">
        <v>236</v>
      </c>
      <c r="H64" s="350"/>
      <c r="I64" s="8" t="s">
        <v>92</v>
      </c>
      <c r="J64" s="8" t="s">
        <v>90</v>
      </c>
      <c r="K64" s="344"/>
      <c r="L64" s="344"/>
      <c r="M64" s="344"/>
      <c r="N64" s="344"/>
      <c r="O64" s="315"/>
      <c r="P64" s="315"/>
      <c r="Q64" s="315"/>
      <c r="R64" s="315"/>
      <c r="S64" s="279"/>
      <c r="T64" s="279"/>
      <c r="U64" s="279"/>
      <c r="V64" s="279"/>
      <c r="W64" s="133"/>
      <c r="X64" s="134"/>
      <c r="Y64" s="139"/>
      <c r="Z64" s="139"/>
      <c r="AA64" s="98">
        <v>9.8530092592592593E-3</v>
      </c>
      <c r="AB64" s="94">
        <v>29</v>
      </c>
      <c r="AC64" s="94">
        <v>13</v>
      </c>
      <c r="AD64" s="94">
        <v>88</v>
      </c>
      <c r="AE64" s="256" t="s">
        <v>290</v>
      </c>
      <c r="AF64" s="259"/>
      <c r="AG64" s="259"/>
      <c r="AH64" s="252">
        <v>39</v>
      </c>
      <c r="AI64" s="199" t="s">
        <v>289</v>
      </c>
      <c r="AJ64" s="199"/>
      <c r="AK64" s="197"/>
      <c r="AL64" s="180">
        <v>39</v>
      </c>
      <c r="AM64" s="43" t="s">
        <v>152</v>
      </c>
      <c r="AN64" s="42"/>
      <c r="AO64" s="42"/>
      <c r="AP64" s="42">
        <v>53</v>
      </c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5"/>
      <c r="BR64" s="5"/>
      <c r="BS64" s="5"/>
    </row>
    <row r="65" spans="1:78" s="106" customFormat="1" ht="18.75" hidden="1" customHeight="1" x14ac:dyDescent="0.3">
      <c r="A65" s="53">
        <f>N65+R65+V65+Z65+AD65+AH65+AL65+AP65</f>
        <v>217</v>
      </c>
      <c r="B65" s="53">
        <v>63</v>
      </c>
      <c r="C65" s="336">
        <f>AVERAGE(L65,P65,T65,X65,AB65,AF65,AJ65,AN65,)</f>
        <v>14.5</v>
      </c>
      <c r="D65" s="12" t="s">
        <v>242</v>
      </c>
      <c r="E65" s="12" t="s">
        <v>135</v>
      </c>
      <c r="F65" s="12" t="s">
        <v>235</v>
      </c>
      <c r="G65" s="57" t="s">
        <v>236</v>
      </c>
      <c r="H65" s="350"/>
      <c r="I65" s="8" t="s">
        <v>92</v>
      </c>
      <c r="J65" s="8" t="s">
        <v>90</v>
      </c>
      <c r="K65" s="344"/>
      <c r="L65" s="344"/>
      <c r="M65" s="344"/>
      <c r="N65" s="344"/>
      <c r="O65" s="315"/>
      <c r="P65" s="315"/>
      <c r="Q65" s="315"/>
      <c r="R65" s="315"/>
      <c r="S65" s="279"/>
      <c r="T65" s="279"/>
      <c r="U65" s="279"/>
      <c r="V65" s="279"/>
      <c r="W65" s="133"/>
      <c r="X65" s="134"/>
      <c r="Y65" s="139"/>
      <c r="Z65" s="139"/>
      <c r="AA65" s="98">
        <v>1.0047453703703704E-2</v>
      </c>
      <c r="AB65" s="94">
        <v>29</v>
      </c>
      <c r="AC65" s="94">
        <v>15</v>
      </c>
      <c r="AD65" s="94">
        <v>86</v>
      </c>
      <c r="AE65" s="256" t="s">
        <v>290</v>
      </c>
      <c r="AF65" s="259"/>
      <c r="AG65" s="259"/>
      <c r="AH65" s="252">
        <v>39</v>
      </c>
      <c r="AI65" s="199" t="s">
        <v>289</v>
      </c>
      <c r="AJ65" s="199"/>
      <c r="AK65" s="197"/>
      <c r="AL65" s="180">
        <v>39</v>
      </c>
      <c r="AM65" s="43" t="s">
        <v>152</v>
      </c>
      <c r="AN65" s="42"/>
      <c r="AO65" s="42"/>
      <c r="AP65" s="42">
        <v>53</v>
      </c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</row>
    <row r="66" spans="1:78" s="106" customFormat="1" ht="18.75" hidden="1" x14ac:dyDescent="0.3">
      <c r="A66" s="53">
        <f>N66+R66+V66+Z66+AD66+AH66+AL66+AP66</f>
        <v>215</v>
      </c>
      <c r="B66" s="53">
        <v>64</v>
      </c>
      <c r="C66" s="336">
        <f>AVERAGE(L66,P66,T66,X66,AB66,AF66,AJ66,AN66,)</f>
        <v>11.5</v>
      </c>
      <c r="D66" s="12" t="s">
        <v>244</v>
      </c>
      <c r="E66" s="12" t="s">
        <v>135</v>
      </c>
      <c r="F66" s="12" t="s">
        <v>170</v>
      </c>
      <c r="G66" s="57" t="s">
        <v>212</v>
      </c>
      <c r="H66" s="350"/>
      <c r="I66" s="8" t="s">
        <v>92</v>
      </c>
      <c r="J66" s="8" t="s">
        <v>90</v>
      </c>
      <c r="K66" s="344"/>
      <c r="L66" s="344"/>
      <c r="M66" s="344"/>
      <c r="N66" s="344"/>
      <c r="O66" s="315"/>
      <c r="P66" s="315"/>
      <c r="Q66" s="315"/>
      <c r="R66" s="315"/>
      <c r="S66" s="279"/>
      <c r="T66" s="279"/>
      <c r="U66" s="279"/>
      <c r="V66" s="279"/>
      <c r="W66" s="133"/>
      <c r="X66" s="134"/>
      <c r="Y66" s="139"/>
      <c r="Z66" s="139"/>
      <c r="AA66" s="98">
        <v>1.0128472222222223E-2</v>
      </c>
      <c r="AB66" s="94">
        <v>23</v>
      </c>
      <c r="AC66" s="94">
        <v>17</v>
      </c>
      <c r="AD66" s="94">
        <v>84</v>
      </c>
      <c r="AE66" s="256" t="s">
        <v>290</v>
      </c>
      <c r="AF66" s="259"/>
      <c r="AG66" s="259"/>
      <c r="AH66" s="252">
        <v>39</v>
      </c>
      <c r="AI66" s="199" t="s">
        <v>289</v>
      </c>
      <c r="AJ66" s="199"/>
      <c r="AK66" s="197"/>
      <c r="AL66" s="180">
        <v>39</v>
      </c>
      <c r="AM66" s="43" t="s">
        <v>152</v>
      </c>
      <c r="AN66" s="42"/>
      <c r="AO66" s="42"/>
      <c r="AP66" s="42">
        <v>53</v>
      </c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T66" s="14"/>
      <c r="BU66" s="14"/>
      <c r="BV66" s="14"/>
      <c r="BW66" s="14"/>
      <c r="BX66" s="14"/>
      <c r="BY66" s="14"/>
      <c r="BZ66" s="14"/>
    </row>
    <row r="67" spans="1:78" s="106" customFormat="1" ht="18.75" hidden="1" customHeight="1" x14ac:dyDescent="0.3">
      <c r="A67" s="53">
        <f>N67+R67+V67+Z67+AD67+AH67+AL67+AP67</f>
        <v>214</v>
      </c>
      <c r="B67" s="53">
        <v>65</v>
      </c>
      <c r="C67" s="336">
        <f>AVERAGE(L67,P67,T67,X67,AB67,AF67,AJ67,AN67,)</f>
        <v>13</v>
      </c>
      <c r="D67" s="12" t="s">
        <v>243</v>
      </c>
      <c r="E67" s="12" t="s">
        <v>7</v>
      </c>
      <c r="F67" s="12" t="s">
        <v>170</v>
      </c>
      <c r="G67" s="57" t="s">
        <v>212</v>
      </c>
      <c r="H67" s="350"/>
      <c r="I67" s="8" t="s">
        <v>92</v>
      </c>
      <c r="J67" s="8" t="s">
        <v>90</v>
      </c>
      <c r="K67" s="344"/>
      <c r="L67" s="344"/>
      <c r="M67" s="344"/>
      <c r="N67" s="344"/>
      <c r="O67" s="315"/>
      <c r="P67" s="315"/>
      <c r="Q67" s="315"/>
      <c r="R67" s="315"/>
      <c r="S67" s="279"/>
      <c r="T67" s="279"/>
      <c r="U67" s="279"/>
      <c r="V67" s="279"/>
      <c r="W67" s="133"/>
      <c r="X67" s="134"/>
      <c r="Y67" s="139"/>
      <c r="Z67" s="139"/>
      <c r="AA67" s="98">
        <v>1.0162037037037037E-2</v>
      </c>
      <c r="AB67" s="94">
        <v>26</v>
      </c>
      <c r="AC67" s="94">
        <v>18</v>
      </c>
      <c r="AD67" s="94">
        <v>83</v>
      </c>
      <c r="AE67" s="256" t="s">
        <v>290</v>
      </c>
      <c r="AF67" s="259"/>
      <c r="AG67" s="259"/>
      <c r="AH67" s="252">
        <v>39</v>
      </c>
      <c r="AI67" s="199" t="s">
        <v>289</v>
      </c>
      <c r="AJ67" s="199"/>
      <c r="AK67" s="197"/>
      <c r="AL67" s="180">
        <v>39</v>
      </c>
      <c r="AM67" s="43" t="s">
        <v>152</v>
      </c>
      <c r="AN67" s="42"/>
      <c r="AO67" s="42"/>
      <c r="AP67" s="42">
        <v>53</v>
      </c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14"/>
      <c r="BR67" s="14"/>
      <c r="BS67" s="14"/>
    </row>
    <row r="68" spans="1:78" s="106" customFormat="1" ht="18.75" hidden="1" x14ac:dyDescent="0.3">
      <c r="A68" s="53">
        <f>N68+R68+V68+Z68+AD68+AH68+AL68+AP68</f>
        <v>213</v>
      </c>
      <c r="B68" s="53">
        <v>66</v>
      </c>
      <c r="C68" s="336">
        <f>AVERAGE(L68,P68,T68,X68,AB68,AF68,AJ68,AN68,)</f>
        <v>0</v>
      </c>
      <c r="D68" s="12" t="s">
        <v>246</v>
      </c>
      <c r="E68" s="12" t="s">
        <v>245</v>
      </c>
      <c r="F68" s="12" t="s">
        <v>170</v>
      </c>
      <c r="G68" s="57" t="s">
        <v>212</v>
      </c>
      <c r="H68" s="351"/>
      <c r="I68" s="8" t="s">
        <v>92</v>
      </c>
      <c r="J68" s="8" t="s">
        <v>90</v>
      </c>
      <c r="K68" s="344"/>
      <c r="L68" s="344"/>
      <c r="M68" s="344"/>
      <c r="N68" s="344"/>
      <c r="O68" s="312"/>
      <c r="P68" s="312"/>
      <c r="Q68" s="312"/>
      <c r="R68" s="312"/>
      <c r="S68" s="280"/>
      <c r="T68" s="280"/>
      <c r="U68" s="280"/>
      <c r="V68" s="280"/>
      <c r="W68" s="132"/>
      <c r="X68" s="131"/>
      <c r="Y68" s="138"/>
      <c r="Z68" s="138"/>
      <c r="AA68" s="107">
        <v>1.0171296296296296E-2</v>
      </c>
      <c r="AB68" s="108"/>
      <c r="AC68" s="108">
        <v>19</v>
      </c>
      <c r="AD68" s="108">
        <v>82</v>
      </c>
      <c r="AE68" s="256" t="s">
        <v>290</v>
      </c>
      <c r="AF68" s="257"/>
      <c r="AG68" s="257"/>
      <c r="AH68" s="249">
        <v>39</v>
      </c>
      <c r="AI68" s="199" t="s">
        <v>289</v>
      </c>
      <c r="AJ68" s="199"/>
      <c r="AK68" s="196"/>
      <c r="AL68" s="193">
        <v>39</v>
      </c>
      <c r="AM68" s="43" t="s">
        <v>152</v>
      </c>
      <c r="AN68" s="115"/>
      <c r="AO68" s="115"/>
      <c r="AP68" s="115">
        <v>53</v>
      </c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</row>
    <row r="69" spans="1:78" s="106" customFormat="1" ht="18.75" hidden="1" customHeight="1" x14ac:dyDescent="0.3">
      <c r="A69" s="53">
        <f>N69+R69+V69+Z69+AD69+AH69+AL69+AP69</f>
        <v>212</v>
      </c>
      <c r="B69" s="53">
        <v>67</v>
      </c>
      <c r="C69" s="336">
        <f>AVERAGE(L69,P69,T69,X69,AB69,AF69,AJ69,AN69,)</f>
        <v>15</v>
      </c>
      <c r="D69" s="12" t="s">
        <v>247</v>
      </c>
      <c r="E69" s="12" t="s">
        <v>173</v>
      </c>
      <c r="F69" s="12" t="s">
        <v>235</v>
      </c>
      <c r="G69" s="57" t="s">
        <v>236</v>
      </c>
      <c r="H69" s="350"/>
      <c r="I69" s="8" t="s">
        <v>92</v>
      </c>
      <c r="J69" s="8" t="s">
        <v>90</v>
      </c>
      <c r="K69" s="344"/>
      <c r="L69" s="344"/>
      <c r="M69" s="344"/>
      <c r="N69" s="344"/>
      <c r="O69" s="315"/>
      <c r="P69" s="315"/>
      <c r="Q69" s="315"/>
      <c r="R69" s="315"/>
      <c r="S69" s="279"/>
      <c r="T69" s="279"/>
      <c r="U69" s="279"/>
      <c r="V69" s="279"/>
      <c r="W69" s="133"/>
      <c r="X69" s="134"/>
      <c r="Y69" s="139"/>
      <c r="Z69" s="139"/>
      <c r="AA69" s="98">
        <v>1.0229166666666666E-2</v>
      </c>
      <c r="AB69" s="94">
        <v>30</v>
      </c>
      <c r="AC69" s="94">
        <v>20</v>
      </c>
      <c r="AD69" s="94">
        <v>81</v>
      </c>
      <c r="AE69" s="256" t="s">
        <v>290</v>
      </c>
      <c r="AF69" s="259"/>
      <c r="AG69" s="259"/>
      <c r="AH69" s="252">
        <v>39</v>
      </c>
      <c r="AI69" s="199" t="s">
        <v>289</v>
      </c>
      <c r="AJ69" s="199"/>
      <c r="AK69" s="197"/>
      <c r="AL69" s="180">
        <v>39</v>
      </c>
      <c r="AM69" s="43" t="s">
        <v>152</v>
      </c>
      <c r="AN69" s="42"/>
      <c r="AO69" s="42"/>
      <c r="AP69" s="42">
        <v>53</v>
      </c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</row>
    <row r="70" spans="1:78" ht="18.75" hidden="1" customHeight="1" x14ac:dyDescent="0.3">
      <c r="A70" s="53">
        <f>N70+R70+V70+Z70+AD70+AH70+AL70+AP70</f>
        <v>211</v>
      </c>
      <c r="B70" s="53">
        <v>68</v>
      </c>
      <c r="C70" s="336">
        <f>AVERAGE(L70,P70,T70,X70,AB70,AF70,AJ70,AN70,)</f>
        <v>20.333333333333332</v>
      </c>
      <c r="D70" s="3" t="s">
        <v>189</v>
      </c>
      <c r="E70" s="12" t="s">
        <v>25</v>
      </c>
      <c r="F70" s="12" t="s">
        <v>170</v>
      </c>
      <c r="G70" s="57" t="s">
        <v>212</v>
      </c>
      <c r="I70" s="8" t="s">
        <v>92</v>
      </c>
      <c r="J70" s="8" t="s">
        <v>90</v>
      </c>
      <c r="K70" s="344"/>
      <c r="L70" s="344"/>
      <c r="M70" s="344"/>
      <c r="N70" s="344"/>
      <c r="O70" s="314"/>
      <c r="P70" s="314"/>
      <c r="Q70" s="314"/>
      <c r="R70" s="314"/>
      <c r="S70" s="278"/>
      <c r="T70" s="278"/>
      <c r="U70" s="278"/>
      <c r="V70" s="278"/>
      <c r="W70" s="133"/>
      <c r="X70" s="134"/>
      <c r="Y70" s="139"/>
      <c r="Z70" s="139"/>
      <c r="AA70" s="98">
        <v>1.1263888888888888E-2</v>
      </c>
      <c r="AB70" s="94">
        <v>23</v>
      </c>
      <c r="AC70" s="94">
        <v>45</v>
      </c>
      <c r="AD70" s="94">
        <v>56</v>
      </c>
      <c r="AE70" s="250">
        <v>6.7013888888888885E-4</v>
      </c>
      <c r="AF70" s="252">
        <v>38</v>
      </c>
      <c r="AG70" s="252">
        <v>38</v>
      </c>
      <c r="AH70" s="253">
        <v>63</v>
      </c>
      <c r="AI70" s="199" t="s">
        <v>289</v>
      </c>
      <c r="AJ70" s="199"/>
      <c r="AK70" s="197"/>
      <c r="AL70" s="180">
        <v>39</v>
      </c>
      <c r="AM70" s="43" t="s">
        <v>152</v>
      </c>
      <c r="AN70" s="42"/>
      <c r="AO70" s="42"/>
      <c r="AP70" s="42">
        <v>53</v>
      </c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</row>
    <row r="71" spans="1:78" ht="18.75" hidden="1" x14ac:dyDescent="0.3">
      <c r="A71" s="53">
        <f>N71+R71+V71+Z71+AD71+AH71+AL71+AP71</f>
        <v>210</v>
      </c>
      <c r="B71" s="53">
        <v>69</v>
      </c>
      <c r="C71" s="336">
        <f>AVERAGE(L71,P71,T71,X71,AB71,AF71,AJ71,AN71,)</f>
        <v>13.5</v>
      </c>
      <c r="D71" s="12" t="s">
        <v>248</v>
      </c>
      <c r="E71" s="12" t="s">
        <v>13</v>
      </c>
      <c r="F71" s="12" t="s">
        <v>235</v>
      </c>
      <c r="G71" s="57" t="s">
        <v>236</v>
      </c>
      <c r="I71" s="8" t="s">
        <v>92</v>
      </c>
      <c r="J71" s="8" t="s">
        <v>90</v>
      </c>
      <c r="K71" s="344"/>
      <c r="L71" s="344"/>
      <c r="M71" s="344"/>
      <c r="N71" s="344"/>
      <c r="O71" s="315"/>
      <c r="P71" s="315"/>
      <c r="Q71" s="315"/>
      <c r="R71" s="315"/>
      <c r="S71" s="279"/>
      <c r="T71" s="279"/>
      <c r="U71" s="279"/>
      <c r="V71" s="279"/>
      <c r="W71" s="133"/>
      <c r="X71" s="134"/>
      <c r="Y71" s="139"/>
      <c r="Z71" s="139"/>
      <c r="AA71" s="98">
        <v>1.0278935185185184E-2</v>
      </c>
      <c r="AB71" s="94">
        <v>27</v>
      </c>
      <c r="AC71" s="94">
        <v>22</v>
      </c>
      <c r="AD71" s="94">
        <v>79</v>
      </c>
      <c r="AE71" s="256" t="s">
        <v>290</v>
      </c>
      <c r="AF71" s="259"/>
      <c r="AG71" s="259"/>
      <c r="AH71" s="252">
        <v>39</v>
      </c>
      <c r="AI71" s="199" t="s">
        <v>289</v>
      </c>
      <c r="AJ71" s="199"/>
      <c r="AK71" s="197"/>
      <c r="AL71" s="180">
        <v>39</v>
      </c>
      <c r="AM71" s="43" t="s">
        <v>152</v>
      </c>
      <c r="AN71" s="42"/>
      <c r="AO71" s="42"/>
      <c r="AP71" s="42">
        <v>53</v>
      </c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</row>
    <row r="72" spans="1:78" ht="18.75" hidden="1" x14ac:dyDescent="0.3">
      <c r="A72" s="53">
        <f>N72+R72+V72+Z72+AD72+AH72+AL72+AP72</f>
        <v>208</v>
      </c>
      <c r="B72" s="53">
        <v>70</v>
      </c>
      <c r="C72" s="336">
        <f>AVERAGE(L72,P72,T72,X72,AB72,AF72,AJ72,AN72,)</f>
        <v>14</v>
      </c>
      <c r="D72" s="12" t="s">
        <v>249</v>
      </c>
      <c r="E72" s="12" t="s">
        <v>135</v>
      </c>
      <c r="F72" s="12" t="s">
        <v>235</v>
      </c>
      <c r="G72" s="57" t="s">
        <v>236</v>
      </c>
      <c r="I72" s="8" t="s">
        <v>92</v>
      </c>
      <c r="J72" s="8" t="s">
        <v>90</v>
      </c>
      <c r="K72" s="344"/>
      <c r="L72" s="344"/>
      <c r="M72" s="344"/>
      <c r="N72" s="344"/>
      <c r="O72" s="315"/>
      <c r="P72" s="315"/>
      <c r="Q72" s="315"/>
      <c r="R72" s="315"/>
      <c r="S72" s="279"/>
      <c r="T72" s="279"/>
      <c r="U72" s="279"/>
      <c r="V72" s="279"/>
      <c r="W72" s="133"/>
      <c r="X72" s="134"/>
      <c r="Y72" s="139"/>
      <c r="Z72" s="139"/>
      <c r="AA72" s="98">
        <v>1.0305555555555556E-2</v>
      </c>
      <c r="AB72" s="94">
        <v>28</v>
      </c>
      <c r="AC72" s="94">
        <v>24</v>
      </c>
      <c r="AD72" s="94">
        <v>77</v>
      </c>
      <c r="AE72" s="256" t="s">
        <v>290</v>
      </c>
      <c r="AF72" s="259"/>
      <c r="AG72" s="259"/>
      <c r="AH72" s="252">
        <v>39</v>
      </c>
      <c r="AI72" s="199" t="s">
        <v>289</v>
      </c>
      <c r="AJ72" s="199"/>
      <c r="AK72" s="197"/>
      <c r="AL72" s="180">
        <v>39</v>
      </c>
      <c r="AM72" s="43" t="s">
        <v>152</v>
      </c>
      <c r="AN72" s="42"/>
      <c r="AO72" s="42"/>
      <c r="AP72" s="42">
        <v>53</v>
      </c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</row>
    <row r="73" spans="1:78" s="90" customFormat="1" ht="18.75" hidden="1" x14ac:dyDescent="0.3">
      <c r="A73" s="53">
        <f>N73+R73+V73+Z73+AD73+AH73+AL73+AP73</f>
        <v>205</v>
      </c>
      <c r="B73" s="53">
        <v>71</v>
      </c>
      <c r="C73" s="336">
        <f>AVERAGE(L73,P73,T73,X73,AB73,AF73,AJ73,AN73,)</f>
        <v>14.5</v>
      </c>
      <c r="D73" s="12" t="s">
        <v>250</v>
      </c>
      <c r="E73" s="12" t="s">
        <v>34</v>
      </c>
      <c r="F73" s="12" t="s">
        <v>235</v>
      </c>
      <c r="G73" s="57" t="s">
        <v>236</v>
      </c>
      <c r="H73" s="350"/>
      <c r="I73" s="8" t="s">
        <v>92</v>
      </c>
      <c r="J73" s="8" t="s">
        <v>90</v>
      </c>
      <c r="K73" s="344"/>
      <c r="L73" s="344"/>
      <c r="M73" s="344"/>
      <c r="N73" s="344"/>
      <c r="O73" s="315"/>
      <c r="P73" s="315"/>
      <c r="Q73" s="315"/>
      <c r="R73" s="315"/>
      <c r="S73" s="279"/>
      <c r="T73" s="279"/>
      <c r="U73" s="279"/>
      <c r="V73" s="279"/>
      <c r="W73" s="133"/>
      <c r="X73" s="134"/>
      <c r="Y73" s="139"/>
      <c r="Z73" s="139"/>
      <c r="AA73" s="98">
        <v>1.0408564814814815E-2</v>
      </c>
      <c r="AB73" s="94">
        <v>29</v>
      </c>
      <c r="AC73" s="94">
        <v>27</v>
      </c>
      <c r="AD73" s="94">
        <v>74</v>
      </c>
      <c r="AE73" s="256" t="s">
        <v>290</v>
      </c>
      <c r="AF73" s="259"/>
      <c r="AG73" s="259"/>
      <c r="AH73" s="252">
        <v>39</v>
      </c>
      <c r="AI73" s="199" t="s">
        <v>289</v>
      </c>
      <c r="AJ73" s="199"/>
      <c r="AK73" s="197"/>
      <c r="AL73" s="180">
        <v>39</v>
      </c>
      <c r="AM73" s="43" t="s">
        <v>152</v>
      </c>
      <c r="AN73" s="42"/>
      <c r="AO73" s="42"/>
      <c r="AP73" s="42">
        <v>53</v>
      </c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5"/>
      <c r="BU73" s="5"/>
      <c r="BV73" s="5"/>
      <c r="BW73" s="5"/>
      <c r="BX73" s="5"/>
      <c r="BY73" s="5"/>
      <c r="BZ73" s="5"/>
    </row>
    <row r="74" spans="1:78" s="33" customFormat="1" ht="18.75" hidden="1" x14ac:dyDescent="0.3">
      <c r="A74" s="53">
        <f>N74+R74+V74+Z74+AD74+AH74+AL74+AP74</f>
        <v>202</v>
      </c>
      <c r="B74" s="53">
        <v>72</v>
      </c>
      <c r="C74" s="336">
        <f>AVERAGE(L74,P74,T74,X74,AB74,AF74,AJ74,AN74,)</f>
        <v>14.5</v>
      </c>
      <c r="D74" s="12" t="s">
        <v>252</v>
      </c>
      <c r="E74" s="12" t="s">
        <v>135</v>
      </c>
      <c r="F74" s="12" t="s">
        <v>235</v>
      </c>
      <c r="G74" s="57" t="s">
        <v>236</v>
      </c>
      <c r="H74" s="350"/>
      <c r="I74" s="8" t="s">
        <v>92</v>
      </c>
      <c r="J74" s="8" t="s">
        <v>90</v>
      </c>
      <c r="K74" s="344"/>
      <c r="L74" s="344"/>
      <c r="M74" s="344"/>
      <c r="N74" s="344"/>
      <c r="O74" s="315"/>
      <c r="P74" s="315"/>
      <c r="Q74" s="315"/>
      <c r="R74" s="315"/>
      <c r="S74" s="279"/>
      <c r="T74" s="279"/>
      <c r="U74" s="279"/>
      <c r="V74" s="279"/>
      <c r="W74" s="133"/>
      <c r="X74" s="134"/>
      <c r="Y74" s="139"/>
      <c r="Z74" s="139"/>
      <c r="AA74" s="98">
        <v>1.0605324074074074E-2</v>
      </c>
      <c r="AB74" s="94">
        <v>29</v>
      </c>
      <c r="AC74" s="94">
        <v>30</v>
      </c>
      <c r="AD74" s="94">
        <v>71</v>
      </c>
      <c r="AE74" s="256" t="s">
        <v>290</v>
      </c>
      <c r="AF74" s="259"/>
      <c r="AG74" s="259"/>
      <c r="AH74" s="252">
        <v>39</v>
      </c>
      <c r="AI74" s="199" t="s">
        <v>289</v>
      </c>
      <c r="AJ74" s="199"/>
      <c r="AK74" s="197"/>
      <c r="AL74" s="180">
        <v>39</v>
      </c>
      <c r="AM74" s="43" t="s">
        <v>152</v>
      </c>
      <c r="AN74" s="42"/>
      <c r="AO74" s="42"/>
      <c r="AP74" s="42">
        <v>53</v>
      </c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5"/>
      <c r="BR74" s="5"/>
      <c r="BS74" s="5"/>
      <c r="BT74" s="5"/>
      <c r="BU74" s="5"/>
      <c r="BV74" s="5"/>
      <c r="BW74" s="5"/>
      <c r="BX74" s="5"/>
      <c r="BY74" s="5"/>
      <c r="BZ74" s="5"/>
    </row>
    <row r="75" spans="1:78" s="33" customFormat="1" ht="18.75" hidden="1" x14ac:dyDescent="0.3">
      <c r="A75" s="53">
        <f>N75+R75+V75+Z75+AD75+AH75+AL75+AP75</f>
        <v>201</v>
      </c>
      <c r="B75" s="53">
        <v>73</v>
      </c>
      <c r="C75" s="336">
        <f>AVERAGE(L75,P75,T75,X75,AB75,AF75,AJ75,AN75,)</f>
        <v>12.5</v>
      </c>
      <c r="D75" s="12" t="s">
        <v>253</v>
      </c>
      <c r="E75" s="12" t="s">
        <v>7</v>
      </c>
      <c r="F75" s="12" t="s">
        <v>170</v>
      </c>
      <c r="G75" s="57" t="s">
        <v>212</v>
      </c>
      <c r="H75" s="350"/>
      <c r="I75" s="8" t="s">
        <v>92</v>
      </c>
      <c r="J75" s="8" t="s">
        <v>90</v>
      </c>
      <c r="K75" s="344"/>
      <c r="L75" s="344"/>
      <c r="M75" s="344"/>
      <c r="N75" s="344"/>
      <c r="O75" s="315"/>
      <c r="P75" s="315"/>
      <c r="Q75" s="315"/>
      <c r="R75" s="315"/>
      <c r="S75" s="279"/>
      <c r="T75" s="279"/>
      <c r="U75" s="279"/>
      <c r="V75" s="279"/>
      <c r="W75" s="133"/>
      <c r="X75" s="134"/>
      <c r="Y75" s="139"/>
      <c r="Z75" s="139"/>
      <c r="AA75" s="98">
        <v>1.0616898148148148E-2</v>
      </c>
      <c r="AB75" s="94">
        <v>25</v>
      </c>
      <c r="AC75" s="94">
        <v>31</v>
      </c>
      <c r="AD75" s="94">
        <v>70</v>
      </c>
      <c r="AE75" s="256" t="s">
        <v>290</v>
      </c>
      <c r="AF75" s="259"/>
      <c r="AG75" s="259"/>
      <c r="AH75" s="252">
        <v>39</v>
      </c>
      <c r="AI75" s="199" t="s">
        <v>289</v>
      </c>
      <c r="AJ75" s="199"/>
      <c r="AK75" s="197"/>
      <c r="AL75" s="180">
        <v>39</v>
      </c>
      <c r="AM75" s="43" t="s">
        <v>152</v>
      </c>
      <c r="AN75" s="42"/>
      <c r="AO75" s="42"/>
      <c r="AP75" s="42">
        <v>53</v>
      </c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5"/>
      <c r="BR75" s="5"/>
      <c r="BS75" s="5"/>
      <c r="BT75" s="5"/>
      <c r="BU75" s="5"/>
      <c r="BV75" s="5"/>
      <c r="BW75" s="5"/>
      <c r="BX75" s="5"/>
      <c r="BY75" s="5"/>
      <c r="BZ75" s="5"/>
    </row>
    <row r="76" spans="1:78" s="14" customFormat="1" ht="18.75" hidden="1" x14ac:dyDescent="0.3">
      <c r="A76" s="53">
        <f>N76+R76+V76+Z76+AD76+AH76+AL76+AP76</f>
        <v>199</v>
      </c>
      <c r="B76" s="53">
        <v>74</v>
      </c>
      <c r="C76" s="336">
        <f>AVERAGE(L76,P76,T76,X76,AB76,AF76,AJ76,AN76,)</f>
        <v>42.333333333333336</v>
      </c>
      <c r="D76" s="3" t="s">
        <v>42</v>
      </c>
      <c r="E76" s="12" t="s">
        <v>31</v>
      </c>
      <c r="F76" s="12" t="s">
        <v>36</v>
      </c>
      <c r="G76" s="57" t="s">
        <v>124</v>
      </c>
      <c r="H76" s="350"/>
      <c r="I76" s="8" t="s">
        <v>92</v>
      </c>
      <c r="J76" s="8" t="s">
        <v>90</v>
      </c>
      <c r="K76" s="344"/>
      <c r="L76" s="344"/>
      <c r="M76" s="344"/>
      <c r="N76" s="344"/>
      <c r="O76" s="316"/>
      <c r="P76" s="316"/>
      <c r="Q76" s="316"/>
      <c r="R76" s="316"/>
      <c r="S76" s="281"/>
      <c r="T76" s="281"/>
      <c r="U76" s="281"/>
      <c r="V76" s="281"/>
      <c r="W76" s="131"/>
      <c r="X76" s="131"/>
      <c r="Y76" s="143"/>
      <c r="Z76" s="143"/>
      <c r="AA76" s="96"/>
      <c r="AB76" s="96"/>
      <c r="AC76" s="96"/>
      <c r="AD76" s="96"/>
      <c r="AE76" s="258"/>
      <c r="AF76" s="260"/>
      <c r="AG76" s="252"/>
      <c r="AH76" s="253"/>
      <c r="AI76" s="200">
        <v>3.6226851851851855E-4</v>
      </c>
      <c r="AJ76" s="178">
        <v>62</v>
      </c>
      <c r="AK76" s="178">
        <v>2</v>
      </c>
      <c r="AL76" s="181">
        <v>99</v>
      </c>
      <c r="AM76" s="45">
        <v>1.7708333333333335E-4</v>
      </c>
      <c r="AN76" s="46">
        <v>65</v>
      </c>
      <c r="AO76" s="46">
        <v>1</v>
      </c>
      <c r="AP76" s="46">
        <v>100</v>
      </c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Q76" s="5"/>
      <c r="BR76" s="5"/>
      <c r="BS76" s="5"/>
      <c r="BT76" s="90"/>
      <c r="BU76" s="90"/>
      <c r="BV76" s="90"/>
      <c r="BW76" s="90"/>
      <c r="BX76" s="90"/>
      <c r="BY76" s="90"/>
      <c r="BZ76" s="90"/>
    </row>
    <row r="77" spans="1:78" s="14" customFormat="1" ht="18.75" hidden="1" customHeight="1" x14ac:dyDescent="0.3">
      <c r="A77" s="53">
        <f>N77+R77+V77+Z77+AD77+AH77+AL77+AP77</f>
        <v>198</v>
      </c>
      <c r="B77" s="53">
        <v>75</v>
      </c>
      <c r="C77" s="336">
        <f>AVERAGE(L77,P77,T77,X77,AB77,AF77,AJ77,AN77,)</f>
        <v>14.5</v>
      </c>
      <c r="D77" s="12" t="s">
        <v>254</v>
      </c>
      <c r="E77" s="12" t="s">
        <v>135</v>
      </c>
      <c r="F77" s="12" t="s">
        <v>235</v>
      </c>
      <c r="G77" s="57" t="s">
        <v>236</v>
      </c>
      <c r="H77" s="350"/>
      <c r="I77" s="8" t="s">
        <v>92</v>
      </c>
      <c r="J77" s="8" t="s">
        <v>90</v>
      </c>
      <c r="K77" s="344"/>
      <c r="L77" s="344"/>
      <c r="M77" s="344"/>
      <c r="N77" s="344"/>
      <c r="O77" s="315"/>
      <c r="P77" s="315"/>
      <c r="Q77" s="315"/>
      <c r="R77" s="315"/>
      <c r="S77" s="279"/>
      <c r="T77" s="279"/>
      <c r="U77" s="279"/>
      <c r="V77" s="279"/>
      <c r="W77" s="133"/>
      <c r="X77" s="134"/>
      <c r="Y77" s="139"/>
      <c r="Z77" s="139"/>
      <c r="AA77" s="98">
        <v>1.0769675925925926E-2</v>
      </c>
      <c r="AB77" s="94">
        <v>29</v>
      </c>
      <c r="AC77" s="94">
        <v>34</v>
      </c>
      <c r="AD77" s="94">
        <v>67</v>
      </c>
      <c r="AE77" s="256" t="s">
        <v>290</v>
      </c>
      <c r="AF77" s="259"/>
      <c r="AG77" s="259"/>
      <c r="AH77" s="252">
        <v>39</v>
      </c>
      <c r="AI77" s="199" t="s">
        <v>289</v>
      </c>
      <c r="AJ77" s="199"/>
      <c r="AK77" s="197"/>
      <c r="AL77" s="180">
        <v>39</v>
      </c>
      <c r="AM77" s="43" t="s">
        <v>152</v>
      </c>
      <c r="AN77" s="42"/>
      <c r="AO77" s="42"/>
      <c r="AP77" s="42">
        <v>53</v>
      </c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90"/>
      <c r="BR77" s="90"/>
      <c r="BS77" s="90"/>
      <c r="BT77" s="33"/>
      <c r="BU77" s="33"/>
      <c r="BV77" s="33"/>
      <c r="BW77" s="33"/>
      <c r="BX77" s="33"/>
      <c r="BY77" s="33"/>
      <c r="BZ77" s="33"/>
    </row>
    <row r="78" spans="1:78" s="14" customFormat="1" ht="18.75" hidden="1" customHeight="1" x14ac:dyDescent="0.3">
      <c r="A78" s="53">
        <f>N78+R78+V78+Z78+AD78+AH78+AL78+AP78</f>
        <v>193</v>
      </c>
      <c r="B78" s="53">
        <v>76</v>
      </c>
      <c r="C78" s="336">
        <f>AVERAGE(L78,P78,T78,X78,AB78,AF78,AJ78,AN78,)</f>
        <v>14</v>
      </c>
      <c r="D78" s="12" t="s">
        <v>256</v>
      </c>
      <c r="E78" s="12" t="s">
        <v>135</v>
      </c>
      <c r="F78" s="12" t="s">
        <v>235</v>
      </c>
      <c r="G78" s="57" t="s">
        <v>236</v>
      </c>
      <c r="H78" s="350"/>
      <c r="I78" s="8" t="s">
        <v>92</v>
      </c>
      <c r="J78" s="8" t="s">
        <v>90</v>
      </c>
      <c r="K78" s="344"/>
      <c r="L78" s="344"/>
      <c r="M78" s="344"/>
      <c r="N78" s="344"/>
      <c r="O78" s="315"/>
      <c r="P78" s="315"/>
      <c r="Q78" s="315"/>
      <c r="R78" s="315"/>
      <c r="S78" s="279"/>
      <c r="T78" s="279"/>
      <c r="U78" s="279"/>
      <c r="V78" s="279"/>
      <c r="W78" s="133"/>
      <c r="X78" s="134"/>
      <c r="Y78" s="139"/>
      <c r="Z78" s="139"/>
      <c r="AA78" s="98">
        <v>1.089699074074074E-2</v>
      </c>
      <c r="AB78" s="94">
        <v>28</v>
      </c>
      <c r="AC78" s="94">
        <v>39</v>
      </c>
      <c r="AD78" s="94">
        <v>62</v>
      </c>
      <c r="AE78" s="256" t="s">
        <v>290</v>
      </c>
      <c r="AF78" s="259"/>
      <c r="AG78" s="259"/>
      <c r="AH78" s="252">
        <v>39</v>
      </c>
      <c r="AI78" s="199" t="s">
        <v>289</v>
      </c>
      <c r="AJ78" s="199"/>
      <c r="AK78" s="197"/>
      <c r="AL78" s="180">
        <v>39</v>
      </c>
      <c r="AM78" s="43" t="s">
        <v>152</v>
      </c>
      <c r="AN78" s="42"/>
      <c r="AO78" s="42"/>
      <c r="AP78" s="42">
        <v>53</v>
      </c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33"/>
      <c r="BR78" s="33"/>
      <c r="BS78" s="33"/>
    </row>
    <row r="79" spans="1:78" s="14" customFormat="1" ht="18.75" hidden="1" customHeight="1" x14ac:dyDescent="0.3">
      <c r="A79" s="53">
        <f>N79+R79+V79+Z79+AD79+AH79+AL79+AP79</f>
        <v>191</v>
      </c>
      <c r="B79" s="53">
        <v>77</v>
      </c>
      <c r="C79" s="336">
        <f>AVERAGE(L79,P79,T79,X79,AB79,AF79,AJ79,AN79,)</f>
        <v>13</v>
      </c>
      <c r="D79" s="12" t="s">
        <v>257</v>
      </c>
      <c r="E79" s="12" t="s">
        <v>195</v>
      </c>
      <c r="F79" s="12" t="s">
        <v>235</v>
      </c>
      <c r="G79" s="57" t="s">
        <v>236</v>
      </c>
      <c r="H79" s="351" t="s">
        <v>354</v>
      </c>
      <c r="I79" s="8" t="s">
        <v>92</v>
      </c>
      <c r="J79" s="8" t="s">
        <v>90</v>
      </c>
      <c r="K79" s="344"/>
      <c r="L79" s="344"/>
      <c r="M79" s="344"/>
      <c r="N79" s="344"/>
      <c r="O79" s="312"/>
      <c r="P79" s="312"/>
      <c r="Q79" s="312"/>
      <c r="R79" s="312"/>
      <c r="S79" s="280"/>
      <c r="T79" s="280"/>
      <c r="U79" s="280"/>
      <c r="V79" s="280"/>
      <c r="W79" s="132"/>
      <c r="X79" s="131"/>
      <c r="Y79" s="138"/>
      <c r="Z79" s="138"/>
      <c r="AA79" s="107">
        <v>1.0974537037037038E-2</v>
      </c>
      <c r="AB79" s="108">
        <v>26</v>
      </c>
      <c r="AC79" s="108">
        <v>41</v>
      </c>
      <c r="AD79" s="108">
        <v>60</v>
      </c>
      <c r="AE79" s="256" t="s">
        <v>290</v>
      </c>
      <c r="AF79" s="257"/>
      <c r="AG79" s="257"/>
      <c r="AH79" s="249">
        <v>39</v>
      </c>
      <c r="AI79" s="199" t="s">
        <v>289</v>
      </c>
      <c r="AJ79" s="199"/>
      <c r="AK79" s="196"/>
      <c r="AL79" s="193">
        <v>39</v>
      </c>
      <c r="AM79" s="43" t="s">
        <v>152</v>
      </c>
      <c r="AN79" s="115"/>
      <c r="AO79" s="115"/>
      <c r="AP79" s="115">
        <v>53</v>
      </c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</row>
    <row r="80" spans="1:78" ht="18.75" hidden="1" x14ac:dyDescent="0.3">
      <c r="A80" s="53">
        <f>N80+R80+V80+Z80+AD80+AH80+AL80+AP80</f>
        <v>190</v>
      </c>
      <c r="B80" s="53">
        <v>78</v>
      </c>
      <c r="C80" s="336">
        <f>AVERAGE(L80,P80,T80,X80,AB80,AF80,AJ80,AN80,)</f>
        <v>13</v>
      </c>
      <c r="D80" s="12" t="s">
        <v>258</v>
      </c>
      <c r="E80" s="12" t="s">
        <v>101</v>
      </c>
      <c r="F80" s="12" t="s">
        <v>235</v>
      </c>
      <c r="G80" s="57" t="s">
        <v>236</v>
      </c>
      <c r="I80" s="8" t="s">
        <v>92</v>
      </c>
      <c r="J80" s="8" t="s">
        <v>90</v>
      </c>
      <c r="K80" s="344"/>
      <c r="L80" s="344"/>
      <c r="M80" s="344"/>
      <c r="N80" s="344"/>
      <c r="O80" s="315"/>
      <c r="P80" s="315"/>
      <c r="Q80" s="315"/>
      <c r="R80" s="315"/>
      <c r="S80" s="279"/>
      <c r="T80" s="279"/>
      <c r="U80" s="279"/>
      <c r="V80" s="279"/>
      <c r="W80" s="133"/>
      <c r="X80" s="134"/>
      <c r="Y80" s="139"/>
      <c r="Z80" s="139"/>
      <c r="AA80" s="98">
        <v>1.1130787037037036E-2</v>
      </c>
      <c r="AB80" s="94">
        <v>26</v>
      </c>
      <c r="AC80" s="94">
        <v>42</v>
      </c>
      <c r="AD80" s="94">
        <v>59</v>
      </c>
      <c r="AE80" s="256" t="s">
        <v>290</v>
      </c>
      <c r="AF80" s="259"/>
      <c r="AG80" s="259"/>
      <c r="AH80" s="252">
        <v>39</v>
      </c>
      <c r="AI80" s="199" t="s">
        <v>289</v>
      </c>
      <c r="AJ80" s="199"/>
      <c r="AK80" s="197"/>
      <c r="AL80" s="180">
        <v>39</v>
      </c>
      <c r="AM80" s="43" t="s">
        <v>152</v>
      </c>
      <c r="AN80" s="42"/>
      <c r="AO80" s="42"/>
      <c r="AP80" s="42">
        <v>53</v>
      </c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4"/>
      <c r="BR80" s="14"/>
      <c r="BS80" s="14"/>
      <c r="BT80" s="14"/>
      <c r="BU80" s="14"/>
      <c r="BV80" s="14"/>
      <c r="BW80" s="14"/>
      <c r="BX80" s="14"/>
      <c r="BY80" s="14"/>
      <c r="BZ80" s="14"/>
    </row>
    <row r="81" spans="1:78" s="14" customFormat="1" ht="18.75" hidden="1" x14ac:dyDescent="0.3">
      <c r="A81" s="53">
        <f>N81+R81+V81+Z81+AD81+AH81+AL81+AP81</f>
        <v>190</v>
      </c>
      <c r="B81" s="53">
        <v>79</v>
      </c>
      <c r="C81" s="336">
        <f>AVERAGE(L81,P81,T81,X81,AB81,AF81,AJ81,AN81,)</f>
        <v>23</v>
      </c>
      <c r="D81" s="3" t="s">
        <v>167</v>
      </c>
      <c r="E81" s="12" t="s">
        <v>13</v>
      </c>
      <c r="F81" s="12" t="s">
        <v>18</v>
      </c>
      <c r="G81" s="57" t="s">
        <v>210</v>
      </c>
      <c r="H81" s="350"/>
      <c r="I81" s="8" t="s">
        <v>92</v>
      </c>
      <c r="J81" s="8" t="s">
        <v>90</v>
      </c>
      <c r="K81" s="344"/>
      <c r="L81" s="344"/>
      <c r="M81" s="344"/>
      <c r="N81" s="344"/>
      <c r="O81" s="314"/>
      <c r="P81" s="314"/>
      <c r="Q81" s="314"/>
      <c r="R81" s="314"/>
      <c r="S81" s="278"/>
      <c r="T81" s="278"/>
      <c r="U81" s="278"/>
      <c r="V81" s="278"/>
      <c r="W81" s="134"/>
      <c r="X81" s="134"/>
      <c r="Y81" s="139"/>
      <c r="Z81" s="139"/>
      <c r="AA81" s="94"/>
      <c r="AB81" s="94"/>
      <c r="AC81" s="94"/>
      <c r="AD81" s="94"/>
      <c r="AE81" s="250">
        <v>5.5787037037037036E-4</v>
      </c>
      <c r="AF81" s="252">
        <v>46</v>
      </c>
      <c r="AG81" s="252">
        <v>3</v>
      </c>
      <c r="AH81" s="253">
        <v>98</v>
      </c>
      <c r="AI81" s="199" t="s">
        <v>289</v>
      </c>
      <c r="AJ81" s="199"/>
      <c r="AK81" s="197"/>
      <c r="AL81" s="180">
        <v>39</v>
      </c>
      <c r="AM81" s="43" t="s">
        <v>152</v>
      </c>
      <c r="AN81" s="42"/>
      <c r="AO81" s="42"/>
      <c r="AP81" s="42">
        <v>53</v>
      </c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</row>
    <row r="82" spans="1:78" s="14" customFormat="1" ht="18.75" hidden="1" x14ac:dyDescent="0.3">
      <c r="A82" s="53">
        <f>N82+R82+V82+Z82+AD82+AH82+AL82+AP82</f>
        <v>189</v>
      </c>
      <c r="B82" s="53">
        <v>80</v>
      </c>
      <c r="C82" s="336">
        <f>AVERAGE(L82,P82,T82,X82,AB82,AF82,AJ82,AN82,)</f>
        <v>33.333333333333336</v>
      </c>
      <c r="D82" s="3" t="s">
        <v>17</v>
      </c>
      <c r="E82" s="12" t="s">
        <v>13</v>
      </c>
      <c r="F82" s="12" t="s">
        <v>18</v>
      </c>
      <c r="G82" s="3" t="s">
        <v>210</v>
      </c>
      <c r="H82" s="350"/>
      <c r="I82" s="8" t="s">
        <v>92</v>
      </c>
      <c r="J82" s="8" t="s">
        <v>90</v>
      </c>
      <c r="K82" s="344"/>
      <c r="L82" s="344"/>
      <c r="M82" s="344"/>
      <c r="N82" s="344"/>
      <c r="O82" s="314"/>
      <c r="P82" s="314"/>
      <c r="Q82" s="314"/>
      <c r="R82" s="314"/>
      <c r="S82" s="278"/>
      <c r="T82" s="278"/>
      <c r="U82" s="278"/>
      <c r="V82" s="278"/>
      <c r="W82" s="134"/>
      <c r="X82" s="134"/>
      <c r="Y82" s="139"/>
      <c r="Z82" s="139"/>
      <c r="AA82" s="94"/>
      <c r="AB82" s="94"/>
      <c r="AC82" s="94"/>
      <c r="AD82" s="94"/>
      <c r="AE82" s="258"/>
      <c r="AF82" s="252"/>
      <c r="AG82" s="252"/>
      <c r="AH82" s="253"/>
      <c r="AI82" s="195">
        <v>3.8078703703703706E-4</v>
      </c>
      <c r="AJ82" s="180">
        <v>47</v>
      </c>
      <c r="AK82" s="180">
        <v>7</v>
      </c>
      <c r="AL82" s="181">
        <v>94</v>
      </c>
      <c r="AM82" s="41">
        <v>1.8287037037037038E-4</v>
      </c>
      <c r="AN82" s="42">
        <v>53</v>
      </c>
      <c r="AO82" s="42">
        <v>6</v>
      </c>
      <c r="AP82" s="42">
        <v>95</v>
      </c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T82" s="5"/>
      <c r="BU82" s="5"/>
      <c r="BV82" s="5"/>
      <c r="BW82" s="5"/>
      <c r="BX82" s="5"/>
      <c r="BY82" s="5"/>
      <c r="BZ82" s="5"/>
    </row>
    <row r="83" spans="1:78" ht="18.75" hidden="1" x14ac:dyDescent="0.3">
      <c r="A83" s="53">
        <f>N83+R83+V83+Z83+AD83+AH83+AL83+AP83</f>
        <v>186</v>
      </c>
      <c r="B83" s="53">
        <v>81</v>
      </c>
      <c r="C83" s="336">
        <f>AVERAGE(L83,P83,T83,X83,AB83,AF83,AJ83,AN83,)</f>
        <v>13</v>
      </c>
      <c r="D83" s="12" t="s">
        <v>259</v>
      </c>
      <c r="E83" s="12" t="s">
        <v>101</v>
      </c>
      <c r="F83" s="12" t="s">
        <v>235</v>
      </c>
      <c r="G83" s="57" t="s">
        <v>236</v>
      </c>
      <c r="I83" s="8" t="s">
        <v>92</v>
      </c>
      <c r="J83" s="8" t="s">
        <v>90</v>
      </c>
      <c r="K83" s="344"/>
      <c r="L83" s="344"/>
      <c r="M83" s="344"/>
      <c r="N83" s="344"/>
      <c r="O83" s="315"/>
      <c r="P83" s="315"/>
      <c r="Q83" s="315"/>
      <c r="R83" s="315"/>
      <c r="S83" s="279"/>
      <c r="T83" s="279"/>
      <c r="U83" s="279"/>
      <c r="V83" s="279"/>
      <c r="W83" s="133"/>
      <c r="X83" s="134"/>
      <c r="Y83" s="139"/>
      <c r="Z83" s="139"/>
      <c r="AA83" s="98">
        <v>1.1320601851851851E-2</v>
      </c>
      <c r="AB83" s="94">
        <v>26</v>
      </c>
      <c r="AC83" s="94">
        <v>46</v>
      </c>
      <c r="AD83" s="94">
        <v>55</v>
      </c>
      <c r="AE83" s="256" t="s">
        <v>290</v>
      </c>
      <c r="AF83" s="259"/>
      <c r="AG83" s="259"/>
      <c r="AH83" s="252">
        <v>39</v>
      </c>
      <c r="AI83" s="199" t="s">
        <v>289</v>
      </c>
      <c r="AJ83" s="199"/>
      <c r="AK83" s="197"/>
      <c r="AL83" s="180">
        <v>39</v>
      </c>
      <c r="AM83" s="43" t="s">
        <v>152</v>
      </c>
      <c r="AN83" s="42"/>
      <c r="AO83" s="42"/>
      <c r="AP83" s="42">
        <v>53</v>
      </c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T83" s="14"/>
      <c r="BU83" s="14"/>
      <c r="BV83" s="14"/>
      <c r="BW83" s="14"/>
      <c r="BX83" s="14"/>
      <c r="BY83" s="14"/>
      <c r="BZ83" s="14"/>
    </row>
    <row r="84" spans="1:78" ht="18.75" x14ac:dyDescent="0.3">
      <c r="A84" s="53">
        <f>N84+R84+V84+Z84+AD84+AH84+AL84+AP84</f>
        <v>183</v>
      </c>
      <c r="B84" s="53">
        <v>82</v>
      </c>
      <c r="C84" s="336">
        <f>AVERAGE(L84,P84,T84,X84,AB84,AF84,AJ84,AN84,)</f>
        <v>19.666666666666668</v>
      </c>
      <c r="D84" s="3" t="s">
        <v>198</v>
      </c>
      <c r="E84" s="12" t="s">
        <v>31</v>
      </c>
      <c r="F84" s="12" t="s">
        <v>274</v>
      </c>
      <c r="G84" s="57" t="s">
        <v>210</v>
      </c>
      <c r="H84" s="351"/>
      <c r="I84" s="8" t="s">
        <v>77</v>
      </c>
      <c r="J84" s="8" t="s">
        <v>90</v>
      </c>
      <c r="K84" s="344"/>
      <c r="L84" s="344"/>
      <c r="M84" s="344"/>
      <c r="N84" s="344"/>
      <c r="O84" s="312"/>
      <c r="P84" s="312"/>
      <c r="Q84" s="312"/>
      <c r="R84" s="312"/>
      <c r="S84" s="280"/>
      <c r="T84" s="280"/>
      <c r="U84" s="280"/>
      <c r="V84" s="280"/>
      <c r="W84" s="132"/>
      <c r="X84" s="131"/>
      <c r="Y84" s="138"/>
      <c r="Z84" s="138"/>
      <c r="AA84" s="107">
        <v>1.2662037037037039E-2</v>
      </c>
      <c r="AB84" s="108">
        <v>22</v>
      </c>
      <c r="AC84" s="108">
        <v>61</v>
      </c>
      <c r="AD84" s="108">
        <v>40</v>
      </c>
      <c r="AE84" s="248">
        <v>7.6388888888888893E-4</v>
      </c>
      <c r="AF84" s="249">
        <v>37</v>
      </c>
      <c r="AG84" s="249">
        <v>50</v>
      </c>
      <c r="AH84" s="249">
        <v>51</v>
      </c>
      <c r="AI84" s="199" t="s">
        <v>289</v>
      </c>
      <c r="AJ84" s="199"/>
      <c r="AK84" s="196"/>
      <c r="AL84" s="193">
        <v>39</v>
      </c>
      <c r="AM84" s="43" t="s">
        <v>152</v>
      </c>
      <c r="AN84" s="115"/>
      <c r="AO84" s="115"/>
      <c r="AP84" s="115">
        <v>53</v>
      </c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</row>
    <row r="85" spans="1:78" ht="18.75" x14ac:dyDescent="0.3">
      <c r="A85" s="53">
        <f>N85+R85+V85+Z85+AD85+AH85+AL85+AP85</f>
        <v>182</v>
      </c>
      <c r="B85" s="53">
        <v>83</v>
      </c>
      <c r="C85" s="336">
        <f>AVERAGE(L85,P85,T85,X85,AB85,AF85,AJ85,AN85,)</f>
        <v>21.333333333333332</v>
      </c>
      <c r="D85" s="3" t="s">
        <v>193</v>
      </c>
      <c r="E85" s="12" t="s">
        <v>173</v>
      </c>
      <c r="F85" s="12" t="s">
        <v>170</v>
      </c>
      <c r="G85" s="57" t="s">
        <v>212</v>
      </c>
      <c r="H85" s="351" t="s">
        <v>347</v>
      </c>
      <c r="I85" s="8" t="s">
        <v>77</v>
      </c>
      <c r="J85" s="8" t="s">
        <v>90</v>
      </c>
      <c r="K85" s="344"/>
      <c r="L85" s="344"/>
      <c r="M85" s="344"/>
      <c r="N85" s="344"/>
      <c r="O85" s="318"/>
      <c r="P85" s="318"/>
      <c r="Q85" s="318"/>
      <c r="R85" s="318"/>
      <c r="S85" s="277"/>
      <c r="T85" s="277"/>
      <c r="U85" s="277"/>
      <c r="V85" s="277"/>
      <c r="W85" s="132"/>
      <c r="X85" s="131"/>
      <c r="Y85" s="139"/>
      <c r="Z85" s="139"/>
      <c r="AA85" s="107">
        <v>1.3962962962962962E-2</v>
      </c>
      <c r="AB85" s="108">
        <v>22</v>
      </c>
      <c r="AC85" s="94">
        <v>68</v>
      </c>
      <c r="AD85" s="94">
        <v>33</v>
      </c>
      <c r="AE85" s="254">
        <v>7.361111111111111E-4</v>
      </c>
      <c r="AF85" s="255">
        <v>42</v>
      </c>
      <c r="AG85" s="255">
        <v>44</v>
      </c>
      <c r="AH85" s="255">
        <v>57</v>
      </c>
      <c r="AI85" s="199" t="s">
        <v>289</v>
      </c>
      <c r="AJ85" s="199"/>
      <c r="AK85" s="197"/>
      <c r="AL85" s="180">
        <v>39</v>
      </c>
      <c r="AM85" s="43" t="s">
        <v>152</v>
      </c>
      <c r="AN85" s="42"/>
      <c r="AO85" s="42"/>
      <c r="AP85" s="42">
        <v>53</v>
      </c>
      <c r="BQ85" s="14"/>
      <c r="BR85" s="14"/>
      <c r="BS85" s="14"/>
    </row>
    <row r="86" spans="1:78" ht="18.75" hidden="1" x14ac:dyDescent="0.3">
      <c r="A86" s="53">
        <f>N86+R86+V86+Z86+AD86+AH86+AL86+AP86</f>
        <v>181</v>
      </c>
      <c r="B86" s="53">
        <v>84</v>
      </c>
      <c r="C86" s="336">
        <f>AVERAGE(L86,P86,T86,X86,AB86,AF86,AJ86,AN86,)</f>
        <v>26</v>
      </c>
      <c r="D86" s="3" t="s">
        <v>221</v>
      </c>
      <c r="E86" s="12" t="s">
        <v>25</v>
      </c>
      <c r="F86" s="12" t="s">
        <v>18</v>
      </c>
      <c r="G86" s="57" t="s">
        <v>210</v>
      </c>
      <c r="I86" s="8" t="s">
        <v>92</v>
      </c>
      <c r="J86" s="8" t="s">
        <v>90</v>
      </c>
      <c r="K86" s="344"/>
      <c r="L86" s="344"/>
      <c r="M86" s="344"/>
      <c r="N86" s="344"/>
      <c r="O86" s="318"/>
      <c r="P86" s="318"/>
      <c r="Q86" s="318"/>
      <c r="R86" s="318"/>
      <c r="S86" s="277"/>
      <c r="T86" s="277"/>
      <c r="U86" s="277"/>
      <c r="V86" s="277"/>
      <c r="W86" s="134"/>
      <c r="X86" s="134"/>
      <c r="Y86" s="139"/>
      <c r="Z86" s="139"/>
      <c r="AA86" s="94"/>
      <c r="AB86" s="94"/>
      <c r="AC86" s="94"/>
      <c r="AD86" s="94"/>
      <c r="AE86" s="254">
        <v>6.3773148148148142E-4</v>
      </c>
      <c r="AF86" s="255">
        <v>40</v>
      </c>
      <c r="AG86" s="255">
        <v>27</v>
      </c>
      <c r="AH86" s="255">
        <v>74</v>
      </c>
      <c r="AI86" s="199" t="s">
        <v>289</v>
      </c>
      <c r="AJ86" s="199"/>
      <c r="AK86" s="197"/>
      <c r="AL86" s="180">
        <v>39</v>
      </c>
      <c r="AM86" s="41">
        <v>2.1527777777777778E-4</v>
      </c>
      <c r="AN86" s="42">
        <v>38</v>
      </c>
      <c r="AO86" s="42">
        <v>33</v>
      </c>
      <c r="AP86" s="42">
        <v>68</v>
      </c>
    </row>
    <row r="87" spans="1:78" ht="18.75" hidden="1" x14ac:dyDescent="0.3">
      <c r="A87" s="53">
        <f>N87+R87+V87+Z87+AD87+AH87+AL87+AP87</f>
        <v>180</v>
      </c>
      <c r="B87" s="53">
        <v>85</v>
      </c>
      <c r="C87" s="336">
        <f>AVERAGE(L87,P87,T87,X87,AB87,AF87,AJ87,AN87,)</f>
        <v>12.5</v>
      </c>
      <c r="D87" s="12" t="s">
        <v>260</v>
      </c>
      <c r="E87" s="12" t="s">
        <v>195</v>
      </c>
      <c r="F87" s="12" t="s">
        <v>235</v>
      </c>
      <c r="G87" s="57" t="s">
        <v>236</v>
      </c>
      <c r="I87" s="8" t="s">
        <v>92</v>
      </c>
      <c r="J87" s="8" t="s">
        <v>90</v>
      </c>
      <c r="K87" s="344"/>
      <c r="L87" s="344"/>
      <c r="M87" s="344"/>
      <c r="N87" s="344"/>
      <c r="O87" s="315"/>
      <c r="P87" s="315"/>
      <c r="Q87" s="315"/>
      <c r="R87" s="315"/>
      <c r="S87" s="279"/>
      <c r="T87" s="279"/>
      <c r="U87" s="279"/>
      <c r="V87" s="279"/>
      <c r="W87" s="133"/>
      <c r="X87" s="134"/>
      <c r="Y87" s="139"/>
      <c r="Z87" s="139"/>
      <c r="AA87" s="98">
        <v>1.1971064814814815E-2</v>
      </c>
      <c r="AB87" s="94">
        <v>25</v>
      </c>
      <c r="AC87" s="94">
        <v>52</v>
      </c>
      <c r="AD87" s="94">
        <v>49</v>
      </c>
      <c r="AE87" s="256" t="s">
        <v>290</v>
      </c>
      <c r="AF87" s="259"/>
      <c r="AG87" s="259"/>
      <c r="AH87" s="252">
        <v>39</v>
      </c>
      <c r="AI87" s="199" t="s">
        <v>289</v>
      </c>
      <c r="AJ87" s="199"/>
      <c r="AK87" s="197"/>
      <c r="AL87" s="180">
        <v>39</v>
      </c>
      <c r="AM87" s="41" t="s">
        <v>152</v>
      </c>
      <c r="AN87" s="42"/>
      <c r="AO87" s="42"/>
      <c r="AP87" s="42">
        <v>53</v>
      </c>
    </row>
    <row r="88" spans="1:78" s="14" customFormat="1" ht="18.75" hidden="1" x14ac:dyDescent="0.3">
      <c r="A88" s="53">
        <f>N88+R88+V88+Z88+AD88+AH88+AL88+AP88</f>
        <v>177</v>
      </c>
      <c r="B88" s="53">
        <v>86</v>
      </c>
      <c r="C88" s="336">
        <f>AVERAGE(L88,P88,T88,X88,AB88,AF88,AJ88,AN88,)</f>
        <v>0</v>
      </c>
      <c r="D88" s="12" t="s">
        <v>261</v>
      </c>
      <c r="E88" s="12" t="s">
        <v>245</v>
      </c>
      <c r="F88" s="12" t="s">
        <v>170</v>
      </c>
      <c r="G88" s="57" t="s">
        <v>212</v>
      </c>
      <c r="H88" s="350"/>
      <c r="I88" s="8" t="s">
        <v>92</v>
      </c>
      <c r="J88" s="8" t="s">
        <v>90</v>
      </c>
      <c r="K88" s="344"/>
      <c r="L88" s="344"/>
      <c r="M88" s="344"/>
      <c r="N88" s="344"/>
      <c r="O88" s="315"/>
      <c r="P88" s="315"/>
      <c r="Q88" s="315"/>
      <c r="R88" s="315"/>
      <c r="S88" s="279"/>
      <c r="T88" s="279"/>
      <c r="U88" s="279"/>
      <c r="V88" s="279"/>
      <c r="W88" s="133"/>
      <c r="X88" s="134"/>
      <c r="Y88" s="138"/>
      <c r="Z88" s="138"/>
      <c r="AA88" s="98">
        <v>1.2085648148148149E-2</v>
      </c>
      <c r="AB88" s="94">
        <v>0</v>
      </c>
      <c r="AC88" s="108">
        <v>55</v>
      </c>
      <c r="AD88" s="108">
        <v>46</v>
      </c>
      <c r="AE88" s="256" t="s">
        <v>290</v>
      </c>
      <c r="AF88" s="259"/>
      <c r="AG88" s="259"/>
      <c r="AH88" s="252">
        <v>39</v>
      </c>
      <c r="AI88" s="199" t="s">
        <v>289</v>
      </c>
      <c r="AJ88" s="199"/>
      <c r="AK88" s="197"/>
      <c r="AL88" s="180">
        <v>39</v>
      </c>
      <c r="AM88" s="41" t="s">
        <v>152</v>
      </c>
      <c r="AN88" s="42"/>
      <c r="AO88" s="42"/>
      <c r="AP88" s="42">
        <v>53</v>
      </c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5"/>
      <c r="BR88" s="5"/>
      <c r="BS88" s="5"/>
      <c r="BT88" s="5"/>
      <c r="BU88" s="5"/>
      <c r="BV88" s="5"/>
      <c r="BW88" s="5"/>
      <c r="BX88" s="5"/>
      <c r="BY88" s="5"/>
      <c r="BZ88" s="5"/>
    </row>
    <row r="89" spans="1:78" ht="18.75" x14ac:dyDescent="0.3">
      <c r="A89" s="53">
        <f>N89+R89+V89+Z89+AD89+AH89+AL89+AP89</f>
        <v>176</v>
      </c>
      <c r="B89" s="53">
        <v>87</v>
      </c>
      <c r="C89" s="336">
        <f>AVERAGE(L89,P89,T89,X89,AB89,AF89,AJ89,AN89,)</f>
        <v>13.5</v>
      </c>
      <c r="D89" s="12" t="s">
        <v>262</v>
      </c>
      <c r="E89" s="12" t="s">
        <v>13</v>
      </c>
      <c r="F89" s="12" t="s">
        <v>235</v>
      </c>
      <c r="G89" s="57" t="s">
        <v>236</v>
      </c>
      <c r="I89" s="8" t="s">
        <v>77</v>
      </c>
      <c r="J89" s="8" t="s">
        <v>90</v>
      </c>
      <c r="K89" s="344"/>
      <c r="L89" s="344"/>
      <c r="M89" s="344"/>
      <c r="N89" s="344"/>
      <c r="O89" s="315"/>
      <c r="P89" s="315"/>
      <c r="Q89" s="315"/>
      <c r="R89" s="315"/>
      <c r="S89" s="279"/>
      <c r="T89" s="279"/>
      <c r="U89" s="279"/>
      <c r="V89" s="279"/>
      <c r="W89" s="133"/>
      <c r="X89" s="134"/>
      <c r="Y89" s="139"/>
      <c r="Z89" s="139"/>
      <c r="AA89" s="98">
        <v>1.2222222222222223E-2</v>
      </c>
      <c r="AB89" s="94">
        <v>27</v>
      </c>
      <c r="AC89" s="94">
        <v>56</v>
      </c>
      <c r="AD89" s="94">
        <v>45</v>
      </c>
      <c r="AE89" s="256" t="s">
        <v>290</v>
      </c>
      <c r="AF89" s="259"/>
      <c r="AG89" s="259"/>
      <c r="AH89" s="252">
        <v>39</v>
      </c>
      <c r="AI89" s="199" t="s">
        <v>289</v>
      </c>
      <c r="AJ89" s="199"/>
      <c r="AK89" s="197"/>
      <c r="AL89" s="180">
        <v>39</v>
      </c>
      <c r="AM89" s="41" t="s">
        <v>152</v>
      </c>
      <c r="AN89" s="42"/>
      <c r="AO89" s="42"/>
      <c r="AP89" s="42">
        <v>53</v>
      </c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</row>
    <row r="90" spans="1:78" ht="18.75" x14ac:dyDescent="0.3">
      <c r="A90" s="53">
        <f>N90+R90+V90+Z90+AD90+AH90+AL90+AP90</f>
        <v>175</v>
      </c>
      <c r="B90" s="53">
        <v>88</v>
      </c>
      <c r="C90" s="336">
        <f>AVERAGE(L90,P90,T90,X90,AB90,AF90,AJ90,AN90,)</f>
        <v>15.5</v>
      </c>
      <c r="D90" s="12" t="s">
        <v>263</v>
      </c>
      <c r="E90" s="12" t="s">
        <v>13</v>
      </c>
      <c r="F90" s="12" t="s">
        <v>235</v>
      </c>
      <c r="G90" s="57" t="s">
        <v>236</v>
      </c>
      <c r="I90" s="8" t="s">
        <v>77</v>
      </c>
      <c r="J90" s="8" t="s">
        <v>90</v>
      </c>
      <c r="K90" s="344"/>
      <c r="L90" s="344"/>
      <c r="M90" s="344"/>
      <c r="N90" s="344"/>
      <c r="O90" s="315"/>
      <c r="P90" s="315"/>
      <c r="Q90" s="315"/>
      <c r="R90" s="315"/>
      <c r="S90" s="279"/>
      <c r="T90" s="279"/>
      <c r="U90" s="279"/>
      <c r="V90" s="279"/>
      <c r="W90" s="133"/>
      <c r="X90" s="134"/>
      <c r="Y90" s="139"/>
      <c r="Z90" s="139"/>
      <c r="AA90" s="98">
        <v>1.2267361111111111E-2</v>
      </c>
      <c r="AB90" s="94">
        <v>31</v>
      </c>
      <c r="AC90" s="94">
        <v>57</v>
      </c>
      <c r="AD90" s="94">
        <v>44</v>
      </c>
      <c r="AE90" s="256" t="s">
        <v>290</v>
      </c>
      <c r="AF90" s="259"/>
      <c r="AG90" s="259"/>
      <c r="AH90" s="252">
        <v>39</v>
      </c>
      <c r="AI90" s="199" t="s">
        <v>289</v>
      </c>
      <c r="AJ90" s="199"/>
      <c r="AK90" s="197"/>
      <c r="AL90" s="180">
        <v>39</v>
      </c>
      <c r="AM90" s="41" t="s">
        <v>152</v>
      </c>
      <c r="AN90" s="42"/>
      <c r="AO90" s="42"/>
      <c r="AP90" s="42">
        <v>53</v>
      </c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T90" s="14"/>
      <c r="BU90" s="14"/>
      <c r="BV90" s="14"/>
      <c r="BW90" s="14"/>
      <c r="BX90" s="14"/>
      <c r="BY90" s="14"/>
      <c r="BZ90" s="14"/>
    </row>
    <row r="91" spans="1:78" ht="18.75" hidden="1" x14ac:dyDescent="0.3">
      <c r="A91" s="53">
        <f>N91+R91+V91+Z91+AD91+AH91+AL91+AP91</f>
        <v>173</v>
      </c>
      <c r="B91" s="53">
        <v>89</v>
      </c>
      <c r="C91" s="336">
        <f>AVERAGE(L91,P91,T91,X91,AB91,AF91,AJ91,AN91,)</f>
        <v>17.5</v>
      </c>
      <c r="D91" s="12" t="s">
        <v>264</v>
      </c>
      <c r="E91" s="12" t="s">
        <v>123</v>
      </c>
      <c r="F91" s="12" t="s">
        <v>235</v>
      </c>
      <c r="G91" s="57" t="s">
        <v>236</v>
      </c>
      <c r="H91" s="351" t="str">
        <f>E91</f>
        <v>MASTER G</v>
      </c>
      <c r="I91" s="8" t="s">
        <v>92</v>
      </c>
      <c r="J91" s="8" t="s">
        <v>90</v>
      </c>
      <c r="K91" s="344"/>
      <c r="L91" s="344"/>
      <c r="M91" s="344"/>
      <c r="N91" s="344"/>
      <c r="O91" s="312"/>
      <c r="P91" s="312"/>
      <c r="Q91" s="312"/>
      <c r="R91" s="312"/>
      <c r="S91" s="280"/>
      <c r="T91" s="280"/>
      <c r="U91" s="280"/>
      <c r="V91" s="280"/>
      <c r="W91" s="132"/>
      <c r="X91" s="131"/>
      <c r="Y91" s="139"/>
      <c r="Z91" s="139"/>
      <c r="AA91" s="107">
        <v>1.2653935185185185E-2</v>
      </c>
      <c r="AB91" s="108">
        <v>35</v>
      </c>
      <c r="AC91" s="94">
        <v>59</v>
      </c>
      <c r="AD91" s="94">
        <v>42</v>
      </c>
      <c r="AE91" s="256" t="s">
        <v>290</v>
      </c>
      <c r="AF91" s="257"/>
      <c r="AG91" s="257"/>
      <c r="AH91" s="249">
        <v>39</v>
      </c>
      <c r="AI91" s="199" t="s">
        <v>289</v>
      </c>
      <c r="AJ91" s="199"/>
      <c r="AK91" s="196"/>
      <c r="AL91" s="193">
        <v>39</v>
      </c>
      <c r="AM91" s="41" t="s">
        <v>152</v>
      </c>
      <c r="AN91" s="115"/>
      <c r="AO91" s="115"/>
      <c r="AP91" s="115">
        <v>53</v>
      </c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</row>
    <row r="92" spans="1:78" ht="18.75" hidden="1" x14ac:dyDescent="0.3">
      <c r="A92" s="53">
        <f>N92+R92+V92+Z92+AD92+AH92+AL92+AP92</f>
        <v>172</v>
      </c>
      <c r="B92" s="53">
        <v>90</v>
      </c>
      <c r="C92" s="336">
        <f>AVERAGE(L92,P92,T92,X92,AB92,AF92,AJ92,AN92,)</f>
        <v>0</v>
      </c>
      <c r="D92" s="12" t="s">
        <v>265</v>
      </c>
      <c r="E92" s="12" t="s">
        <v>195</v>
      </c>
      <c r="F92" s="12" t="s">
        <v>170</v>
      </c>
      <c r="G92" s="57" t="s">
        <v>212</v>
      </c>
      <c r="I92" s="8" t="s">
        <v>92</v>
      </c>
      <c r="J92" s="8" t="s">
        <v>90</v>
      </c>
      <c r="K92" s="344"/>
      <c r="L92" s="344"/>
      <c r="M92" s="344"/>
      <c r="N92" s="344"/>
      <c r="O92" s="315"/>
      <c r="P92" s="315"/>
      <c r="Q92" s="315"/>
      <c r="R92" s="315"/>
      <c r="S92" s="279"/>
      <c r="T92" s="279"/>
      <c r="U92" s="279"/>
      <c r="V92" s="279"/>
      <c r="W92" s="133"/>
      <c r="X92" s="134"/>
      <c r="Y92" s="138"/>
      <c r="Z92" s="138"/>
      <c r="AA92" s="98">
        <v>1.2653935185185185E-2</v>
      </c>
      <c r="AB92" s="94">
        <v>0</v>
      </c>
      <c r="AC92" s="108">
        <v>60</v>
      </c>
      <c r="AD92" s="108">
        <v>41</v>
      </c>
      <c r="AE92" s="256" t="s">
        <v>290</v>
      </c>
      <c r="AF92" s="259"/>
      <c r="AG92" s="259"/>
      <c r="AH92" s="252">
        <v>39</v>
      </c>
      <c r="AI92" s="199" t="s">
        <v>289</v>
      </c>
      <c r="AJ92" s="199"/>
      <c r="AK92" s="197"/>
      <c r="AL92" s="180">
        <v>39</v>
      </c>
      <c r="AM92" s="41" t="s">
        <v>152</v>
      </c>
      <c r="AN92" s="42"/>
      <c r="AO92" s="42"/>
      <c r="AP92" s="42">
        <v>53</v>
      </c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</row>
    <row r="93" spans="1:78" ht="18.75" x14ac:dyDescent="0.3">
      <c r="A93" s="53">
        <f>N93+R93+V93+Z93+AD93+AH93+AL93+AP93</f>
        <v>170</v>
      </c>
      <c r="B93" s="53">
        <v>91</v>
      </c>
      <c r="C93" s="336">
        <f>AVERAGE(L93,P93,T93,X93,AB93,AF93,AJ93,AN93,)</f>
        <v>11</v>
      </c>
      <c r="D93" s="12" t="s">
        <v>266</v>
      </c>
      <c r="E93" s="12" t="s">
        <v>34</v>
      </c>
      <c r="F93" s="12" t="s">
        <v>170</v>
      </c>
      <c r="G93" s="57" t="s">
        <v>212</v>
      </c>
      <c r="H93" s="351"/>
      <c r="I93" s="8" t="s">
        <v>77</v>
      </c>
      <c r="J93" s="8" t="s">
        <v>90</v>
      </c>
      <c r="K93" s="344"/>
      <c r="L93" s="344"/>
      <c r="M93" s="344"/>
      <c r="N93" s="344"/>
      <c r="O93" s="312"/>
      <c r="P93" s="312"/>
      <c r="Q93" s="312"/>
      <c r="R93" s="312"/>
      <c r="S93" s="280"/>
      <c r="T93" s="280"/>
      <c r="U93" s="280"/>
      <c r="V93" s="280"/>
      <c r="W93" s="132"/>
      <c r="X93" s="131"/>
      <c r="Y93" s="138"/>
      <c r="Z93" s="138"/>
      <c r="AA93" s="107">
        <v>1.308564814814815E-2</v>
      </c>
      <c r="AB93" s="108">
        <v>22</v>
      </c>
      <c r="AC93" s="108">
        <v>62</v>
      </c>
      <c r="AD93" s="108">
        <v>39</v>
      </c>
      <c r="AE93" s="256" t="s">
        <v>290</v>
      </c>
      <c r="AF93" s="257"/>
      <c r="AG93" s="257"/>
      <c r="AH93" s="249">
        <v>39</v>
      </c>
      <c r="AI93" s="199" t="s">
        <v>289</v>
      </c>
      <c r="AJ93" s="199"/>
      <c r="AK93" s="196"/>
      <c r="AL93" s="193">
        <v>39</v>
      </c>
      <c r="AM93" s="41" t="s">
        <v>152</v>
      </c>
      <c r="AN93" s="115"/>
      <c r="AO93" s="115"/>
      <c r="AP93" s="115">
        <v>53</v>
      </c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</row>
    <row r="94" spans="1:78" ht="18.75" x14ac:dyDescent="0.3">
      <c r="A94" s="53">
        <f>N94+R94+V94+Z94+AD94+AH94+AL94+AP94</f>
        <v>169</v>
      </c>
      <c r="B94" s="53">
        <v>92</v>
      </c>
      <c r="C94" s="336">
        <f>AVERAGE(L94,P94,T94,X94,AB94,AF94,AJ94,AN94,)</f>
        <v>14.5</v>
      </c>
      <c r="D94" s="12" t="s">
        <v>267</v>
      </c>
      <c r="E94" s="12" t="s">
        <v>50</v>
      </c>
      <c r="F94" s="12" t="s">
        <v>235</v>
      </c>
      <c r="G94" s="57" t="s">
        <v>236</v>
      </c>
      <c r="H94" s="351" t="s">
        <v>350</v>
      </c>
      <c r="I94" s="8" t="s">
        <v>77</v>
      </c>
      <c r="J94" s="8" t="s">
        <v>90</v>
      </c>
      <c r="K94" s="344"/>
      <c r="L94" s="344"/>
      <c r="M94" s="344"/>
      <c r="N94" s="344"/>
      <c r="O94" s="312"/>
      <c r="P94" s="312"/>
      <c r="Q94" s="312"/>
      <c r="R94" s="312"/>
      <c r="S94" s="280"/>
      <c r="T94" s="280"/>
      <c r="U94" s="280"/>
      <c r="V94" s="280"/>
      <c r="W94" s="132"/>
      <c r="X94" s="131"/>
      <c r="Y94" s="138"/>
      <c r="Z94" s="138"/>
      <c r="AA94" s="107">
        <v>1.3325231481481481E-2</v>
      </c>
      <c r="AB94" s="108">
        <v>29</v>
      </c>
      <c r="AC94" s="108">
        <v>63</v>
      </c>
      <c r="AD94" s="108">
        <v>38</v>
      </c>
      <c r="AE94" s="256" t="s">
        <v>290</v>
      </c>
      <c r="AF94" s="257"/>
      <c r="AG94" s="257"/>
      <c r="AH94" s="249">
        <v>39</v>
      </c>
      <c r="AI94" s="199" t="s">
        <v>289</v>
      </c>
      <c r="AJ94" s="199"/>
      <c r="AK94" s="196"/>
      <c r="AL94" s="193">
        <v>39</v>
      </c>
      <c r="AM94" s="41" t="s">
        <v>152</v>
      </c>
      <c r="AN94" s="115"/>
      <c r="AO94" s="115"/>
      <c r="AP94" s="115">
        <v>53</v>
      </c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</row>
    <row r="95" spans="1:78" ht="18.75" hidden="1" x14ac:dyDescent="0.3">
      <c r="A95" s="53">
        <f>N95+R95+V95+Z95+AD95+AH95+AL95+AP95</f>
        <v>166</v>
      </c>
      <c r="B95" s="53">
        <v>93</v>
      </c>
      <c r="C95" s="336">
        <f>AVERAGE(L95,P95,T95,X95,AB95,AF95,AJ95,AN95,)</f>
        <v>0</v>
      </c>
      <c r="D95" s="12" t="s">
        <v>270</v>
      </c>
      <c r="E95" s="12" t="s">
        <v>245</v>
      </c>
      <c r="F95" s="12" t="s">
        <v>170</v>
      </c>
      <c r="G95" s="57" t="s">
        <v>212</v>
      </c>
      <c r="I95" s="8" t="s">
        <v>92</v>
      </c>
      <c r="J95" s="8" t="s">
        <v>90</v>
      </c>
      <c r="K95" s="344"/>
      <c r="L95" s="344"/>
      <c r="M95" s="344"/>
      <c r="N95" s="344"/>
      <c r="O95" s="315"/>
      <c r="P95" s="315"/>
      <c r="Q95" s="315"/>
      <c r="R95" s="315"/>
      <c r="S95" s="279"/>
      <c r="T95" s="279"/>
      <c r="U95" s="279"/>
      <c r="V95" s="279"/>
      <c r="W95" s="133"/>
      <c r="X95" s="134"/>
      <c r="Y95" s="139"/>
      <c r="Z95" s="139"/>
      <c r="AA95" s="98">
        <v>1.3659722222222224E-2</v>
      </c>
      <c r="AB95" s="94">
        <v>0</v>
      </c>
      <c r="AC95" s="94">
        <v>66</v>
      </c>
      <c r="AD95" s="94">
        <v>35</v>
      </c>
      <c r="AE95" s="256" t="s">
        <v>290</v>
      </c>
      <c r="AF95" s="259"/>
      <c r="AG95" s="259"/>
      <c r="AH95" s="252">
        <v>39</v>
      </c>
      <c r="AI95" s="199" t="s">
        <v>289</v>
      </c>
      <c r="AJ95" s="199"/>
      <c r="AK95" s="197"/>
      <c r="AL95" s="180">
        <v>39</v>
      </c>
      <c r="AM95" s="41" t="s">
        <v>152</v>
      </c>
      <c r="AN95" s="42"/>
      <c r="AO95" s="42"/>
      <c r="AP95" s="42">
        <v>53</v>
      </c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</row>
    <row r="96" spans="1:78" s="14" customFormat="1" ht="18.75" hidden="1" x14ac:dyDescent="0.3">
      <c r="A96" s="53">
        <f>N96+R96+V96+Z96+AD96+AH96+AL96+AP96</f>
        <v>165</v>
      </c>
      <c r="B96" s="53">
        <v>94</v>
      </c>
      <c r="C96" s="336">
        <f>AVERAGE(L96,P96,T96,X96,AB96,AF96,AJ96,AN96,)</f>
        <v>31.666666666666668</v>
      </c>
      <c r="D96" s="3" t="s">
        <v>79</v>
      </c>
      <c r="E96" s="12" t="s">
        <v>13</v>
      </c>
      <c r="F96" s="12" t="s">
        <v>18</v>
      </c>
      <c r="G96" s="57" t="s">
        <v>210</v>
      </c>
      <c r="H96" s="350"/>
      <c r="I96" s="8" t="s">
        <v>92</v>
      </c>
      <c r="J96" s="8" t="s">
        <v>90</v>
      </c>
      <c r="K96" s="344"/>
      <c r="L96" s="344"/>
      <c r="M96" s="344"/>
      <c r="N96" s="344"/>
      <c r="O96" s="314"/>
      <c r="P96" s="314"/>
      <c r="Q96" s="314"/>
      <c r="R96" s="314"/>
      <c r="S96" s="278"/>
      <c r="T96" s="278"/>
      <c r="U96" s="278"/>
      <c r="V96" s="278"/>
      <c r="W96" s="134"/>
      <c r="X96" s="134"/>
      <c r="Y96" s="139"/>
      <c r="Z96" s="139"/>
      <c r="AA96" s="94"/>
      <c r="AB96" s="94"/>
      <c r="AC96" s="94"/>
      <c r="AD96" s="94"/>
      <c r="AE96" s="258"/>
      <c r="AF96" s="252"/>
      <c r="AG96" s="252"/>
      <c r="AH96" s="253"/>
      <c r="AI96" s="195">
        <v>3.9814814814814818E-4</v>
      </c>
      <c r="AJ96" s="180">
        <v>45</v>
      </c>
      <c r="AK96" s="180">
        <v>19</v>
      </c>
      <c r="AL96" s="181">
        <v>82</v>
      </c>
      <c r="AM96" s="41">
        <v>1.9328703703703703E-4</v>
      </c>
      <c r="AN96" s="42">
        <v>50</v>
      </c>
      <c r="AO96" s="42">
        <v>18</v>
      </c>
      <c r="AP96" s="42">
        <v>83</v>
      </c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</row>
    <row r="97" spans="1:78" s="14" customFormat="1" ht="18.75" hidden="1" x14ac:dyDescent="0.3">
      <c r="A97" s="53">
        <f>N97+R97+V97+Z97+AD97+AH97+AL97+AP97</f>
        <v>161</v>
      </c>
      <c r="B97" s="53">
        <v>95</v>
      </c>
      <c r="C97" s="336">
        <f>AVERAGE(L97,P97,T97,X97,AB97,AF97,AJ97,AN97,)</f>
        <v>26.333333333333332</v>
      </c>
      <c r="D97" s="3" t="s">
        <v>76</v>
      </c>
      <c r="E97" s="12" t="s">
        <v>13</v>
      </c>
      <c r="F97" s="12" t="s">
        <v>18</v>
      </c>
      <c r="G97" s="57" t="s">
        <v>210</v>
      </c>
      <c r="H97" s="350"/>
      <c r="I97" s="8" t="s">
        <v>92</v>
      </c>
      <c r="J97" s="8" t="s">
        <v>90</v>
      </c>
      <c r="K97" s="344"/>
      <c r="L97" s="344"/>
      <c r="M97" s="344"/>
      <c r="N97" s="344"/>
      <c r="O97" s="314"/>
      <c r="P97" s="314"/>
      <c r="Q97" s="314"/>
      <c r="R97" s="314"/>
      <c r="S97" s="278"/>
      <c r="T97" s="278"/>
      <c r="U97" s="278"/>
      <c r="V97" s="278"/>
      <c r="W97" s="134"/>
      <c r="X97" s="134"/>
      <c r="Y97" s="139"/>
      <c r="Z97" s="139"/>
      <c r="AA97" s="94"/>
      <c r="AB97" s="94"/>
      <c r="AC97" s="94"/>
      <c r="AD97" s="94"/>
      <c r="AE97" s="258"/>
      <c r="AF97" s="252"/>
      <c r="AG97" s="252"/>
      <c r="AH97" s="253"/>
      <c r="AI97" s="195">
        <v>3.9699074074074072E-4</v>
      </c>
      <c r="AJ97" s="203">
        <v>40</v>
      </c>
      <c r="AK97" s="203">
        <v>18</v>
      </c>
      <c r="AL97" s="181">
        <v>83</v>
      </c>
      <c r="AM97" s="41">
        <v>1.9675925925925926E-4</v>
      </c>
      <c r="AN97" s="42">
        <v>39</v>
      </c>
      <c r="AO97" s="42">
        <v>23</v>
      </c>
      <c r="AP97" s="42">
        <v>78</v>
      </c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</row>
    <row r="98" spans="1:78" s="14" customFormat="1" ht="18.75" hidden="1" x14ac:dyDescent="0.3">
      <c r="A98" s="53">
        <f>N98+R98+V98+Z98+AD98+AH98+AL98+AP98</f>
        <v>161</v>
      </c>
      <c r="B98" s="53">
        <v>96</v>
      </c>
      <c r="C98" s="336">
        <f>AVERAGE(L98,P98,T98,X98,AB98,AF98,AJ98,AN98,)</f>
        <v>22</v>
      </c>
      <c r="D98" s="3" t="s">
        <v>219</v>
      </c>
      <c r="E98" s="12" t="s">
        <v>135</v>
      </c>
      <c r="F98" s="12" t="s">
        <v>184</v>
      </c>
      <c r="G98" s="57" t="s">
        <v>210</v>
      </c>
      <c r="H98" s="350"/>
      <c r="I98" s="8" t="s">
        <v>92</v>
      </c>
      <c r="J98" s="8" t="s">
        <v>90</v>
      </c>
      <c r="K98" s="344"/>
      <c r="L98" s="344"/>
      <c r="M98" s="344"/>
      <c r="N98" s="344"/>
      <c r="O98" s="314"/>
      <c r="P98" s="314"/>
      <c r="Q98" s="314"/>
      <c r="R98" s="314"/>
      <c r="S98" s="278"/>
      <c r="T98" s="278"/>
      <c r="U98" s="278"/>
      <c r="V98" s="278"/>
      <c r="W98" s="134"/>
      <c r="X98" s="134"/>
      <c r="Y98" s="139"/>
      <c r="Z98" s="139"/>
      <c r="AA98" s="94"/>
      <c r="AB98" s="94"/>
      <c r="AC98" s="94"/>
      <c r="AD98" s="94"/>
      <c r="AE98" s="250">
        <v>6.4236111111111113E-4</v>
      </c>
      <c r="AF98" s="252">
        <v>44</v>
      </c>
      <c r="AG98" s="252">
        <v>32</v>
      </c>
      <c r="AH98" s="253">
        <v>69</v>
      </c>
      <c r="AI98" s="199" t="s">
        <v>289</v>
      </c>
      <c r="AJ98" s="199"/>
      <c r="AK98" s="197"/>
      <c r="AL98" s="180">
        <v>39</v>
      </c>
      <c r="AM98" s="41" t="s">
        <v>152</v>
      </c>
      <c r="AN98" s="42"/>
      <c r="AO98" s="42"/>
      <c r="AP98" s="42">
        <v>53</v>
      </c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</row>
    <row r="99" spans="1:78" s="14" customFormat="1" ht="18.75" x14ac:dyDescent="0.3">
      <c r="A99" s="53">
        <f>N99+R99+V99+Z99+AD99+AH99+AL99+AP99</f>
        <v>160</v>
      </c>
      <c r="B99" s="53">
        <v>97</v>
      </c>
      <c r="C99" s="336">
        <f>AVERAGE(L99,P99,T99,X99,AB99,AF99,AJ99,AN99,)</f>
        <v>11.5</v>
      </c>
      <c r="D99" s="12" t="s">
        <v>272</v>
      </c>
      <c r="E99" s="12" t="s">
        <v>50</v>
      </c>
      <c r="F99" s="12" t="s">
        <v>170</v>
      </c>
      <c r="G99" s="57" t="s">
        <v>212</v>
      </c>
      <c r="H99" s="350"/>
      <c r="I99" s="8" t="s">
        <v>77</v>
      </c>
      <c r="J99" s="8" t="s">
        <v>90</v>
      </c>
      <c r="K99" s="344"/>
      <c r="L99" s="344"/>
      <c r="M99" s="344"/>
      <c r="N99" s="344"/>
      <c r="O99" s="315"/>
      <c r="P99" s="315"/>
      <c r="Q99" s="315"/>
      <c r="R99" s="315"/>
      <c r="S99" s="279"/>
      <c r="T99" s="279"/>
      <c r="U99" s="279"/>
      <c r="V99" s="279"/>
      <c r="W99" s="133"/>
      <c r="X99" s="134"/>
      <c r="Y99" s="139"/>
      <c r="Z99" s="139"/>
      <c r="AA99" s="98">
        <v>1.7556712962962965E-2</v>
      </c>
      <c r="AB99" s="94">
        <v>23</v>
      </c>
      <c r="AC99" s="94">
        <v>72</v>
      </c>
      <c r="AD99" s="94">
        <v>29</v>
      </c>
      <c r="AE99" s="256" t="s">
        <v>290</v>
      </c>
      <c r="AF99" s="259"/>
      <c r="AG99" s="259"/>
      <c r="AH99" s="252">
        <v>39</v>
      </c>
      <c r="AI99" s="199" t="s">
        <v>289</v>
      </c>
      <c r="AJ99" s="199"/>
      <c r="AK99" s="197"/>
      <c r="AL99" s="180">
        <v>39</v>
      </c>
      <c r="AM99" s="41" t="s">
        <v>152</v>
      </c>
      <c r="AN99" s="42"/>
      <c r="AO99" s="42"/>
      <c r="AP99" s="42">
        <v>53</v>
      </c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</row>
    <row r="100" spans="1:78" ht="18.75" hidden="1" x14ac:dyDescent="0.3">
      <c r="A100" s="53">
        <f>N100+R100+V100+Z100+AD100+AH100+AL100+AP100</f>
        <v>156</v>
      </c>
      <c r="B100" s="53">
        <v>98</v>
      </c>
      <c r="C100" s="336">
        <f>AVERAGE(L100,P100,T100,X100,AB100,AF100,AJ100,AN100,)</f>
        <v>19</v>
      </c>
      <c r="D100" s="3" t="s">
        <v>188</v>
      </c>
      <c r="E100" s="12" t="s">
        <v>135</v>
      </c>
      <c r="F100" s="12" t="s">
        <v>170</v>
      </c>
      <c r="G100" s="57" t="s">
        <v>212</v>
      </c>
      <c r="I100" s="8" t="s">
        <v>92</v>
      </c>
      <c r="J100" s="8" t="s">
        <v>90</v>
      </c>
      <c r="K100" s="344"/>
      <c r="L100" s="344"/>
      <c r="M100" s="344"/>
      <c r="N100" s="344"/>
      <c r="O100" s="314"/>
      <c r="P100" s="314"/>
      <c r="Q100" s="314"/>
      <c r="R100" s="314"/>
      <c r="S100" s="278"/>
      <c r="T100" s="278"/>
      <c r="U100" s="278"/>
      <c r="V100" s="278"/>
      <c r="W100" s="134"/>
      <c r="X100" s="134"/>
      <c r="Y100" s="139"/>
      <c r="Z100" s="139"/>
      <c r="AA100" s="94"/>
      <c r="AB100" s="94"/>
      <c r="AC100" s="94"/>
      <c r="AD100" s="94"/>
      <c r="AE100" s="250">
        <v>6.6782407407407404E-4</v>
      </c>
      <c r="AF100" s="252">
        <v>38</v>
      </c>
      <c r="AG100" s="252">
        <v>37</v>
      </c>
      <c r="AH100" s="253">
        <v>64</v>
      </c>
      <c r="AI100" s="199" t="s">
        <v>289</v>
      </c>
      <c r="AJ100" s="199"/>
      <c r="AK100" s="197"/>
      <c r="AL100" s="180">
        <v>39</v>
      </c>
      <c r="AM100" s="41" t="s">
        <v>152</v>
      </c>
      <c r="AN100" s="42"/>
      <c r="AO100" s="42"/>
      <c r="AP100" s="42">
        <v>53</v>
      </c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</row>
    <row r="101" spans="1:78" ht="18.75" hidden="1" x14ac:dyDescent="0.3">
      <c r="A101" s="53">
        <f>N101+R101+V101+Z101+AD101+AH101+AL101+AP101</f>
        <v>152</v>
      </c>
      <c r="B101" s="53">
        <v>99</v>
      </c>
      <c r="C101" s="336">
        <f>AVERAGE(L101,P101,T101,X101,AB101,AF101,AJ101,AN101,)</f>
        <v>18.5</v>
      </c>
      <c r="D101" s="3" t="s">
        <v>190</v>
      </c>
      <c r="E101" s="12" t="s">
        <v>13</v>
      </c>
      <c r="F101" s="12" t="s">
        <v>170</v>
      </c>
      <c r="G101" s="57" t="s">
        <v>212</v>
      </c>
      <c r="I101" s="8" t="s">
        <v>92</v>
      </c>
      <c r="J101" s="8" t="s">
        <v>90</v>
      </c>
      <c r="K101" s="344"/>
      <c r="L101" s="344"/>
      <c r="M101" s="344"/>
      <c r="N101" s="344"/>
      <c r="O101" s="314"/>
      <c r="P101" s="314"/>
      <c r="Q101" s="314"/>
      <c r="R101" s="314"/>
      <c r="S101" s="278"/>
      <c r="T101" s="278"/>
      <c r="U101" s="278"/>
      <c r="V101" s="278"/>
      <c r="W101" s="134"/>
      <c r="X101" s="134"/>
      <c r="Y101" s="139"/>
      <c r="Z101" s="139"/>
      <c r="AA101" s="94"/>
      <c r="AB101" s="94"/>
      <c r="AC101" s="94"/>
      <c r="AD101" s="94"/>
      <c r="AE101" s="250">
        <v>7.2222222222222219E-4</v>
      </c>
      <c r="AF101" s="252">
        <v>37</v>
      </c>
      <c r="AG101" s="252">
        <v>41</v>
      </c>
      <c r="AH101" s="253">
        <v>60</v>
      </c>
      <c r="AI101" s="199" t="s">
        <v>289</v>
      </c>
      <c r="AJ101" s="199"/>
      <c r="AK101" s="197"/>
      <c r="AL101" s="180">
        <v>39</v>
      </c>
      <c r="AM101" s="41" t="s">
        <v>152</v>
      </c>
      <c r="AN101" s="42"/>
      <c r="AO101" s="42"/>
      <c r="AP101" s="42">
        <v>53</v>
      </c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</row>
    <row r="102" spans="1:78" s="14" customFormat="1" ht="18.75" hidden="1" x14ac:dyDescent="0.3">
      <c r="A102" s="53">
        <f>N102+R102+V102+Z102+AD102+AH102+AL102+AP102</f>
        <v>151</v>
      </c>
      <c r="B102" s="53">
        <v>100</v>
      </c>
      <c r="C102" s="336">
        <f>AVERAGE(L102,P102,T102,X102,AB102,AF102,AJ102,AN102,)</f>
        <v>19</v>
      </c>
      <c r="D102" s="3" t="s">
        <v>191</v>
      </c>
      <c r="E102" s="12" t="s">
        <v>13</v>
      </c>
      <c r="F102" s="12" t="s">
        <v>170</v>
      </c>
      <c r="G102" s="57" t="s">
        <v>212</v>
      </c>
      <c r="H102" s="350"/>
      <c r="I102" s="8" t="s">
        <v>92</v>
      </c>
      <c r="J102" s="8" t="s">
        <v>90</v>
      </c>
      <c r="K102" s="344"/>
      <c r="L102" s="344"/>
      <c r="M102" s="344"/>
      <c r="N102" s="344"/>
      <c r="O102" s="314"/>
      <c r="P102" s="314"/>
      <c r="Q102" s="314"/>
      <c r="R102" s="314"/>
      <c r="S102" s="278"/>
      <c r="T102" s="278"/>
      <c r="U102" s="278"/>
      <c r="V102" s="278"/>
      <c r="W102" s="134"/>
      <c r="X102" s="134"/>
      <c r="Y102" s="139"/>
      <c r="Z102" s="139"/>
      <c r="AA102" s="94"/>
      <c r="AB102" s="94"/>
      <c r="AC102" s="94"/>
      <c r="AD102" s="94"/>
      <c r="AE102" s="250">
        <v>7.2685185185185179E-4</v>
      </c>
      <c r="AF102" s="252">
        <v>38</v>
      </c>
      <c r="AG102" s="252">
        <v>42</v>
      </c>
      <c r="AH102" s="253">
        <v>59</v>
      </c>
      <c r="AI102" s="199" t="s">
        <v>289</v>
      </c>
      <c r="AJ102" s="199"/>
      <c r="AK102" s="197"/>
      <c r="AL102" s="180">
        <v>39</v>
      </c>
      <c r="AM102" s="41" t="s">
        <v>152</v>
      </c>
      <c r="AN102" s="42"/>
      <c r="AO102" s="42"/>
      <c r="AP102" s="42">
        <v>53</v>
      </c>
      <c r="BT102" s="5"/>
      <c r="BU102" s="5"/>
      <c r="BV102" s="5"/>
      <c r="BW102" s="5"/>
      <c r="BX102" s="5"/>
      <c r="BY102" s="5"/>
      <c r="BZ102" s="5"/>
    </row>
    <row r="103" spans="1:78" s="14" customFormat="1" ht="18.75" hidden="1" x14ac:dyDescent="0.3">
      <c r="A103" s="53">
        <f>N103+R103+V103+Z103+AD103+AH103+AL103+AP103</f>
        <v>150</v>
      </c>
      <c r="B103" s="53">
        <v>101</v>
      </c>
      <c r="C103" s="336">
        <f>AVERAGE(L103,P103,T103,X103,AB103,AF103,AJ103,AN103,)</f>
        <v>18.5</v>
      </c>
      <c r="D103" s="3" t="s">
        <v>192</v>
      </c>
      <c r="E103" s="12" t="s">
        <v>25</v>
      </c>
      <c r="F103" s="12" t="s">
        <v>170</v>
      </c>
      <c r="G103" s="57" t="s">
        <v>212</v>
      </c>
      <c r="H103" s="350"/>
      <c r="I103" s="8" t="s">
        <v>92</v>
      </c>
      <c r="J103" s="8" t="s">
        <v>90</v>
      </c>
      <c r="K103" s="344"/>
      <c r="L103" s="344"/>
      <c r="M103" s="344"/>
      <c r="N103" s="344"/>
      <c r="O103" s="314"/>
      <c r="P103" s="314"/>
      <c r="Q103" s="314"/>
      <c r="R103" s="314"/>
      <c r="S103" s="278"/>
      <c r="T103" s="278"/>
      <c r="U103" s="278"/>
      <c r="V103" s="278"/>
      <c r="W103" s="134"/>
      <c r="X103" s="134"/>
      <c r="Y103" s="139"/>
      <c r="Z103" s="139"/>
      <c r="AA103" s="94"/>
      <c r="AB103" s="94"/>
      <c r="AC103" s="94"/>
      <c r="AD103" s="94"/>
      <c r="AE103" s="250">
        <v>7.3148148148148139E-4</v>
      </c>
      <c r="AF103" s="252">
        <v>37</v>
      </c>
      <c r="AG103" s="252">
        <v>43</v>
      </c>
      <c r="AH103" s="253">
        <v>58</v>
      </c>
      <c r="AI103" s="199" t="s">
        <v>289</v>
      </c>
      <c r="AJ103" s="199"/>
      <c r="AK103" s="197"/>
      <c r="AL103" s="180">
        <v>39</v>
      </c>
      <c r="AM103" s="41" t="s">
        <v>152</v>
      </c>
      <c r="AN103" s="42"/>
      <c r="AO103" s="42"/>
      <c r="AP103" s="42">
        <v>53</v>
      </c>
      <c r="BQ103" s="5"/>
      <c r="BR103" s="5"/>
      <c r="BS103" s="5"/>
      <c r="BT103" s="5"/>
      <c r="BU103" s="5"/>
      <c r="BV103" s="5"/>
      <c r="BW103" s="5"/>
      <c r="BX103" s="5"/>
      <c r="BY103" s="5"/>
      <c r="BZ103" s="5"/>
    </row>
    <row r="104" spans="1:78" ht="18.75" hidden="1" x14ac:dyDescent="0.3">
      <c r="A104" s="53">
        <f>N104+R104+V104+Z104+AD104+AH104+AL104+AP104</f>
        <v>148</v>
      </c>
      <c r="B104" s="53">
        <v>102</v>
      </c>
      <c r="C104" s="336">
        <f>AVERAGE(L104,P104,T104,X104,AB104,AF104,AJ104,AN104,)</f>
        <v>36.333333333333336</v>
      </c>
      <c r="D104" s="3" t="s">
        <v>58</v>
      </c>
      <c r="E104" s="12" t="s">
        <v>102</v>
      </c>
      <c r="F104" s="12" t="s">
        <v>234</v>
      </c>
      <c r="G104" s="57" t="s">
        <v>210</v>
      </c>
      <c r="I104" s="8" t="s">
        <v>92</v>
      </c>
      <c r="J104" s="8" t="s">
        <v>90</v>
      </c>
      <c r="K104" s="344"/>
      <c r="L104" s="344"/>
      <c r="M104" s="344"/>
      <c r="N104" s="344"/>
      <c r="O104" s="316"/>
      <c r="P104" s="316"/>
      <c r="Q104" s="316"/>
      <c r="R104" s="316"/>
      <c r="S104" s="281"/>
      <c r="T104" s="281"/>
      <c r="U104" s="281"/>
      <c r="V104" s="281"/>
      <c r="W104" s="131"/>
      <c r="X104" s="131"/>
      <c r="Y104" s="143"/>
      <c r="Z104" s="143"/>
      <c r="AA104" s="96"/>
      <c r="AB104" s="96"/>
      <c r="AC104" s="96"/>
      <c r="AD104" s="96"/>
      <c r="AE104" s="258"/>
      <c r="AF104" s="260"/>
      <c r="AG104" s="252"/>
      <c r="AH104" s="253"/>
      <c r="AI104" s="200">
        <v>4.1203703703703709E-4</v>
      </c>
      <c r="AJ104" s="178">
        <v>50</v>
      </c>
      <c r="AK104" s="180">
        <v>22</v>
      </c>
      <c r="AL104" s="181">
        <v>79</v>
      </c>
      <c r="AM104" s="45">
        <v>2.1412037037037038E-4</v>
      </c>
      <c r="AN104" s="46">
        <v>59</v>
      </c>
      <c r="AO104" s="46">
        <v>32</v>
      </c>
      <c r="AP104" s="46">
        <v>69</v>
      </c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T104" s="14"/>
      <c r="BU104" s="14"/>
      <c r="BV104" s="14"/>
      <c r="BW104" s="14"/>
      <c r="BX104" s="14"/>
      <c r="BY104" s="14"/>
      <c r="BZ104" s="14"/>
    </row>
    <row r="105" spans="1:78" s="14" customFormat="1" ht="18.75" hidden="1" x14ac:dyDescent="0.3">
      <c r="A105" s="53">
        <f>N105+R105+V105+Z105+AD105+AH105+AL105+AP105</f>
        <v>146</v>
      </c>
      <c r="B105" s="53">
        <v>103</v>
      </c>
      <c r="C105" s="336">
        <f>AVERAGE(L105,P105,T105,X105,AB105,AF105,AJ105,AN105,)</f>
        <v>19</v>
      </c>
      <c r="D105" s="3" t="s">
        <v>194</v>
      </c>
      <c r="E105" s="12" t="s">
        <v>195</v>
      </c>
      <c r="F105" s="12" t="s">
        <v>170</v>
      </c>
      <c r="G105" s="57" t="s">
        <v>212</v>
      </c>
      <c r="H105" s="350"/>
      <c r="I105" s="8" t="s">
        <v>92</v>
      </c>
      <c r="J105" s="8" t="s">
        <v>90</v>
      </c>
      <c r="K105" s="344"/>
      <c r="L105" s="344"/>
      <c r="M105" s="344"/>
      <c r="N105" s="344"/>
      <c r="O105" s="318"/>
      <c r="P105" s="318"/>
      <c r="Q105" s="318"/>
      <c r="R105" s="318"/>
      <c r="S105" s="277"/>
      <c r="T105" s="277"/>
      <c r="U105" s="277"/>
      <c r="V105" s="277"/>
      <c r="W105" s="131"/>
      <c r="X105" s="131"/>
      <c r="Y105" s="137"/>
      <c r="Z105" s="137"/>
      <c r="AA105" s="97"/>
      <c r="AB105" s="97"/>
      <c r="AC105" s="97"/>
      <c r="AD105" s="97"/>
      <c r="AE105" s="254">
        <v>7.5000000000000012E-4</v>
      </c>
      <c r="AF105" s="255">
        <v>38</v>
      </c>
      <c r="AG105" s="255">
        <v>47</v>
      </c>
      <c r="AH105" s="255">
        <v>54</v>
      </c>
      <c r="AI105" s="199" t="s">
        <v>289</v>
      </c>
      <c r="AJ105" s="199"/>
      <c r="AK105" s="197"/>
      <c r="AL105" s="180">
        <v>39</v>
      </c>
      <c r="AM105" s="41" t="s">
        <v>152</v>
      </c>
      <c r="AN105" s="42"/>
      <c r="AO105" s="42"/>
      <c r="AP105" s="42">
        <v>53</v>
      </c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</row>
    <row r="106" spans="1:78" s="14" customFormat="1" ht="18.75" hidden="1" x14ac:dyDescent="0.3">
      <c r="A106" s="53">
        <f>N106+R106+V106+Z106+AD106+AH106+AL106+AP106</f>
        <v>144</v>
      </c>
      <c r="B106" s="53">
        <v>104</v>
      </c>
      <c r="C106" s="336">
        <f>AVERAGE(L106,P106,T106,X106,AB106,AF106,AJ106,AN106,)</f>
        <v>19.5</v>
      </c>
      <c r="D106" s="3" t="s">
        <v>196</v>
      </c>
      <c r="E106" s="12" t="s">
        <v>197</v>
      </c>
      <c r="F106" s="12" t="s">
        <v>170</v>
      </c>
      <c r="G106" s="57" t="s">
        <v>212</v>
      </c>
      <c r="H106" s="350" t="s">
        <v>352</v>
      </c>
      <c r="I106" s="8" t="s">
        <v>92</v>
      </c>
      <c r="J106" s="8" t="s">
        <v>90</v>
      </c>
      <c r="K106" s="344"/>
      <c r="L106" s="344"/>
      <c r="M106" s="344"/>
      <c r="N106" s="344"/>
      <c r="O106" s="318"/>
      <c r="P106" s="318"/>
      <c r="Q106" s="318"/>
      <c r="R106" s="318"/>
      <c r="S106" s="277"/>
      <c r="T106" s="277"/>
      <c r="U106" s="277"/>
      <c r="V106" s="277"/>
      <c r="W106" s="131"/>
      <c r="X106" s="131"/>
      <c r="Y106" s="137"/>
      <c r="Z106" s="137"/>
      <c r="AA106" s="97"/>
      <c r="AB106" s="97"/>
      <c r="AC106" s="97"/>
      <c r="AD106" s="97"/>
      <c r="AE106" s="254">
        <v>7.5231481481481471E-4</v>
      </c>
      <c r="AF106" s="255">
        <v>39</v>
      </c>
      <c r="AG106" s="255">
        <v>49</v>
      </c>
      <c r="AH106" s="255">
        <v>52</v>
      </c>
      <c r="AI106" s="199" t="s">
        <v>289</v>
      </c>
      <c r="AJ106" s="199"/>
      <c r="AK106" s="197"/>
      <c r="AL106" s="180">
        <v>39</v>
      </c>
      <c r="AM106" s="41" t="s">
        <v>152</v>
      </c>
      <c r="AN106" s="42"/>
      <c r="AO106" s="42"/>
      <c r="AP106" s="42">
        <v>53</v>
      </c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T106" s="5"/>
      <c r="BU106" s="5"/>
      <c r="BV106" s="5"/>
      <c r="BW106" s="5"/>
      <c r="BX106" s="5"/>
      <c r="BY106" s="5"/>
      <c r="BZ106" s="5"/>
    </row>
    <row r="107" spans="1:78" s="14" customFormat="1" ht="18.75" hidden="1" x14ac:dyDescent="0.3">
      <c r="A107" s="53">
        <f>N107+R107+V107+Z107+AD107+AH107+AL107+AP107</f>
        <v>142</v>
      </c>
      <c r="B107" s="53">
        <v>105</v>
      </c>
      <c r="C107" s="336">
        <f>AVERAGE(L107,P107,T107,X107,AB107,AF107,AJ107,AN107,)</f>
        <v>18</v>
      </c>
      <c r="D107" s="3" t="s">
        <v>134</v>
      </c>
      <c r="E107" s="12" t="s">
        <v>135</v>
      </c>
      <c r="F107" s="12" t="s">
        <v>18</v>
      </c>
      <c r="G107" s="57" t="s">
        <v>210</v>
      </c>
      <c r="H107" s="350"/>
      <c r="I107" s="8" t="s">
        <v>92</v>
      </c>
      <c r="J107" s="8" t="s">
        <v>90</v>
      </c>
      <c r="K107" s="344"/>
      <c r="L107" s="344"/>
      <c r="M107" s="344"/>
      <c r="N107" s="344"/>
      <c r="O107" s="319"/>
      <c r="P107" s="319"/>
      <c r="Q107" s="319"/>
      <c r="R107" s="319"/>
      <c r="S107" s="276"/>
      <c r="T107" s="276"/>
      <c r="U107" s="276"/>
      <c r="V107" s="276"/>
      <c r="W107" s="131"/>
      <c r="X107" s="131"/>
      <c r="Y107" s="144"/>
      <c r="Z107" s="144"/>
      <c r="AA107" s="93"/>
      <c r="AB107" s="93"/>
      <c r="AC107" s="93"/>
      <c r="AD107" s="93"/>
      <c r="AE107" s="258"/>
      <c r="AF107" s="251"/>
      <c r="AG107" s="252"/>
      <c r="AH107" s="253"/>
      <c r="AI107" s="194">
        <v>3.8888888888888892E-4</v>
      </c>
      <c r="AJ107" s="177">
        <v>36</v>
      </c>
      <c r="AK107" s="177">
        <v>11</v>
      </c>
      <c r="AL107" s="177">
        <v>89</v>
      </c>
      <c r="AM107" s="41" t="s">
        <v>152</v>
      </c>
      <c r="AN107" s="42"/>
      <c r="AO107" s="42"/>
      <c r="AP107" s="42">
        <v>53</v>
      </c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Q107" s="5"/>
      <c r="BR107" s="5"/>
      <c r="BS107" s="5"/>
    </row>
    <row r="108" spans="1:78" ht="18.75" hidden="1" x14ac:dyDescent="0.3">
      <c r="A108" s="53">
        <f>N108+R108+V108+Z108+AD108+AH108+AL108+AP108</f>
        <v>141</v>
      </c>
      <c r="B108" s="53">
        <v>106</v>
      </c>
      <c r="C108" s="336">
        <f>AVERAGE(L108,P108,T108,X108,AB108,AF108,AJ108,AN108,)</f>
        <v>19</v>
      </c>
      <c r="D108" s="3" t="s">
        <v>200</v>
      </c>
      <c r="E108" s="12" t="s">
        <v>123</v>
      </c>
      <c r="F108" s="12" t="s">
        <v>170</v>
      </c>
      <c r="G108" s="57" t="s">
        <v>212</v>
      </c>
      <c r="I108" s="8" t="s">
        <v>92</v>
      </c>
      <c r="J108" s="8" t="s">
        <v>90</v>
      </c>
      <c r="K108" s="344"/>
      <c r="L108" s="344"/>
      <c r="M108" s="344"/>
      <c r="N108" s="344"/>
      <c r="O108" s="314"/>
      <c r="P108" s="314"/>
      <c r="Q108" s="314"/>
      <c r="R108" s="314"/>
      <c r="S108" s="278"/>
      <c r="T108" s="278"/>
      <c r="U108" s="278"/>
      <c r="V108" s="278"/>
      <c r="W108" s="134"/>
      <c r="X108" s="134"/>
      <c r="Y108" s="134"/>
      <c r="Z108" s="134"/>
      <c r="AA108" s="95"/>
      <c r="AB108" s="95"/>
      <c r="AC108" s="95"/>
      <c r="AD108" s="95"/>
      <c r="AE108" s="250">
        <v>7.7546296296296304E-4</v>
      </c>
      <c r="AF108" s="253">
        <v>38</v>
      </c>
      <c r="AG108" s="252">
        <v>52</v>
      </c>
      <c r="AH108" s="253">
        <v>49</v>
      </c>
      <c r="AI108" s="199" t="s">
        <v>289</v>
      </c>
      <c r="AJ108" s="199"/>
      <c r="AK108" s="197"/>
      <c r="AL108" s="180">
        <v>39</v>
      </c>
      <c r="AM108" s="41" t="s">
        <v>152</v>
      </c>
      <c r="AN108" s="42"/>
      <c r="AO108" s="42"/>
      <c r="AP108" s="42">
        <v>53</v>
      </c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</row>
    <row r="109" spans="1:78" s="14" customFormat="1" ht="18.75" hidden="1" x14ac:dyDescent="0.3">
      <c r="A109" s="53">
        <f>N109+R109+V109+Z109+AD109+AH109+AL109+AP109</f>
        <v>141</v>
      </c>
      <c r="B109" s="53">
        <v>107</v>
      </c>
      <c r="C109" s="336">
        <f>AVERAGE(L109,P109,T109,X109,AB109,AF109,AJ109,AN109,)</f>
        <v>23</v>
      </c>
      <c r="D109" s="3" t="s">
        <v>94</v>
      </c>
      <c r="E109" s="12" t="s">
        <v>102</v>
      </c>
      <c r="F109" s="12" t="s">
        <v>57</v>
      </c>
      <c r="G109" s="57" t="s">
        <v>210</v>
      </c>
      <c r="H109" s="350"/>
      <c r="I109" s="8" t="s">
        <v>92</v>
      </c>
      <c r="J109" s="8" t="s">
        <v>90</v>
      </c>
      <c r="K109" s="344"/>
      <c r="L109" s="344"/>
      <c r="M109" s="344"/>
      <c r="N109" s="344"/>
      <c r="O109" s="319"/>
      <c r="P109" s="319"/>
      <c r="Q109" s="319"/>
      <c r="R109" s="319"/>
      <c r="S109" s="276"/>
      <c r="T109" s="276"/>
      <c r="U109" s="276"/>
      <c r="V109" s="276"/>
      <c r="W109" s="131"/>
      <c r="X109" s="131"/>
      <c r="Y109" s="144"/>
      <c r="Z109" s="144"/>
      <c r="AA109" s="93"/>
      <c r="AB109" s="93"/>
      <c r="AC109" s="93"/>
      <c r="AD109" s="93"/>
      <c r="AE109" s="258"/>
      <c r="AF109" s="251"/>
      <c r="AG109" s="252"/>
      <c r="AH109" s="253"/>
      <c r="AI109" s="194">
        <v>3.9236111111111107E-4</v>
      </c>
      <c r="AJ109" s="177">
        <v>46</v>
      </c>
      <c r="AK109" s="177">
        <v>13</v>
      </c>
      <c r="AL109" s="177">
        <v>88</v>
      </c>
      <c r="AM109" s="41" t="s">
        <v>152</v>
      </c>
      <c r="AN109" s="42"/>
      <c r="AO109" s="42"/>
      <c r="AP109" s="42">
        <v>53</v>
      </c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</row>
    <row r="110" spans="1:78" s="14" customFormat="1" ht="18.75" hidden="1" x14ac:dyDescent="0.3">
      <c r="A110" s="53">
        <f>N110+R110+V110+Z110+AD110+AH110+AL110+AP110</f>
        <v>140</v>
      </c>
      <c r="B110" s="53">
        <v>108</v>
      </c>
      <c r="C110" s="336">
        <f>AVERAGE(L110,P110,T110,X110,AB110,AF110,AJ110,AN110,)</f>
        <v>20</v>
      </c>
      <c r="D110" s="3" t="s">
        <v>201</v>
      </c>
      <c r="E110" s="12" t="s">
        <v>25</v>
      </c>
      <c r="F110" s="12" t="s">
        <v>18</v>
      </c>
      <c r="G110" s="57" t="s">
        <v>210</v>
      </c>
      <c r="H110" s="350"/>
      <c r="I110" s="8" t="s">
        <v>92</v>
      </c>
      <c r="J110" s="49" t="s">
        <v>66</v>
      </c>
      <c r="K110" s="345"/>
      <c r="L110" s="345"/>
      <c r="M110" s="345"/>
      <c r="N110" s="345"/>
      <c r="O110" s="313"/>
      <c r="P110" s="313"/>
      <c r="Q110" s="313"/>
      <c r="R110" s="313"/>
      <c r="S110" s="283"/>
      <c r="T110" s="283"/>
      <c r="U110" s="283"/>
      <c r="V110" s="283"/>
      <c r="W110" s="134"/>
      <c r="X110" s="134"/>
      <c r="Y110" s="134"/>
      <c r="Z110" s="134"/>
      <c r="AA110" s="95"/>
      <c r="AB110" s="95"/>
      <c r="AC110" s="95"/>
      <c r="AD110" s="95"/>
      <c r="AE110" s="250">
        <v>7.8472222222222214E-4</v>
      </c>
      <c r="AF110" s="253">
        <v>40</v>
      </c>
      <c r="AG110" s="252">
        <v>53</v>
      </c>
      <c r="AH110" s="253">
        <v>48</v>
      </c>
      <c r="AI110" s="199" t="s">
        <v>289</v>
      </c>
      <c r="AJ110" s="199"/>
      <c r="AK110" s="197"/>
      <c r="AL110" s="180">
        <v>39</v>
      </c>
      <c r="AM110" s="41" t="s">
        <v>152</v>
      </c>
      <c r="AN110" s="42"/>
      <c r="AO110" s="42"/>
      <c r="AP110" s="42">
        <v>53</v>
      </c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T110" s="5"/>
      <c r="BU110" s="5"/>
      <c r="BV110" s="5"/>
      <c r="BW110" s="5"/>
      <c r="BX110" s="5"/>
      <c r="BY110" s="5"/>
      <c r="BZ110" s="5"/>
    </row>
    <row r="111" spans="1:78" s="14" customFormat="1" ht="18.75" hidden="1" x14ac:dyDescent="0.3">
      <c r="A111" s="53">
        <f>N111+R111+V111+Z111+AD111+AH111+AL111+AP111</f>
        <v>139</v>
      </c>
      <c r="B111" s="53">
        <v>109</v>
      </c>
      <c r="C111" s="336">
        <f>AVERAGE(L111,P111,T111,X111,AB111,AF111,AJ111,AN111,)</f>
        <v>20</v>
      </c>
      <c r="D111" s="3" t="s">
        <v>202</v>
      </c>
      <c r="E111" s="12" t="s">
        <v>195</v>
      </c>
      <c r="F111" s="12" t="s">
        <v>170</v>
      </c>
      <c r="G111" s="57" t="s">
        <v>212</v>
      </c>
      <c r="H111" s="350"/>
      <c r="I111" s="8" t="s">
        <v>92</v>
      </c>
      <c r="J111" s="8" t="s">
        <v>90</v>
      </c>
      <c r="K111" s="344"/>
      <c r="L111" s="344"/>
      <c r="M111" s="344"/>
      <c r="N111" s="344"/>
      <c r="O111" s="314"/>
      <c r="P111" s="314"/>
      <c r="Q111" s="314"/>
      <c r="R111" s="314"/>
      <c r="S111" s="278"/>
      <c r="T111" s="278"/>
      <c r="U111" s="278"/>
      <c r="V111" s="278"/>
      <c r="W111" s="134"/>
      <c r="X111" s="134"/>
      <c r="Y111" s="134"/>
      <c r="Z111" s="134"/>
      <c r="AA111" s="95"/>
      <c r="AB111" s="95"/>
      <c r="AC111" s="95"/>
      <c r="AD111" s="95"/>
      <c r="AE111" s="250">
        <v>8.0092592592592585E-4</v>
      </c>
      <c r="AF111" s="253">
        <v>40</v>
      </c>
      <c r="AG111" s="252">
        <v>54</v>
      </c>
      <c r="AH111" s="253">
        <v>47</v>
      </c>
      <c r="AI111" s="199" t="s">
        <v>289</v>
      </c>
      <c r="AJ111" s="199"/>
      <c r="AK111" s="197"/>
      <c r="AL111" s="180">
        <v>39</v>
      </c>
      <c r="AM111" s="41" t="s">
        <v>152</v>
      </c>
      <c r="AN111" s="42"/>
      <c r="AO111" s="42"/>
      <c r="AP111" s="42">
        <v>53</v>
      </c>
      <c r="BQ111" s="5"/>
      <c r="BR111" s="5"/>
      <c r="BS111" s="5"/>
    </row>
    <row r="112" spans="1:78" s="29" customFormat="1" ht="18.75" hidden="1" x14ac:dyDescent="0.3">
      <c r="A112" s="53">
        <f>N112+R112+V112+Z112+AD112+AH112+AL112+AP112</f>
        <v>139</v>
      </c>
      <c r="B112" s="53">
        <v>110</v>
      </c>
      <c r="C112" s="336">
        <f>AVERAGE(L112,P112,T112,X112,AB112,AF112,AJ112,AN112,)</f>
        <v>21</v>
      </c>
      <c r="D112" s="3" t="s">
        <v>103</v>
      </c>
      <c r="E112" s="12" t="s">
        <v>102</v>
      </c>
      <c r="F112" s="12" t="s">
        <v>116</v>
      </c>
      <c r="G112" s="57" t="s">
        <v>129</v>
      </c>
      <c r="H112" s="350"/>
      <c r="I112" s="8" t="s">
        <v>92</v>
      </c>
      <c r="J112" s="8" t="s">
        <v>90</v>
      </c>
      <c r="K112" s="344"/>
      <c r="L112" s="344"/>
      <c r="M112" s="344"/>
      <c r="N112" s="344"/>
      <c r="O112" s="314"/>
      <c r="P112" s="314"/>
      <c r="Q112" s="314"/>
      <c r="R112" s="314"/>
      <c r="S112" s="278"/>
      <c r="T112" s="278"/>
      <c r="U112" s="278"/>
      <c r="V112" s="278"/>
      <c r="W112" s="134"/>
      <c r="X112" s="134"/>
      <c r="Y112" s="139"/>
      <c r="Z112" s="139"/>
      <c r="AA112" s="94"/>
      <c r="AB112" s="94"/>
      <c r="AC112" s="94"/>
      <c r="AD112" s="94"/>
      <c r="AE112" s="258"/>
      <c r="AF112" s="252"/>
      <c r="AG112" s="252"/>
      <c r="AH112" s="253"/>
      <c r="AI112" s="195">
        <v>3.9351851851851852E-4</v>
      </c>
      <c r="AJ112" s="180">
        <v>42</v>
      </c>
      <c r="AK112" s="180">
        <v>15</v>
      </c>
      <c r="AL112" s="181">
        <v>86</v>
      </c>
      <c r="AM112" s="41" t="s">
        <v>152</v>
      </c>
      <c r="AN112" s="42"/>
      <c r="AO112" s="42"/>
      <c r="AP112" s="42">
        <v>53</v>
      </c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</row>
    <row r="113" spans="1:78" s="29" customFormat="1" ht="18.75" x14ac:dyDescent="0.3">
      <c r="A113" s="53">
        <f>N113+R113+V113+Z113+AD113+AH113+AL113+AP113</f>
        <v>138</v>
      </c>
      <c r="B113" s="53">
        <v>111</v>
      </c>
      <c r="C113" s="336">
        <f>AVERAGE(L113,P113,T113,X113,AB113,AF113,AJ113,AN113,)</f>
        <v>21</v>
      </c>
      <c r="D113" s="3" t="s">
        <v>216</v>
      </c>
      <c r="E113" s="12" t="s">
        <v>25</v>
      </c>
      <c r="F113" s="12" t="s">
        <v>170</v>
      </c>
      <c r="G113" s="57" t="s">
        <v>212</v>
      </c>
      <c r="H113" s="350"/>
      <c r="I113" s="8" t="s">
        <v>77</v>
      </c>
      <c r="J113" s="8" t="s">
        <v>90</v>
      </c>
      <c r="K113" s="344"/>
      <c r="L113" s="344"/>
      <c r="M113" s="344"/>
      <c r="N113" s="344"/>
      <c r="O113" s="314"/>
      <c r="P113" s="314"/>
      <c r="Q113" s="314"/>
      <c r="R113" s="314"/>
      <c r="S113" s="278"/>
      <c r="T113" s="278"/>
      <c r="U113" s="278"/>
      <c r="V113" s="278"/>
      <c r="W113" s="134"/>
      <c r="X113" s="134"/>
      <c r="Y113" s="134"/>
      <c r="Z113" s="134"/>
      <c r="AA113" s="95"/>
      <c r="AB113" s="95"/>
      <c r="AC113" s="95"/>
      <c r="AD113" s="95"/>
      <c r="AE113" s="250">
        <v>8.2523148148148158E-4</v>
      </c>
      <c r="AF113" s="253">
        <v>42</v>
      </c>
      <c r="AG113" s="253">
        <v>55</v>
      </c>
      <c r="AH113" s="253">
        <v>46</v>
      </c>
      <c r="AI113" s="199" t="s">
        <v>289</v>
      </c>
      <c r="AJ113" s="199"/>
      <c r="AK113" s="197"/>
      <c r="AL113" s="180">
        <v>39</v>
      </c>
      <c r="AM113" s="41" t="s">
        <v>152</v>
      </c>
      <c r="AN113" s="44"/>
      <c r="AO113" s="44"/>
      <c r="AP113" s="44">
        <v>53</v>
      </c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</row>
    <row r="114" spans="1:78" s="14" customFormat="1" ht="18.75" hidden="1" x14ac:dyDescent="0.3">
      <c r="A114" s="53">
        <f>N114+R114+V114+Z114+AD114+AH114+AL114+AP114</f>
        <v>138</v>
      </c>
      <c r="B114" s="53">
        <v>112</v>
      </c>
      <c r="C114" s="336">
        <f>AVERAGE(L114,P114,T114,X114,AB114,AF114,AJ114,AN114,)</f>
        <v>43</v>
      </c>
      <c r="D114" s="3" t="s">
        <v>61</v>
      </c>
      <c r="E114" s="12" t="s">
        <v>87</v>
      </c>
      <c r="F114" s="12" t="s">
        <v>18</v>
      </c>
      <c r="G114" s="57" t="s">
        <v>210</v>
      </c>
      <c r="H114" s="350"/>
      <c r="I114" s="8" t="s">
        <v>92</v>
      </c>
      <c r="J114" s="8" t="s">
        <v>90</v>
      </c>
      <c r="K114" s="344"/>
      <c r="L114" s="344"/>
      <c r="M114" s="344"/>
      <c r="N114" s="344"/>
      <c r="O114" s="331"/>
      <c r="P114" s="331"/>
      <c r="Q114" s="331"/>
      <c r="R114" s="331"/>
      <c r="S114" s="284"/>
      <c r="T114" s="284"/>
      <c r="U114" s="284"/>
      <c r="V114" s="284"/>
      <c r="W114" s="131"/>
      <c r="X114" s="131"/>
      <c r="Y114" s="144"/>
      <c r="Z114" s="144"/>
      <c r="AA114" s="93"/>
      <c r="AB114" s="93"/>
      <c r="AC114" s="93"/>
      <c r="AD114" s="93"/>
      <c r="AE114" s="258"/>
      <c r="AF114" s="263"/>
      <c r="AG114" s="260"/>
      <c r="AH114" s="253"/>
      <c r="AI114" s="194">
        <v>4.4791666666666672E-4</v>
      </c>
      <c r="AJ114" s="177">
        <v>60</v>
      </c>
      <c r="AK114" s="177">
        <v>33</v>
      </c>
      <c r="AL114" s="177">
        <v>68</v>
      </c>
      <c r="AM114" s="45">
        <v>2.1180555555555555E-4</v>
      </c>
      <c r="AN114" s="46">
        <v>69</v>
      </c>
      <c r="AO114" s="46">
        <v>31</v>
      </c>
      <c r="AP114" s="46">
        <v>70</v>
      </c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T114" s="29"/>
      <c r="BU114" s="29"/>
      <c r="BV114" s="29"/>
      <c r="BW114" s="29"/>
      <c r="BX114" s="29"/>
      <c r="BY114" s="29"/>
      <c r="BZ114" s="29"/>
    </row>
    <row r="115" spans="1:78" s="14" customFormat="1" ht="18.75" x14ac:dyDescent="0.3">
      <c r="A115" s="53">
        <f>N115+R115+V115+Z115+AD115+AH115+AL115+AP115</f>
        <v>137</v>
      </c>
      <c r="B115" s="53">
        <v>113</v>
      </c>
      <c r="C115" s="336">
        <f>AVERAGE(L115,P115,T115,X115,AB115,AF115,AJ115,AN115,)</f>
        <v>23.5</v>
      </c>
      <c r="D115" s="3" t="s">
        <v>203</v>
      </c>
      <c r="E115" s="12" t="s">
        <v>13</v>
      </c>
      <c r="F115" s="12" t="s">
        <v>170</v>
      </c>
      <c r="G115" s="57" t="s">
        <v>212</v>
      </c>
      <c r="H115" s="350"/>
      <c r="I115" s="8" t="s">
        <v>77</v>
      </c>
      <c r="J115" s="8" t="s">
        <v>90</v>
      </c>
      <c r="K115" s="344"/>
      <c r="L115" s="344"/>
      <c r="M115" s="344"/>
      <c r="N115" s="344"/>
      <c r="O115" s="314"/>
      <c r="P115" s="314"/>
      <c r="Q115" s="314"/>
      <c r="R115" s="314"/>
      <c r="S115" s="278"/>
      <c r="T115" s="278"/>
      <c r="U115" s="278"/>
      <c r="V115" s="278"/>
      <c r="W115" s="134"/>
      <c r="X115" s="134"/>
      <c r="Y115" s="134"/>
      <c r="Z115" s="134"/>
      <c r="AA115" s="95"/>
      <c r="AB115" s="95"/>
      <c r="AC115" s="95"/>
      <c r="AD115" s="95"/>
      <c r="AE115" s="250">
        <v>8.3796296296296299E-4</v>
      </c>
      <c r="AF115" s="253">
        <v>47</v>
      </c>
      <c r="AG115" s="252">
        <v>56</v>
      </c>
      <c r="AH115" s="253">
        <v>45</v>
      </c>
      <c r="AI115" s="199" t="s">
        <v>289</v>
      </c>
      <c r="AJ115" s="199"/>
      <c r="AK115" s="197"/>
      <c r="AL115" s="180">
        <v>39</v>
      </c>
      <c r="AM115" s="41" t="s">
        <v>152</v>
      </c>
      <c r="AN115" s="42"/>
      <c r="AO115" s="42"/>
      <c r="AP115" s="42">
        <v>53</v>
      </c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</row>
    <row r="116" spans="1:78" ht="18.75" hidden="1" x14ac:dyDescent="0.3">
      <c r="A116" s="53">
        <f>N116+R116+V116+Z116+AD116+AH116+AL116+AP116</f>
        <v>137</v>
      </c>
      <c r="B116" s="53">
        <v>114</v>
      </c>
      <c r="C116" s="336">
        <f>AVERAGE(L116,P116,T116,X116,AB116,AF116,AJ116,AN116,)</f>
        <v>26</v>
      </c>
      <c r="D116" s="3" t="s">
        <v>29</v>
      </c>
      <c r="E116" s="12" t="s">
        <v>7</v>
      </c>
      <c r="F116" s="12" t="s">
        <v>37</v>
      </c>
      <c r="G116" s="57" t="s">
        <v>230</v>
      </c>
      <c r="I116" s="8" t="s">
        <v>92</v>
      </c>
      <c r="J116" s="8" t="s">
        <v>90</v>
      </c>
      <c r="K116" s="344"/>
      <c r="L116" s="344"/>
      <c r="M116" s="344"/>
      <c r="N116" s="344"/>
      <c r="O116" s="314"/>
      <c r="P116" s="314"/>
      <c r="Q116" s="314"/>
      <c r="R116" s="314"/>
      <c r="S116" s="278"/>
      <c r="T116" s="278"/>
      <c r="U116" s="278"/>
      <c r="V116" s="278"/>
      <c r="W116" s="134"/>
      <c r="X116" s="134"/>
      <c r="Y116" s="139"/>
      <c r="Z116" s="139"/>
      <c r="AA116" s="94"/>
      <c r="AB116" s="94"/>
      <c r="AC116" s="94"/>
      <c r="AD116" s="94"/>
      <c r="AE116" s="264"/>
      <c r="AF116" s="252"/>
      <c r="AG116" s="252"/>
      <c r="AH116" s="252"/>
      <c r="AI116" s="199" t="s">
        <v>289</v>
      </c>
      <c r="AJ116" s="199"/>
      <c r="AK116" s="197"/>
      <c r="AL116" s="180">
        <v>39</v>
      </c>
      <c r="AM116" s="41">
        <v>1.7939814814814817E-4</v>
      </c>
      <c r="AN116" s="42">
        <v>52</v>
      </c>
      <c r="AO116" s="42">
        <v>3</v>
      </c>
      <c r="AP116" s="42">
        <v>98</v>
      </c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29"/>
      <c r="BR116" s="29"/>
      <c r="BS116" s="29"/>
      <c r="BT116" s="14"/>
      <c r="BU116" s="14"/>
      <c r="BV116" s="14"/>
      <c r="BW116" s="14"/>
      <c r="BX116" s="14"/>
      <c r="BY116" s="14"/>
      <c r="BZ116" s="14"/>
    </row>
    <row r="117" spans="1:78" ht="18.75" x14ac:dyDescent="0.3">
      <c r="A117" s="53">
        <f>N117+R117+V117+Z117+AD117+AH117+AL117+AP117</f>
        <v>135</v>
      </c>
      <c r="B117" s="53">
        <v>115</v>
      </c>
      <c r="C117" s="336">
        <f>AVERAGE(L117,P117,T117,X117,AB117,AF117,AJ117,AN117,)</f>
        <v>16</v>
      </c>
      <c r="D117" s="3" t="s">
        <v>205</v>
      </c>
      <c r="E117" s="12" t="s">
        <v>13</v>
      </c>
      <c r="F117" s="12" t="s">
        <v>170</v>
      </c>
      <c r="G117" s="57" t="s">
        <v>212</v>
      </c>
      <c r="I117" s="8" t="s">
        <v>77</v>
      </c>
      <c r="J117" s="8" t="s">
        <v>90</v>
      </c>
      <c r="K117" s="344"/>
      <c r="L117" s="344"/>
      <c r="M117" s="344"/>
      <c r="N117" s="344"/>
      <c r="O117" s="314"/>
      <c r="P117" s="314"/>
      <c r="Q117" s="314"/>
      <c r="R117" s="314"/>
      <c r="S117" s="278"/>
      <c r="T117" s="278"/>
      <c r="U117" s="278"/>
      <c r="V117" s="278"/>
      <c r="W117" s="134"/>
      <c r="X117" s="134"/>
      <c r="Y117" s="134"/>
      <c r="Z117" s="134"/>
      <c r="AA117" s="95"/>
      <c r="AB117" s="95"/>
      <c r="AC117" s="95"/>
      <c r="AD117" s="95"/>
      <c r="AE117" s="250">
        <v>8.4143518518518519E-4</v>
      </c>
      <c r="AF117" s="253">
        <v>32</v>
      </c>
      <c r="AG117" s="252">
        <v>58</v>
      </c>
      <c r="AH117" s="253">
        <v>43</v>
      </c>
      <c r="AI117" s="199" t="s">
        <v>289</v>
      </c>
      <c r="AJ117" s="199"/>
      <c r="AK117" s="197"/>
      <c r="AL117" s="180">
        <v>39</v>
      </c>
      <c r="AM117" s="41" t="s">
        <v>152</v>
      </c>
      <c r="AN117" s="42"/>
      <c r="AO117" s="42"/>
      <c r="AP117" s="42">
        <v>53</v>
      </c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</row>
    <row r="118" spans="1:78" ht="18.75" x14ac:dyDescent="0.3">
      <c r="A118" s="53">
        <f>N118+R118+V118+Z118+AD118+AH118+AL118+AP118</f>
        <v>134</v>
      </c>
      <c r="B118" s="53">
        <v>116</v>
      </c>
      <c r="C118" s="336">
        <f>AVERAGE(L118,P118,T118,X118,AB118,AF118,AJ118,AN118,)</f>
        <v>18</v>
      </c>
      <c r="D118" s="3" t="s">
        <v>206</v>
      </c>
      <c r="E118" s="12" t="s">
        <v>173</v>
      </c>
      <c r="F118" s="12" t="s">
        <v>170</v>
      </c>
      <c r="G118" s="57" t="s">
        <v>212</v>
      </c>
      <c r="I118" s="8" t="s">
        <v>77</v>
      </c>
      <c r="J118" s="8" t="s">
        <v>90</v>
      </c>
      <c r="K118" s="344"/>
      <c r="L118" s="344"/>
      <c r="M118" s="344"/>
      <c r="N118" s="344"/>
      <c r="O118" s="314"/>
      <c r="P118" s="314"/>
      <c r="Q118" s="314"/>
      <c r="R118" s="314"/>
      <c r="S118" s="278"/>
      <c r="T118" s="278"/>
      <c r="U118" s="278"/>
      <c r="V118" s="278"/>
      <c r="W118" s="134"/>
      <c r="X118" s="134"/>
      <c r="Y118" s="134"/>
      <c r="Z118" s="134"/>
      <c r="AA118" s="95"/>
      <c r="AB118" s="95"/>
      <c r="AC118" s="95"/>
      <c r="AD118" s="95"/>
      <c r="AE118" s="250">
        <v>8.4374999999999999E-4</v>
      </c>
      <c r="AF118" s="253">
        <v>36</v>
      </c>
      <c r="AG118" s="252">
        <v>59</v>
      </c>
      <c r="AH118" s="253">
        <v>42</v>
      </c>
      <c r="AI118" s="199" t="s">
        <v>289</v>
      </c>
      <c r="AJ118" s="199"/>
      <c r="AK118" s="197"/>
      <c r="AL118" s="180">
        <v>39</v>
      </c>
      <c r="AM118" s="41" t="s">
        <v>152</v>
      </c>
      <c r="AN118" s="42"/>
      <c r="AO118" s="42"/>
      <c r="AP118" s="42">
        <v>53</v>
      </c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14"/>
      <c r="BR118" s="14"/>
      <c r="BS118" s="14"/>
    </row>
    <row r="119" spans="1:78" ht="18.75" hidden="1" x14ac:dyDescent="0.3">
      <c r="A119" s="53">
        <f>N119+R119+V119+Z119+AD119+AH119+AL119+AP119</f>
        <v>131</v>
      </c>
      <c r="B119" s="53">
        <v>117</v>
      </c>
      <c r="C119" s="336">
        <f>AVERAGE(L119,P119,T119,X119,AB119,AF119,AJ119,AN119,)</f>
        <v>17</v>
      </c>
      <c r="D119" s="3" t="s">
        <v>100</v>
      </c>
      <c r="E119" s="12" t="s">
        <v>50</v>
      </c>
      <c r="F119" s="12" t="s">
        <v>99</v>
      </c>
      <c r="G119" s="57" t="s">
        <v>126</v>
      </c>
      <c r="I119" s="8" t="s">
        <v>92</v>
      </c>
      <c r="J119" s="8" t="s">
        <v>90</v>
      </c>
      <c r="K119" s="344"/>
      <c r="L119" s="344"/>
      <c r="M119" s="344"/>
      <c r="N119" s="344"/>
      <c r="O119" s="319"/>
      <c r="P119" s="319"/>
      <c r="Q119" s="319"/>
      <c r="R119" s="319"/>
      <c r="S119" s="276"/>
      <c r="T119" s="276"/>
      <c r="U119" s="276"/>
      <c r="V119" s="276"/>
      <c r="W119" s="131"/>
      <c r="X119" s="131"/>
      <c r="Y119" s="144"/>
      <c r="Z119" s="144"/>
      <c r="AA119" s="93"/>
      <c r="AB119" s="93"/>
      <c r="AC119" s="93"/>
      <c r="AD119" s="93"/>
      <c r="AE119" s="258"/>
      <c r="AF119" s="251"/>
      <c r="AG119" s="252"/>
      <c r="AH119" s="253"/>
      <c r="AI119" s="194">
        <v>4.1319444444444449E-4</v>
      </c>
      <c r="AJ119" s="177">
        <v>34</v>
      </c>
      <c r="AK119" s="177">
        <v>23</v>
      </c>
      <c r="AL119" s="177">
        <v>78</v>
      </c>
      <c r="AM119" s="41" t="s">
        <v>152</v>
      </c>
      <c r="AN119" s="42"/>
      <c r="AO119" s="42"/>
      <c r="AP119" s="42">
        <v>53</v>
      </c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</row>
    <row r="120" spans="1:78" ht="18.75" hidden="1" x14ac:dyDescent="0.3">
      <c r="A120" s="53">
        <f>N120+R120+V120+Z120+AD120+AH120+AL120+AP120</f>
        <v>130</v>
      </c>
      <c r="B120" s="53">
        <v>118</v>
      </c>
      <c r="C120" s="336">
        <f>AVERAGE(L120,P120,T120,X120,AB120,AF120,AJ120,AN120,)</f>
        <v>25.5</v>
      </c>
      <c r="D120" s="3" t="s">
        <v>33</v>
      </c>
      <c r="E120" s="12" t="s">
        <v>34</v>
      </c>
      <c r="F120" s="12" t="s">
        <v>37</v>
      </c>
      <c r="G120" s="57" t="s">
        <v>230</v>
      </c>
      <c r="I120" s="8" t="s">
        <v>92</v>
      </c>
      <c r="J120" s="8" t="s">
        <v>90</v>
      </c>
      <c r="K120" s="344"/>
      <c r="L120" s="344"/>
      <c r="M120" s="344"/>
      <c r="N120" s="344"/>
      <c r="O120" s="316"/>
      <c r="P120" s="316"/>
      <c r="Q120" s="316"/>
      <c r="R120" s="316"/>
      <c r="S120" s="281"/>
      <c r="T120" s="281"/>
      <c r="U120" s="281"/>
      <c r="V120" s="281"/>
      <c r="W120" s="131"/>
      <c r="X120" s="131"/>
      <c r="Y120" s="143"/>
      <c r="Z120" s="143"/>
      <c r="AA120" s="96"/>
      <c r="AB120" s="96"/>
      <c r="AC120" s="96"/>
      <c r="AD120" s="96"/>
      <c r="AE120" s="265"/>
      <c r="AF120" s="260"/>
      <c r="AG120" s="252"/>
      <c r="AH120" s="260"/>
      <c r="AI120" s="203"/>
      <c r="AJ120" s="180"/>
      <c r="AK120" s="180"/>
      <c r="AL120" s="180">
        <v>39</v>
      </c>
      <c r="AM120" s="45">
        <v>1.8518518518518518E-4</v>
      </c>
      <c r="AN120" s="46">
        <v>51</v>
      </c>
      <c r="AO120" s="46">
        <v>10</v>
      </c>
      <c r="AP120" s="46">
        <v>91</v>
      </c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</row>
    <row r="121" spans="1:78" ht="18.75" hidden="1" x14ac:dyDescent="0.3">
      <c r="A121" s="53">
        <f>N121+R121+V121+Z121+AD121+AH121+AL121+AP121</f>
        <v>129</v>
      </c>
      <c r="B121" s="53">
        <v>119</v>
      </c>
      <c r="C121" s="336">
        <f>AVERAGE(L121,P121,T121,X121,AB121,AF121,AJ121,AN121,)</f>
        <v>20</v>
      </c>
      <c r="D121" s="3" t="s">
        <v>27</v>
      </c>
      <c r="E121" s="12" t="s">
        <v>13</v>
      </c>
      <c r="F121" s="12" t="s">
        <v>36</v>
      </c>
      <c r="G121" s="57" t="s">
        <v>273</v>
      </c>
      <c r="I121" s="8" t="s">
        <v>92</v>
      </c>
      <c r="J121" s="8" t="s">
        <v>90</v>
      </c>
      <c r="K121" s="344"/>
      <c r="L121" s="344"/>
      <c r="M121" s="344"/>
      <c r="N121" s="344"/>
      <c r="O121" s="314"/>
      <c r="P121" s="314"/>
      <c r="Q121" s="314"/>
      <c r="R121" s="314"/>
      <c r="S121" s="278"/>
      <c r="T121" s="278"/>
      <c r="U121" s="278"/>
      <c r="V121" s="278"/>
      <c r="W121" s="134"/>
      <c r="X121" s="134"/>
      <c r="Y121" s="139"/>
      <c r="Z121" s="139"/>
      <c r="AA121" s="94"/>
      <c r="AB121" s="94"/>
      <c r="AC121" s="94"/>
      <c r="AD121" s="94"/>
      <c r="AE121" s="264"/>
      <c r="AF121" s="252"/>
      <c r="AG121" s="252"/>
      <c r="AH121" s="252"/>
      <c r="AI121" s="195"/>
      <c r="AJ121" s="180"/>
      <c r="AK121" s="180"/>
      <c r="AL121" s="180">
        <v>39</v>
      </c>
      <c r="AM121" s="41">
        <v>1.8518518518518518E-4</v>
      </c>
      <c r="AN121" s="42">
        <v>40</v>
      </c>
      <c r="AO121" s="42">
        <v>11</v>
      </c>
      <c r="AP121" s="42">
        <v>90</v>
      </c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</row>
    <row r="122" spans="1:78" ht="18.75" hidden="1" x14ac:dyDescent="0.3">
      <c r="A122" s="53">
        <f>N122+R122+V122+Z122+AD122+AH122+AL122+AP122</f>
        <v>127</v>
      </c>
      <c r="B122" s="53">
        <v>120</v>
      </c>
      <c r="C122" s="336">
        <f>AVERAGE(L122,P122,T122,X122,AB122,AF122,AJ122,AN122,)</f>
        <v>16</v>
      </c>
      <c r="D122" s="3" t="s">
        <v>98</v>
      </c>
      <c r="E122" s="12" t="s">
        <v>101</v>
      </c>
      <c r="F122" s="12" t="s">
        <v>99</v>
      </c>
      <c r="G122" s="57" t="s">
        <v>126</v>
      </c>
      <c r="I122" s="8" t="s">
        <v>92</v>
      </c>
      <c r="J122" s="8" t="s">
        <v>90</v>
      </c>
      <c r="K122" s="344"/>
      <c r="L122" s="344"/>
      <c r="M122" s="344"/>
      <c r="N122" s="344"/>
      <c r="O122" s="319"/>
      <c r="P122" s="319"/>
      <c r="Q122" s="319"/>
      <c r="R122" s="319"/>
      <c r="S122" s="276"/>
      <c r="T122" s="276"/>
      <c r="U122" s="276"/>
      <c r="V122" s="276"/>
      <c r="W122" s="131"/>
      <c r="X122" s="131"/>
      <c r="Y122" s="144"/>
      <c r="Z122" s="144"/>
      <c r="AA122" s="93"/>
      <c r="AB122" s="93"/>
      <c r="AC122" s="93"/>
      <c r="AD122" s="93"/>
      <c r="AE122" s="258"/>
      <c r="AF122" s="251"/>
      <c r="AG122" s="260"/>
      <c r="AH122" s="253"/>
      <c r="AI122" s="194">
        <v>4.236111111111111E-4</v>
      </c>
      <c r="AJ122" s="177">
        <v>32</v>
      </c>
      <c r="AK122" s="177">
        <v>27</v>
      </c>
      <c r="AL122" s="177">
        <v>74</v>
      </c>
      <c r="AM122" s="41" t="s">
        <v>152</v>
      </c>
      <c r="AN122" s="42"/>
      <c r="AO122" s="42"/>
      <c r="AP122" s="42">
        <v>53</v>
      </c>
    </row>
    <row r="123" spans="1:78" ht="18.75" hidden="1" x14ac:dyDescent="0.3">
      <c r="A123" s="53">
        <f>N123+R123+V123+Z123+AD123+AH123+AL123+AP123</f>
        <v>127</v>
      </c>
      <c r="B123" s="53">
        <v>121</v>
      </c>
      <c r="C123" s="336">
        <f>AVERAGE(L123,P123,T123,X123,AB123,AF123,AJ123,AN123,)</f>
        <v>18.5</v>
      </c>
      <c r="D123" s="3" t="s">
        <v>67</v>
      </c>
      <c r="E123" s="12" t="s">
        <v>7</v>
      </c>
      <c r="F123" s="12" t="s">
        <v>26</v>
      </c>
      <c r="G123" s="57" t="s">
        <v>323</v>
      </c>
      <c r="I123" s="8" t="s">
        <v>92</v>
      </c>
      <c r="J123" s="8" t="s">
        <v>90</v>
      </c>
      <c r="K123" s="344"/>
      <c r="L123" s="344"/>
      <c r="M123" s="344"/>
      <c r="N123" s="344"/>
      <c r="O123" s="314"/>
      <c r="P123" s="314"/>
      <c r="Q123" s="314"/>
      <c r="R123" s="314"/>
      <c r="S123" s="278"/>
      <c r="T123" s="278"/>
      <c r="U123" s="278"/>
      <c r="V123" s="278"/>
      <c r="W123" s="134"/>
      <c r="X123" s="134"/>
      <c r="Y123" s="139"/>
      <c r="Z123" s="139"/>
      <c r="AA123" s="94"/>
      <c r="AB123" s="94"/>
      <c r="AC123" s="94"/>
      <c r="AD123" s="94"/>
      <c r="AE123" s="264"/>
      <c r="AF123" s="252"/>
      <c r="AG123" s="252"/>
      <c r="AH123" s="252"/>
      <c r="AI123" s="195"/>
      <c r="AJ123" s="180"/>
      <c r="AK123" s="180"/>
      <c r="AL123" s="180">
        <v>39</v>
      </c>
      <c r="AM123" s="41">
        <v>1.8749999999999998E-4</v>
      </c>
      <c r="AN123" s="42">
        <v>37</v>
      </c>
      <c r="AO123" s="42">
        <v>13</v>
      </c>
      <c r="AP123" s="42">
        <v>88</v>
      </c>
    </row>
    <row r="124" spans="1:78" s="14" customFormat="1" ht="18.75" hidden="1" x14ac:dyDescent="0.3">
      <c r="A124" s="53">
        <f>N124+R124+V124+Z124+AD124+AH124+AL124+AP124</f>
        <v>126</v>
      </c>
      <c r="B124" s="53">
        <v>122</v>
      </c>
      <c r="C124" s="336">
        <f>AVERAGE(L124,P124,T124,X124,AB124,AF124,AJ124,AN124,)</f>
        <v>26.333333333333332</v>
      </c>
      <c r="D124" s="3" t="s">
        <v>70</v>
      </c>
      <c r="E124" s="12" t="s">
        <v>31</v>
      </c>
      <c r="F124" s="12" t="s">
        <v>71</v>
      </c>
      <c r="G124" s="3" t="s">
        <v>210</v>
      </c>
      <c r="H124" s="350"/>
      <c r="I124" s="8" t="s">
        <v>92</v>
      </c>
      <c r="J124" s="8" t="s">
        <v>90</v>
      </c>
      <c r="K124" s="344"/>
      <c r="L124" s="344"/>
      <c r="M124" s="344"/>
      <c r="N124" s="344"/>
      <c r="O124" s="314"/>
      <c r="P124" s="314"/>
      <c r="Q124" s="314"/>
      <c r="R124" s="314"/>
      <c r="S124" s="278"/>
      <c r="T124" s="278"/>
      <c r="U124" s="278"/>
      <c r="V124" s="278"/>
      <c r="W124" s="134"/>
      <c r="X124" s="134"/>
      <c r="Y124" s="139"/>
      <c r="Z124" s="139"/>
      <c r="AA124" s="94"/>
      <c r="AB124" s="94"/>
      <c r="AC124" s="94"/>
      <c r="AD124" s="94"/>
      <c r="AE124" s="258"/>
      <c r="AF124" s="252"/>
      <c r="AG124" s="252"/>
      <c r="AH124" s="253"/>
      <c r="AI124" s="195">
        <v>4.5486111111111102E-4</v>
      </c>
      <c r="AJ124" s="180">
        <v>40</v>
      </c>
      <c r="AK124" s="180">
        <v>37</v>
      </c>
      <c r="AL124" s="181">
        <v>63</v>
      </c>
      <c r="AM124" s="41">
        <v>2.3032407407407409E-4</v>
      </c>
      <c r="AN124" s="42">
        <v>39</v>
      </c>
      <c r="AO124" s="42">
        <v>38</v>
      </c>
      <c r="AP124" s="42">
        <v>63</v>
      </c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</row>
    <row r="125" spans="1:78" s="14" customFormat="1" ht="18.75" hidden="1" x14ac:dyDescent="0.3">
      <c r="A125" s="53">
        <f>N125+R125+V125+Z125+AD125+AH125+AL125+AP125</f>
        <v>126</v>
      </c>
      <c r="B125" s="53">
        <v>123</v>
      </c>
      <c r="C125" s="336">
        <f>AVERAGE(L125,P125,T125,X125,AB125,AF125,AJ125,AN125,)</f>
        <v>20.5</v>
      </c>
      <c r="D125" s="3" t="s">
        <v>96</v>
      </c>
      <c r="E125" s="12" t="s">
        <v>123</v>
      </c>
      <c r="F125" s="12" t="s">
        <v>18</v>
      </c>
      <c r="G125" s="3" t="s">
        <v>210</v>
      </c>
      <c r="H125" s="350"/>
      <c r="I125" s="8" t="s">
        <v>92</v>
      </c>
      <c r="J125" s="8" t="s">
        <v>90</v>
      </c>
      <c r="K125" s="344"/>
      <c r="L125" s="344"/>
      <c r="M125" s="344"/>
      <c r="N125" s="344"/>
      <c r="O125" s="319"/>
      <c r="P125" s="319"/>
      <c r="Q125" s="319"/>
      <c r="R125" s="319"/>
      <c r="S125" s="276"/>
      <c r="T125" s="276"/>
      <c r="U125" s="276"/>
      <c r="V125" s="276"/>
      <c r="W125" s="131"/>
      <c r="X125" s="131"/>
      <c r="Y125" s="144"/>
      <c r="Z125" s="144"/>
      <c r="AA125" s="93"/>
      <c r="AB125" s="93"/>
      <c r="AC125" s="93"/>
      <c r="AD125" s="93"/>
      <c r="AE125" s="258"/>
      <c r="AF125" s="251"/>
      <c r="AG125" s="252"/>
      <c r="AH125" s="253"/>
      <c r="AI125" s="194">
        <v>4.2708333333333335E-4</v>
      </c>
      <c r="AJ125" s="177">
        <v>41</v>
      </c>
      <c r="AK125" s="177">
        <v>28</v>
      </c>
      <c r="AL125" s="177">
        <v>73</v>
      </c>
      <c r="AM125" s="41" t="s">
        <v>152</v>
      </c>
      <c r="AN125" s="42"/>
      <c r="AO125" s="42"/>
      <c r="AP125" s="42">
        <v>53</v>
      </c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</row>
    <row r="126" spans="1:78" s="14" customFormat="1" ht="18.75" hidden="1" x14ac:dyDescent="0.3">
      <c r="A126" s="53">
        <f>N126+R126+V126+Z126+AD126+AH126+AL126+AP126</f>
        <v>126</v>
      </c>
      <c r="B126" s="53">
        <v>124</v>
      </c>
      <c r="C126" s="336">
        <f>AVERAGE(L126,P126,T126,X126,AB126,AF126,AJ126,AN126,)</f>
        <v>25.5</v>
      </c>
      <c r="D126" s="3" t="s">
        <v>68</v>
      </c>
      <c r="E126" s="12" t="s">
        <v>7</v>
      </c>
      <c r="F126" s="12" t="s">
        <v>18</v>
      </c>
      <c r="G126" s="57" t="s">
        <v>210</v>
      </c>
      <c r="H126" s="350"/>
      <c r="I126" s="8" t="s">
        <v>92</v>
      </c>
      <c r="J126" s="8" t="s">
        <v>90</v>
      </c>
      <c r="K126" s="344"/>
      <c r="L126" s="344"/>
      <c r="M126" s="344"/>
      <c r="N126" s="344"/>
      <c r="O126" s="314"/>
      <c r="P126" s="314"/>
      <c r="Q126" s="314"/>
      <c r="R126" s="314"/>
      <c r="S126" s="278"/>
      <c r="T126" s="278"/>
      <c r="U126" s="278"/>
      <c r="V126" s="278"/>
      <c r="W126" s="134"/>
      <c r="X126" s="134"/>
      <c r="Y126" s="139"/>
      <c r="Z126" s="139"/>
      <c r="AA126" s="94"/>
      <c r="AB126" s="94"/>
      <c r="AC126" s="94"/>
      <c r="AD126" s="94"/>
      <c r="AE126" s="264"/>
      <c r="AF126" s="252"/>
      <c r="AG126" s="252"/>
      <c r="AH126" s="252"/>
      <c r="AI126" s="195"/>
      <c r="AJ126" s="180"/>
      <c r="AK126" s="180"/>
      <c r="AL126" s="180">
        <v>39</v>
      </c>
      <c r="AM126" s="41">
        <v>1.8981481481481478E-4</v>
      </c>
      <c r="AN126" s="42">
        <v>51</v>
      </c>
      <c r="AO126" s="42">
        <v>14</v>
      </c>
      <c r="AP126" s="42">
        <v>87</v>
      </c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</row>
    <row r="127" spans="1:78" s="14" customFormat="1" ht="18.75" hidden="1" x14ac:dyDescent="0.3">
      <c r="A127" s="53">
        <f>N127+R127+V127+Z127+AD127+AH127+AL127+AP127</f>
        <v>125</v>
      </c>
      <c r="B127" s="53">
        <v>125</v>
      </c>
      <c r="C127" s="336">
        <f>AVERAGE(L127,P127,T127,X127,AB127,AF127,AJ127,AN127,)</f>
        <v>26</v>
      </c>
      <c r="D127" s="3" t="s">
        <v>117</v>
      </c>
      <c r="E127" s="12" t="s">
        <v>13</v>
      </c>
      <c r="F127" s="12" t="s">
        <v>118</v>
      </c>
      <c r="G127" s="57" t="s">
        <v>210</v>
      </c>
      <c r="H127" s="350"/>
      <c r="I127" s="8" t="s">
        <v>92</v>
      </c>
      <c r="J127" s="8" t="s">
        <v>90</v>
      </c>
      <c r="K127" s="344"/>
      <c r="L127" s="344"/>
      <c r="M127" s="344"/>
      <c r="N127" s="344"/>
      <c r="O127" s="314"/>
      <c r="P127" s="314"/>
      <c r="Q127" s="314"/>
      <c r="R127" s="314"/>
      <c r="S127" s="278"/>
      <c r="T127" s="278"/>
      <c r="U127" s="278"/>
      <c r="V127" s="278"/>
      <c r="W127" s="134"/>
      <c r="X127" s="134"/>
      <c r="Y127" s="139"/>
      <c r="Z127" s="139"/>
      <c r="AA127" s="94"/>
      <c r="AB127" s="94"/>
      <c r="AC127" s="94"/>
      <c r="AD127" s="94"/>
      <c r="AE127" s="258"/>
      <c r="AF127" s="252"/>
      <c r="AG127" s="252"/>
      <c r="AH127" s="253"/>
      <c r="AI127" s="195">
        <v>4.2708333333333335E-4</v>
      </c>
      <c r="AJ127" s="180">
        <v>52</v>
      </c>
      <c r="AK127" s="180">
        <v>29</v>
      </c>
      <c r="AL127" s="181">
        <v>72</v>
      </c>
      <c r="AM127" s="41" t="s">
        <v>152</v>
      </c>
      <c r="AN127" s="42"/>
      <c r="AO127" s="42"/>
      <c r="AP127" s="42">
        <v>53</v>
      </c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</row>
    <row r="128" spans="1:78" ht="18.75" hidden="1" x14ac:dyDescent="0.3">
      <c r="A128" s="53">
        <f>N128+R128+V128+Z128+AD128+AH128+AL128+AP128</f>
        <v>123</v>
      </c>
      <c r="B128" s="53">
        <v>126</v>
      </c>
      <c r="C128" s="336">
        <f>AVERAGE(L128,P128,T128,X128,AB128,AF128,AJ128,AN128,)</f>
        <v>20</v>
      </c>
      <c r="D128" s="3" t="s">
        <v>136</v>
      </c>
      <c r="E128" s="12" t="s">
        <v>135</v>
      </c>
      <c r="F128" s="12" t="s">
        <v>18</v>
      </c>
      <c r="G128" s="57" t="s">
        <v>210</v>
      </c>
      <c r="I128" s="8" t="s">
        <v>92</v>
      </c>
      <c r="J128" s="8" t="s">
        <v>90</v>
      </c>
      <c r="K128" s="344"/>
      <c r="L128" s="344"/>
      <c r="M128" s="344"/>
      <c r="N128" s="344"/>
      <c r="O128" s="314"/>
      <c r="P128" s="314"/>
      <c r="Q128" s="314"/>
      <c r="R128" s="314"/>
      <c r="S128" s="278"/>
      <c r="T128" s="278"/>
      <c r="U128" s="278"/>
      <c r="V128" s="278"/>
      <c r="W128" s="134"/>
      <c r="X128" s="134"/>
      <c r="Y128" s="139"/>
      <c r="Z128" s="139"/>
      <c r="AA128" s="94"/>
      <c r="AB128" s="94"/>
      <c r="AC128" s="94"/>
      <c r="AD128" s="94"/>
      <c r="AE128" s="258"/>
      <c r="AF128" s="252"/>
      <c r="AG128" s="252"/>
      <c r="AH128" s="253"/>
      <c r="AI128" s="195">
        <v>4.3865740740740736E-4</v>
      </c>
      <c r="AJ128" s="180">
        <v>40</v>
      </c>
      <c r="AK128" s="180">
        <v>31</v>
      </c>
      <c r="AL128" s="181">
        <v>70</v>
      </c>
      <c r="AM128" s="41" t="s">
        <v>152</v>
      </c>
      <c r="AN128" s="42"/>
      <c r="AO128" s="42"/>
      <c r="AP128" s="42">
        <v>53</v>
      </c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</row>
    <row r="129" spans="1:78" ht="18.75" hidden="1" x14ac:dyDescent="0.3">
      <c r="A129" s="53">
        <f>N129+R129+V129+Z129+AD129+AH129+AL129+AP129</f>
        <v>118</v>
      </c>
      <c r="B129" s="53">
        <v>127</v>
      </c>
      <c r="C129" s="336">
        <f>AVERAGE(L129,P129,T129,X129,AB129,AF129,AJ129,AN129,)</f>
        <v>17</v>
      </c>
      <c r="D129" s="3" t="s">
        <v>108</v>
      </c>
      <c r="E129" s="12" t="s">
        <v>50</v>
      </c>
      <c r="F129" s="12" t="s">
        <v>71</v>
      </c>
      <c r="G129" s="3" t="s">
        <v>210</v>
      </c>
      <c r="I129" s="8" t="s">
        <v>92</v>
      </c>
      <c r="J129" s="8" t="s">
        <v>90</v>
      </c>
      <c r="K129" s="344"/>
      <c r="L129" s="344"/>
      <c r="M129" s="344"/>
      <c r="N129" s="344"/>
      <c r="O129" s="314"/>
      <c r="P129" s="314"/>
      <c r="Q129" s="314"/>
      <c r="R129" s="314"/>
      <c r="S129" s="278"/>
      <c r="T129" s="278"/>
      <c r="U129" s="278"/>
      <c r="V129" s="278"/>
      <c r="W129" s="134"/>
      <c r="X129" s="134"/>
      <c r="Y129" s="139"/>
      <c r="Z129" s="139"/>
      <c r="AA129" s="94"/>
      <c r="AB129" s="94"/>
      <c r="AC129" s="94"/>
      <c r="AD129" s="94"/>
      <c r="AE129" s="258"/>
      <c r="AF129" s="252"/>
      <c r="AG129" s="252"/>
      <c r="AH129" s="253"/>
      <c r="AI129" s="195">
        <v>4.5486111111111102E-4</v>
      </c>
      <c r="AJ129" s="180">
        <v>34</v>
      </c>
      <c r="AK129" s="180">
        <v>36</v>
      </c>
      <c r="AL129" s="181">
        <v>65</v>
      </c>
      <c r="AM129" s="41" t="s">
        <v>152</v>
      </c>
      <c r="AN129" s="42"/>
      <c r="AO129" s="42"/>
      <c r="AP129" s="42">
        <v>53</v>
      </c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</row>
    <row r="130" spans="1:78" s="2" customFormat="1" ht="18.75" hidden="1" x14ac:dyDescent="0.3">
      <c r="A130" s="53">
        <f>N130+R130+V130+Z130+AD130+AH130+AL130+AP130</f>
        <v>115</v>
      </c>
      <c r="B130" s="53">
        <v>128</v>
      </c>
      <c r="C130" s="336">
        <f>AVERAGE(L130,P130,T130,X130,AB130,AF130,AJ130,AN130,)</f>
        <v>20</v>
      </c>
      <c r="D130" s="3" t="s">
        <v>107</v>
      </c>
      <c r="E130" s="12" t="s">
        <v>50</v>
      </c>
      <c r="F130" s="12" t="s">
        <v>71</v>
      </c>
      <c r="G130" s="3" t="s">
        <v>210</v>
      </c>
      <c r="H130" s="350"/>
      <c r="I130" s="8" t="s">
        <v>92</v>
      </c>
      <c r="J130" s="8" t="s">
        <v>90</v>
      </c>
      <c r="K130" s="344"/>
      <c r="L130" s="344"/>
      <c r="M130" s="344"/>
      <c r="N130" s="344"/>
      <c r="O130" s="314"/>
      <c r="P130" s="314"/>
      <c r="Q130" s="314"/>
      <c r="R130" s="314"/>
      <c r="S130" s="278"/>
      <c r="T130" s="278"/>
      <c r="U130" s="278"/>
      <c r="V130" s="278"/>
      <c r="W130" s="134"/>
      <c r="X130" s="134"/>
      <c r="Y130" s="139"/>
      <c r="Z130" s="139"/>
      <c r="AA130" s="94"/>
      <c r="AB130" s="94"/>
      <c r="AC130" s="94"/>
      <c r="AD130" s="94"/>
      <c r="AE130" s="258"/>
      <c r="AF130" s="252"/>
      <c r="AG130" s="252"/>
      <c r="AH130" s="253"/>
      <c r="AI130" s="195">
        <v>4.6296296296296293E-4</v>
      </c>
      <c r="AJ130" s="180">
        <v>40</v>
      </c>
      <c r="AK130" s="180">
        <v>39</v>
      </c>
      <c r="AL130" s="181">
        <v>62</v>
      </c>
      <c r="AM130" s="41" t="s">
        <v>152</v>
      </c>
      <c r="AN130" s="42"/>
      <c r="AO130" s="42"/>
      <c r="AP130" s="42">
        <v>53</v>
      </c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5"/>
      <c r="BU130" s="5"/>
      <c r="BV130" s="5"/>
      <c r="BW130" s="5"/>
      <c r="BX130" s="5"/>
      <c r="BY130" s="5"/>
      <c r="BZ130" s="5"/>
    </row>
    <row r="131" spans="1:78" ht="18.75" hidden="1" x14ac:dyDescent="0.3">
      <c r="A131" s="53">
        <f>N131+R131+V131+Z131+AD131+AH131+AL131+AP131</f>
        <v>113</v>
      </c>
      <c r="B131" s="53">
        <v>129</v>
      </c>
      <c r="C131" s="336">
        <f>AVERAGE(L131,P131,T131,X131,AB131,AF131,AJ131,AN131,)</f>
        <v>21</v>
      </c>
      <c r="D131" s="3" t="s">
        <v>140</v>
      </c>
      <c r="E131" s="12" t="s">
        <v>245</v>
      </c>
      <c r="F131" s="12" t="s">
        <v>18</v>
      </c>
      <c r="G131" s="57" t="s">
        <v>210</v>
      </c>
      <c r="I131" s="8" t="s">
        <v>92</v>
      </c>
      <c r="J131" s="8" t="s">
        <v>90</v>
      </c>
      <c r="K131" s="344"/>
      <c r="L131" s="344"/>
      <c r="M131" s="344"/>
      <c r="N131" s="344"/>
      <c r="O131" s="319"/>
      <c r="P131" s="319"/>
      <c r="Q131" s="319"/>
      <c r="R131" s="319"/>
      <c r="S131" s="276"/>
      <c r="T131" s="276"/>
      <c r="U131" s="276"/>
      <c r="V131" s="276"/>
      <c r="W131" s="131"/>
      <c r="X131" s="131"/>
      <c r="Y131" s="144"/>
      <c r="Z131" s="144"/>
      <c r="AA131" s="93"/>
      <c r="AB131" s="93"/>
      <c r="AC131" s="93"/>
      <c r="AD131" s="93"/>
      <c r="AE131" s="258"/>
      <c r="AF131" s="251"/>
      <c r="AG131" s="252"/>
      <c r="AH131" s="253"/>
      <c r="AI131" s="194">
        <v>4.6296296296296293E-4</v>
      </c>
      <c r="AJ131" s="177">
        <v>42</v>
      </c>
      <c r="AK131" s="177">
        <v>41</v>
      </c>
      <c r="AL131" s="177">
        <v>60</v>
      </c>
      <c r="AM131" s="41" t="s">
        <v>152</v>
      </c>
      <c r="AN131" s="42"/>
      <c r="AO131" s="42"/>
      <c r="AP131" s="42">
        <v>53</v>
      </c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</row>
    <row r="132" spans="1:78" ht="18.75" hidden="1" x14ac:dyDescent="0.3">
      <c r="A132" s="53">
        <f>N132+R132+V132+Z132+AD132+AH132+AL132+AP132</f>
        <v>112</v>
      </c>
      <c r="B132" s="53">
        <v>130</v>
      </c>
      <c r="C132" s="336">
        <f>AVERAGE(L132,P132,T132,X132,AB132,AF132,AJ132,AN132,)</f>
        <v>20</v>
      </c>
      <c r="D132" s="3" t="s">
        <v>109</v>
      </c>
      <c r="E132" s="12" t="s">
        <v>101</v>
      </c>
      <c r="F132" s="12" t="s">
        <v>71</v>
      </c>
      <c r="G132" s="57" t="s">
        <v>210</v>
      </c>
      <c r="I132" s="8" t="s">
        <v>92</v>
      </c>
      <c r="J132" s="8" t="s">
        <v>90</v>
      </c>
      <c r="K132" s="344"/>
      <c r="L132" s="344"/>
      <c r="M132" s="344"/>
      <c r="N132" s="344"/>
      <c r="O132" s="314"/>
      <c r="P132" s="314"/>
      <c r="Q132" s="314"/>
      <c r="R132" s="314"/>
      <c r="S132" s="278"/>
      <c r="T132" s="278"/>
      <c r="U132" s="278"/>
      <c r="V132" s="278"/>
      <c r="W132" s="134"/>
      <c r="X132" s="134"/>
      <c r="Y132" s="139"/>
      <c r="Z132" s="139"/>
      <c r="AA132" s="94"/>
      <c r="AB132" s="94"/>
      <c r="AC132" s="94"/>
      <c r="AD132" s="94"/>
      <c r="AE132" s="258"/>
      <c r="AF132" s="252"/>
      <c r="AG132" s="252"/>
      <c r="AH132" s="253"/>
      <c r="AI132" s="195">
        <v>4.6527777777777778E-4</v>
      </c>
      <c r="AJ132" s="180">
        <v>40</v>
      </c>
      <c r="AK132" s="180">
        <v>42</v>
      </c>
      <c r="AL132" s="181">
        <v>59</v>
      </c>
      <c r="AM132" s="41" t="s">
        <v>152</v>
      </c>
      <c r="AN132" s="42"/>
      <c r="AO132" s="42"/>
      <c r="AP132" s="42">
        <v>53</v>
      </c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T132" s="2"/>
      <c r="BU132" s="2"/>
      <c r="BV132" s="2"/>
      <c r="BW132" s="2"/>
      <c r="BX132" s="2"/>
      <c r="BY132" s="2"/>
      <c r="BZ132" s="2"/>
    </row>
    <row r="133" spans="1:78" ht="18.75" hidden="1" x14ac:dyDescent="0.3">
      <c r="A133" s="53">
        <f>N133+R133+V133+Z133+AD133+AH133+AL133+AP133</f>
        <v>110</v>
      </c>
      <c r="B133" s="53">
        <v>131</v>
      </c>
      <c r="C133" s="336">
        <f>AVERAGE(L133,P133,T133,X133,AB133,AF133,AJ133,AN133,)</f>
        <v>22.5</v>
      </c>
      <c r="D133" s="3" t="s">
        <v>110</v>
      </c>
      <c r="E133" s="12" t="s">
        <v>50</v>
      </c>
      <c r="F133" s="12" t="s">
        <v>71</v>
      </c>
      <c r="G133" s="3" t="s">
        <v>210</v>
      </c>
      <c r="I133" s="8" t="s">
        <v>92</v>
      </c>
      <c r="J133" s="8" t="s">
        <v>90</v>
      </c>
      <c r="K133" s="344"/>
      <c r="L133" s="344"/>
      <c r="M133" s="344"/>
      <c r="N133" s="344"/>
      <c r="O133" s="314"/>
      <c r="P133" s="314"/>
      <c r="Q133" s="314"/>
      <c r="R133" s="314"/>
      <c r="S133" s="278"/>
      <c r="T133" s="278"/>
      <c r="U133" s="278"/>
      <c r="V133" s="278"/>
      <c r="W133" s="134"/>
      <c r="X133" s="134"/>
      <c r="Y133" s="139"/>
      <c r="Z133" s="139"/>
      <c r="AA133" s="94"/>
      <c r="AB133" s="94"/>
      <c r="AC133" s="94"/>
      <c r="AD133" s="94"/>
      <c r="AE133" s="258"/>
      <c r="AF133" s="252"/>
      <c r="AG133" s="252"/>
      <c r="AH133" s="253"/>
      <c r="AI133" s="195">
        <v>4.7569444444444444E-4</v>
      </c>
      <c r="AJ133" s="180">
        <v>45</v>
      </c>
      <c r="AK133" s="180">
        <v>44</v>
      </c>
      <c r="AL133" s="181">
        <v>57</v>
      </c>
      <c r="AM133" s="41" t="s">
        <v>152</v>
      </c>
      <c r="AN133" s="42"/>
      <c r="AO133" s="42"/>
      <c r="AP133" s="42">
        <v>53</v>
      </c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Q133" s="2"/>
      <c r="BR133" s="2"/>
      <c r="BS133" s="2"/>
    </row>
    <row r="134" spans="1:78" s="33" customFormat="1" ht="18.75" hidden="1" x14ac:dyDescent="0.3">
      <c r="A134" s="53">
        <f>N134+R134+V134+Z134+AD134+AH134+AL134+AP134</f>
        <v>107</v>
      </c>
      <c r="B134" s="53">
        <v>132</v>
      </c>
      <c r="C134" s="336">
        <f>AVERAGE(L134,P134,T134,X134,AB134,AF134,AJ134,AN134,)</f>
        <v>18.5</v>
      </c>
      <c r="D134" s="3" t="s">
        <v>112</v>
      </c>
      <c r="E134" s="12" t="s">
        <v>101</v>
      </c>
      <c r="F134" s="12" t="s">
        <v>71</v>
      </c>
      <c r="G134" s="3" t="s">
        <v>210</v>
      </c>
      <c r="H134" s="350"/>
      <c r="I134" s="8" t="s">
        <v>92</v>
      </c>
      <c r="J134" s="8" t="s">
        <v>90</v>
      </c>
      <c r="K134" s="344"/>
      <c r="L134" s="344"/>
      <c r="M134" s="344"/>
      <c r="N134" s="344"/>
      <c r="O134" s="314"/>
      <c r="P134" s="314"/>
      <c r="Q134" s="314"/>
      <c r="R134" s="314"/>
      <c r="S134" s="278"/>
      <c r="T134" s="278"/>
      <c r="U134" s="278"/>
      <c r="V134" s="278"/>
      <c r="W134" s="134"/>
      <c r="X134" s="134"/>
      <c r="Y134" s="139"/>
      <c r="Z134" s="139"/>
      <c r="AA134" s="94"/>
      <c r="AB134" s="94"/>
      <c r="AC134" s="94"/>
      <c r="AD134" s="94"/>
      <c r="AE134" s="258"/>
      <c r="AF134" s="252"/>
      <c r="AG134" s="252"/>
      <c r="AH134" s="253"/>
      <c r="AI134" s="195">
        <v>4.942129629629629E-4</v>
      </c>
      <c r="AJ134" s="180">
        <v>37</v>
      </c>
      <c r="AK134" s="180">
        <v>47</v>
      </c>
      <c r="AL134" s="181">
        <v>54</v>
      </c>
      <c r="AM134" s="41" t="s">
        <v>152</v>
      </c>
      <c r="AN134" s="42"/>
      <c r="AO134" s="42"/>
      <c r="AP134" s="42">
        <v>53</v>
      </c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</row>
    <row r="135" spans="1:78" ht="18.75" hidden="1" x14ac:dyDescent="0.3">
      <c r="A135" s="53">
        <f>N135+R135+V135+Z135+AD135+AH135+AL135+AP135</f>
        <v>105</v>
      </c>
      <c r="B135" s="53">
        <v>133</v>
      </c>
      <c r="C135" s="336">
        <f>AVERAGE(L135,P135,T135,X135,AB135,AF135,AJ135,AN135,)</f>
        <v>19.5</v>
      </c>
      <c r="D135" s="3" t="s">
        <v>138</v>
      </c>
      <c r="E135" s="12" t="s">
        <v>114</v>
      </c>
      <c r="F135" s="12" t="s">
        <v>18</v>
      </c>
      <c r="G135" s="57" t="s">
        <v>210</v>
      </c>
      <c r="I135" s="8" t="s">
        <v>92</v>
      </c>
      <c r="J135" s="8" t="s">
        <v>90</v>
      </c>
      <c r="K135" s="344"/>
      <c r="L135" s="344"/>
      <c r="M135" s="344"/>
      <c r="N135" s="344"/>
      <c r="O135" s="319"/>
      <c r="P135" s="319"/>
      <c r="Q135" s="319"/>
      <c r="R135" s="319"/>
      <c r="S135" s="276"/>
      <c r="T135" s="276"/>
      <c r="U135" s="276"/>
      <c r="V135" s="276"/>
      <c r="W135" s="131"/>
      <c r="X135" s="131"/>
      <c r="Y135" s="144"/>
      <c r="Z135" s="144"/>
      <c r="AA135" s="93"/>
      <c r="AB135" s="93"/>
      <c r="AC135" s="93"/>
      <c r="AD135" s="93"/>
      <c r="AE135" s="258"/>
      <c r="AF135" s="251"/>
      <c r="AG135" s="252"/>
      <c r="AH135" s="253"/>
      <c r="AI135" s="194">
        <v>5.3125000000000004E-4</v>
      </c>
      <c r="AJ135" s="177">
        <v>39</v>
      </c>
      <c r="AK135" s="177">
        <v>49</v>
      </c>
      <c r="AL135" s="177">
        <v>52</v>
      </c>
      <c r="AM135" s="41" t="s">
        <v>152</v>
      </c>
      <c r="AN135" s="42"/>
      <c r="AO135" s="42"/>
      <c r="AP135" s="42">
        <v>53</v>
      </c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</row>
    <row r="136" spans="1:78" ht="18.75" hidden="1" x14ac:dyDescent="0.3">
      <c r="A136" s="53">
        <f>N136+R136+V136+Z136+AD136+AH136+AL136+AP136</f>
        <v>102</v>
      </c>
      <c r="B136" s="53">
        <v>134</v>
      </c>
      <c r="C136" s="336">
        <f>AVERAGE(L136,P136,T136,X136,AB136,AF136,AJ136,AN136,)</f>
        <v>16.5</v>
      </c>
      <c r="D136" s="3" t="s">
        <v>145</v>
      </c>
      <c r="E136" s="12" t="s">
        <v>245</v>
      </c>
      <c r="F136" s="12" t="s">
        <v>18</v>
      </c>
      <c r="G136" s="57" t="s">
        <v>210</v>
      </c>
      <c r="I136" s="8" t="s">
        <v>92</v>
      </c>
      <c r="J136" s="8" t="s">
        <v>90</v>
      </c>
      <c r="K136" s="344"/>
      <c r="L136" s="344"/>
      <c r="M136" s="344"/>
      <c r="N136" s="344"/>
      <c r="O136" s="314"/>
      <c r="P136" s="314"/>
      <c r="Q136" s="314"/>
      <c r="R136" s="314"/>
      <c r="S136" s="278"/>
      <c r="T136" s="278"/>
      <c r="U136" s="278"/>
      <c r="V136" s="278"/>
      <c r="W136" s="134"/>
      <c r="X136" s="134"/>
      <c r="Y136" s="139"/>
      <c r="Z136" s="139"/>
      <c r="AA136" s="94"/>
      <c r="AB136" s="94"/>
      <c r="AC136" s="94"/>
      <c r="AD136" s="94"/>
      <c r="AE136" s="258"/>
      <c r="AF136" s="252"/>
      <c r="AG136" s="252"/>
      <c r="AH136" s="253"/>
      <c r="AI136" s="195">
        <v>5.5555555555555556E-4</v>
      </c>
      <c r="AJ136" s="180">
        <v>33</v>
      </c>
      <c r="AK136" s="180">
        <v>52</v>
      </c>
      <c r="AL136" s="181">
        <v>49</v>
      </c>
      <c r="AM136" s="41" t="s">
        <v>152</v>
      </c>
      <c r="AN136" s="42"/>
      <c r="AO136" s="42"/>
      <c r="AP136" s="42">
        <v>53</v>
      </c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T136" s="33"/>
      <c r="BU136" s="33"/>
      <c r="BV136" s="33"/>
      <c r="BW136" s="33"/>
      <c r="BX136" s="33"/>
      <c r="BY136" s="33"/>
      <c r="BZ136" s="33"/>
    </row>
    <row r="137" spans="1:78" ht="18.75" hidden="1" x14ac:dyDescent="0.3">
      <c r="A137" s="53">
        <f>N137+R137+V137+Z137+AD137+AH137+AL137+AP137</f>
        <v>101</v>
      </c>
      <c r="B137" s="53">
        <v>135</v>
      </c>
      <c r="C137" s="336">
        <f>AVERAGE(L137,P137,T137,X137,AB137,AF137,AJ137,AN137,)</f>
        <v>17.5</v>
      </c>
      <c r="D137" s="3" t="s">
        <v>141</v>
      </c>
      <c r="E137" s="12" t="s">
        <v>245</v>
      </c>
      <c r="F137" s="12" t="s">
        <v>18</v>
      </c>
      <c r="G137" s="57" t="s">
        <v>210</v>
      </c>
      <c r="I137" s="8" t="s">
        <v>92</v>
      </c>
      <c r="J137" s="8" t="s">
        <v>90</v>
      </c>
      <c r="K137" s="344"/>
      <c r="L137" s="344"/>
      <c r="M137" s="344"/>
      <c r="N137" s="344"/>
      <c r="O137" s="314"/>
      <c r="P137" s="314"/>
      <c r="Q137" s="314"/>
      <c r="R137" s="314"/>
      <c r="S137" s="278"/>
      <c r="T137" s="278"/>
      <c r="U137" s="278"/>
      <c r="V137" s="278"/>
      <c r="W137" s="134"/>
      <c r="X137" s="134"/>
      <c r="Y137" s="139"/>
      <c r="Z137" s="139"/>
      <c r="AA137" s="94"/>
      <c r="AB137" s="94"/>
      <c r="AC137" s="94"/>
      <c r="AD137" s="94"/>
      <c r="AE137" s="258"/>
      <c r="AF137" s="252"/>
      <c r="AG137" s="252"/>
      <c r="AH137" s="253"/>
      <c r="AI137" s="195">
        <v>5.6724537037037041E-4</v>
      </c>
      <c r="AJ137" s="180">
        <v>35</v>
      </c>
      <c r="AK137" s="180">
        <v>53</v>
      </c>
      <c r="AL137" s="181">
        <v>48</v>
      </c>
      <c r="AM137" s="41" t="s">
        <v>152</v>
      </c>
      <c r="AN137" s="42"/>
      <c r="AO137" s="42"/>
      <c r="AP137" s="42">
        <v>53</v>
      </c>
      <c r="BQ137" s="33"/>
      <c r="BR137" s="33"/>
      <c r="BS137" s="33"/>
    </row>
    <row r="138" spans="1:78" ht="18.75" hidden="1" x14ac:dyDescent="0.3">
      <c r="A138" s="53">
        <f>N138+R138+V138+Z138+AD138+AH138+AL138+AP138</f>
        <v>101</v>
      </c>
      <c r="B138" s="53">
        <v>136</v>
      </c>
      <c r="C138" s="336">
        <f>AVERAGE(L138,P138,T138,X138,AB138,AF138,AJ138,AN138,)</f>
        <v>43.333333333333336</v>
      </c>
      <c r="D138" s="3" t="s">
        <v>9</v>
      </c>
      <c r="E138" s="12" t="s">
        <v>88</v>
      </c>
      <c r="F138" s="12" t="s">
        <v>18</v>
      </c>
      <c r="G138" s="3" t="s">
        <v>210</v>
      </c>
      <c r="H138" s="350" t="s">
        <v>355</v>
      </c>
      <c r="I138" s="8" t="s">
        <v>92</v>
      </c>
      <c r="J138" s="8" t="s">
        <v>90</v>
      </c>
      <c r="K138" s="344"/>
      <c r="L138" s="344"/>
      <c r="M138" s="344"/>
      <c r="N138" s="344"/>
      <c r="O138" s="331"/>
      <c r="P138" s="331"/>
      <c r="Q138" s="331"/>
      <c r="R138" s="331"/>
      <c r="S138" s="284"/>
      <c r="T138" s="284"/>
      <c r="U138" s="284"/>
      <c r="V138" s="284"/>
      <c r="W138" s="131"/>
      <c r="X138" s="131"/>
      <c r="Y138" s="144"/>
      <c r="Z138" s="144"/>
      <c r="AA138" s="93"/>
      <c r="AB138" s="93"/>
      <c r="AC138" s="93"/>
      <c r="AD138" s="93"/>
      <c r="AE138" s="258"/>
      <c r="AF138" s="263"/>
      <c r="AG138" s="252"/>
      <c r="AH138" s="253"/>
      <c r="AI138" s="194">
        <v>6.0648148148148139E-4</v>
      </c>
      <c r="AJ138" s="177">
        <v>57</v>
      </c>
      <c r="AK138" s="177">
        <v>56</v>
      </c>
      <c r="AL138" s="177">
        <v>45</v>
      </c>
      <c r="AM138" s="45">
        <v>2.6388888888888886E-4</v>
      </c>
      <c r="AN138" s="46">
        <v>73</v>
      </c>
      <c r="AO138" s="46">
        <v>45</v>
      </c>
      <c r="AP138" s="46">
        <v>56</v>
      </c>
    </row>
    <row r="139" spans="1:78" s="33" customFormat="1" ht="18.75" x14ac:dyDescent="0.3">
      <c r="A139" s="53">
        <f>N139+R139+V139+Z139+AD139+AH139+AL139+AP139</f>
        <v>100</v>
      </c>
      <c r="B139" s="53">
        <v>137</v>
      </c>
      <c r="C139" s="336">
        <f>AVERAGE(L139,P139,T139,X139,AB139,AF139,AJ139,AN139,)</f>
        <v>20</v>
      </c>
      <c r="D139" s="3" t="s">
        <v>115</v>
      </c>
      <c r="E139" s="12" t="s">
        <v>7</v>
      </c>
      <c r="F139" s="12" t="s">
        <v>18</v>
      </c>
      <c r="G139" s="3" t="s">
        <v>210</v>
      </c>
      <c r="H139" s="350"/>
      <c r="I139" s="8" t="s">
        <v>77</v>
      </c>
      <c r="J139" s="8" t="s">
        <v>90</v>
      </c>
      <c r="K139" s="344"/>
      <c r="L139" s="344"/>
      <c r="M139" s="344"/>
      <c r="N139" s="344"/>
      <c r="O139" s="314"/>
      <c r="P139" s="314"/>
      <c r="Q139" s="314"/>
      <c r="R139" s="314"/>
      <c r="S139" s="278"/>
      <c r="T139" s="278"/>
      <c r="U139" s="278"/>
      <c r="V139" s="278"/>
      <c r="W139" s="134"/>
      <c r="X139" s="134"/>
      <c r="Y139" s="139"/>
      <c r="Z139" s="139"/>
      <c r="AA139" s="94"/>
      <c r="AB139" s="94"/>
      <c r="AC139" s="94"/>
      <c r="AD139" s="94"/>
      <c r="AE139" s="258"/>
      <c r="AF139" s="252"/>
      <c r="AG139" s="252"/>
      <c r="AH139" s="253"/>
      <c r="AI139" s="195">
        <v>5.8564814814814818E-4</v>
      </c>
      <c r="AJ139" s="180">
        <v>40</v>
      </c>
      <c r="AK139" s="180">
        <v>54</v>
      </c>
      <c r="AL139" s="181">
        <v>47</v>
      </c>
      <c r="AM139" s="41" t="s">
        <v>152</v>
      </c>
      <c r="AN139" s="42"/>
      <c r="AO139" s="42"/>
      <c r="AP139" s="42">
        <v>53</v>
      </c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</row>
    <row r="140" spans="1:78" ht="18.75" hidden="1" x14ac:dyDescent="0.3">
      <c r="A140" s="53">
        <f>N140+R140+V140+Z140+AD140+AH140+AL140+AP140</f>
        <v>99</v>
      </c>
      <c r="B140" s="53">
        <v>138</v>
      </c>
      <c r="C140" s="336">
        <f>AVERAGE(L140,P140,T140,X140,AB140,AF140,AJ140,AN140,)</f>
        <v>19</v>
      </c>
      <c r="D140" s="3" t="s">
        <v>139</v>
      </c>
      <c r="E140" s="12" t="s">
        <v>114</v>
      </c>
      <c r="F140" s="12" t="s">
        <v>18</v>
      </c>
      <c r="G140" s="57" t="s">
        <v>210</v>
      </c>
      <c r="I140" s="8" t="s">
        <v>92</v>
      </c>
      <c r="J140" s="8" t="s">
        <v>90</v>
      </c>
      <c r="K140" s="344"/>
      <c r="L140" s="344"/>
      <c r="M140" s="344"/>
      <c r="N140" s="344"/>
      <c r="O140" s="314"/>
      <c r="P140" s="314"/>
      <c r="Q140" s="314"/>
      <c r="R140" s="314"/>
      <c r="S140" s="278"/>
      <c r="T140" s="278"/>
      <c r="U140" s="278"/>
      <c r="V140" s="278"/>
      <c r="W140" s="134"/>
      <c r="X140" s="134"/>
      <c r="Y140" s="139"/>
      <c r="Z140" s="139"/>
      <c r="AA140" s="94"/>
      <c r="AB140" s="94"/>
      <c r="AC140" s="94"/>
      <c r="AD140" s="94"/>
      <c r="AE140" s="258"/>
      <c r="AF140" s="252"/>
      <c r="AG140" s="252"/>
      <c r="AH140" s="253"/>
      <c r="AI140" s="195">
        <v>6.030092592592593E-4</v>
      </c>
      <c r="AJ140" s="180">
        <v>38</v>
      </c>
      <c r="AK140" s="180">
        <v>55</v>
      </c>
      <c r="AL140" s="181">
        <v>46</v>
      </c>
      <c r="AM140" s="41" t="s">
        <v>152</v>
      </c>
      <c r="AN140" s="42"/>
      <c r="AO140" s="42"/>
      <c r="AP140" s="42">
        <v>53</v>
      </c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</row>
    <row r="141" spans="1:78" ht="18.75" x14ac:dyDescent="0.3">
      <c r="A141" s="53">
        <f>N141+R141+V141+Z141+AD141+AH141+AL141+AP141</f>
        <v>97</v>
      </c>
      <c r="B141" s="53">
        <v>139</v>
      </c>
      <c r="C141" s="336">
        <f>AVERAGE(L141,P141,T141,X141,AB141,AF141,AJ141,AN141,)</f>
        <v>20</v>
      </c>
      <c r="D141" s="3" t="s">
        <v>111</v>
      </c>
      <c r="E141" s="12" t="s">
        <v>101</v>
      </c>
      <c r="F141" s="12" t="s">
        <v>71</v>
      </c>
      <c r="G141" s="3" t="s">
        <v>210</v>
      </c>
      <c r="I141" s="8" t="s">
        <v>77</v>
      </c>
      <c r="J141" s="8" t="s">
        <v>90</v>
      </c>
      <c r="K141" s="344"/>
      <c r="L141" s="344"/>
      <c r="M141" s="344"/>
      <c r="N141" s="344"/>
      <c r="O141" s="319"/>
      <c r="P141" s="319"/>
      <c r="Q141" s="319"/>
      <c r="R141" s="319"/>
      <c r="S141" s="276"/>
      <c r="T141" s="276"/>
      <c r="U141" s="276"/>
      <c r="V141" s="276"/>
      <c r="W141" s="131"/>
      <c r="X141" s="131"/>
      <c r="Y141" s="144"/>
      <c r="Z141" s="144"/>
      <c r="AA141" s="93"/>
      <c r="AB141" s="93"/>
      <c r="AC141" s="93"/>
      <c r="AD141" s="93"/>
      <c r="AE141" s="258"/>
      <c r="AF141" s="251"/>
      <c r="AG141" s="252"/>
      <c r="AH141" s="253"/>
      <c r="AI141" s="194">
        <v>6.076388888888889E-4</v>
      </c>
      <c r="AJ141" s="177">
        <v>40</v>
      </c>
      <c r="AK141" s="177">
        <v>57</v>
      </c>
      <c r="AL141" s="177">
        <v>44</v>
      </c>
      <c r="AM141" s="41" t="s">
        <v>152</v>
      </c>
      <c r="AN141" s="42"/>
      <c r="AO141" s="42"/>
      <c r="AP141" s="42">
        <v>53</v>
      </c>
      <c r="BT141" s="33"/>
      <c r="BU141" s="33"/>
      <c r="BV141" s="33"/>
      <c r="BW141" s="33"/>
      <c r="BX141" s="33"/>
      <c r="BY141" s="33"/>
      <c r="BZ141" s="33"/>
    </row>
    <row r="142" spans="1:78" ht="18.75" x14ac:dyDescent="0.3">
      <c r="A142" s="53">
        <f>N142+R142+V142+Z142+AD142+AH142+AL142+AP142</f>
        <v>96</v>
      </c>
      <c r="B142" s="53">
        <v>140</v>
      </c>
      <c r="C142" s="336">
        <f>AVERAGE(L142,P142,T142,X142,AB142,AF142,AJ142,AN142,)</f>
        <v>17.5</v>
      </c>
      <c r="D142" s="3" t="s">
        <v>137</v>
      </c>
      <c r="E142" s="12" t="s">
        <v>135</v>
      </c>
      <c r="F142" s="12" t="s">
        <v>18</v>
      </c>
      <c r="G142" s="57" t="s">
        <v>210</v>
      </c>
      <c r="H142" s="350" t="s">
        <v>364</v>
      </c>
      <c r="I142" s="8" t="s">
        <v>77</v>
      </c>
      <c r="J142" s="8" t="s">
        <v>90</v>
      </c>
      <c r="K142" s="344"/>
      <c r="L142" s="344"/>
      <c r="M142" s="344"/>
      <c r="N142" s="344"/>
      <c r="O142" s="319"/>
      <c r="P142" s="319"/>
      <c r="Q142" s="319"/>
      <c r="R142" s="319"/>
      <c r="S142" s="276"/>
      <c r="T142" s="276"/>
      <c r="U142" s="276"/>
      <c r="V142" s="276"/>
      <c r="W142" s="131"/>
      <c r="X142" s="131"/>
      <c r="Y142" s="144"/>
      <c r="Z142" s="144"/>
      <c r="AA142" s="93"/>
      <c r="AB142" s="93"/>
      <c r="AC142" s="93"/>
      <c r="AD142" s="93"/>
      <c r="AE142" s="258"/>
      <c r="AF142" s="251"/>
      <c r="AG142" s="260"/>
      <c r="AH142" s="253"/>
      <c r="AI142" s="194">
        <v>6.087962962962963E-4</v>
      </c>
      <c r="AJ142" s="177">
        <v>35</v>
      </c>
      <c r="AK142" s="177">
        <v>58</v>
      </c>
      <c r="AL142" s="177">
        <v>43</v>
      </c>
      <c r="AM142" s="41" t="s">
        <v>152</v>
      </c>
      <c r="AN142" s="42"/>
      <c r="AO142" s="42"/>
      <c r="AP142" s="42">
        <v>53</v>
      </c>
      <c r="BQ142" s="33"/>
      <c r="BR142" s="33"/>
      <c r="BS142" s="33"/>
    </row>
    <row r="143" spans="1:78" s="33" customFormat="1" ht="18.75" x14ac:dyDescent="0.3">
      <c r="A143" s="53">
        <f>N143+R143+V143+Z143+AD143+AH143+AL143+AP143</f>
        <v>94</v>
      </c>
      <c r="B143" s="53">
        <v>141</v>
      </c>
      <c r="C143" s="336">
        <f>AVERAGE(L143,P143,T143,X143,AB143,AF143,AJ143,AN143,)</f>
        <v>16.5</v>
      </c>
      <c r="D143" s="3" t="s">
        <v>132</v>
      </c>
      <c r="E143" s="12" t="s">
        <v>31</v>
      </c>
      <c r="F143" s="12" t="s">
        <v>18</v>
      </c>
      <c r="G143" s="57" t="s">
        <v>210</v>
      </c>
      <c r="H143" s="350"/>
      <c r="I143" s="8" t="s">
        <v>77</v>
      </c>
      <c r="J143" s="8" t="s">
        <v>90</v>
      </c>
      <c r="K143" s="344"/>
      <c r="L143" s="344"/>
      <c r="M143" s="344"/>
      <c r="N143" s="344"/>
      <c r="O143" s="314"/>
      <c r="P143" s="314"/>
      <c r="Q143" s="314"/>
      <c r="R143" s="314"/>
      <c r="S143" s="278"/>
      <c r="T143" s="278"/>
      <c r="U143" s="278"/>
      <c r="V143" s="278"/>
      <c r="W143" s="134"/>
      <c r="X143" s="134"/>
      <c r="Y143" s="139"/>
      <c r="Z143" s="139"/>
      <c r="AA143" s="94"/>
      <c r="AB143" s="94"/>
      <c r="AC143" s="94"/>
      <c r="AD143" s="94"/>
      <c r="AE143" s="258"/>
      <c r="AF143" s="252"/>
      <c r="AG143" s="252"/>
      <c r="AH143" s="253"/>
      <c r="AI143" s="195">
        <v>6.7013888888888885E-4</v>
      </c>
      <c r="AJ143" s="180">
        <v>33</v>
      </c>
      <c r="AK143" s="180">
        <v>60</v>
      </c>
      <c r="AL143" s="181">
        <v>41</v>
      </c>
      <c r="AM143" s="41" t="s">
        <v>152</v>
      </c>
      <c r="AN143" s="42"/>
      <c r="AO143" s="42"/>
      <c r="AP143" s="42">
        <v>53</v>
      </c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</row>
    <row r="144" spans="1:78" s="33" customFormat="1" ht="18.75" hidden="1" x14ac:dyDescent="0.3">
      <c r="A144" s="53">
        <f>N144+R144+V144+Z144+AD144+AH144+AL144+AP144</f>
        <v>84</v>
      </c>
      <c r="B144" s="53">
        <v>142</v>
      </c>
      <c r="C144" s="336">
        <f>AVERAGE(L144,P144,T144,X144,AB144,AF144,AJ144,AN144,)</f>
        <v>29.5</v>
      </c>
      <c r="D144" s="3" t="s">
        <v>144</v>
      </c>
      <c r="E144" s="12" t="s">
        <v>7</v>
      </c>
      <c r="F144" s="12" t="s">
        <v>37</v>
      </c>
      <c r="G144" s="57" t="s">
        <v>230</v>
      </c>
      <c r="H144" s="350"/>
      <c r="I144" s="8" t="s">
        <v>92</v>
      </c>
      <c r="J144" s="8" t="s">
        <v>90</v>
      </c>
      <c r="K144" s="344"/>
      <c r="L144" s="344"/>
      <c r="M144" s="344"/>
      <c r="N144" s="344"/>
      <c r="O144" s="314"/>
      <c r="P144" s="314"/>
      <c r="Q144" s="314"/>
      <c r="R144" s="314"/>
      <c r="S144" s="278"/>
      <c r="T144" s="278"/>
      <c r="U144" s="278"/>
      <c r="V144" s="278"/>
      <c r="W144" s="134"/>
      <c r="X144" s="134"/>
      <c r="Y144" s="139"/>
      <c r="Z144" s="139"/>
      <c r="AA144" s="94"/>
      <c r="AB144" s="94"/>
      <c r="AC144" s="94"/>
      <c r="AD144" s="94"/>
      <c r="AE144" s="264"/>
      <c r="AF144" s="252"/>
      <c r="AG144" s="252"/>
      <c r="AH144" s="252"/>
      <c r="AI144" s="195"/>
      <c r="AJ144" s="180"/>
      <c r="AK144" s="180"/>
      <c r="AL144" s="180"/>
      <c r="AM144" s="41">
        <v>1.9328703703703703E-4</v>
      </c>
      <c r="AN144" s="42">
        <v>59</v>
      </c>
      <c r="AO144" s="42">
        <v>17</v>
      </c>
      <c r="AP144" s="42">
        <v>84</v>
      </c>
      <c r="BQ144" s="5"/>
      <c r="BR144" s="5"/>
      <c r="BS144" s="5"/>
      <c r="BT144" s="5"/>
      <c r="BU144" s="5"/>
      <c r="BV144" s="5"/>
      <c r="BW144" s="5"/>
      <c r="BX144" s="5"/>
      <c r="BY144" s="5"/>
      <c r="BZ144" s="5"/>
    </row>
    <row r="145" spans="1:78" ht="18.75" hidden="1" x14ac:dyDescent="0.3">
      <c r="A145" s="53">
        <f>N145+R145+V145+Z145+AD145+AH145+AL145+AP145</f>
        <v>81</v>
      </c>
      <c r="B145" s="53">
        <v>143</v>
      </c>
      <c r="C145" s="336">
        <f>AVERAGE(L145,P145,T145,X145,AB145,AF145,AJ145,AN145,)</f>
        <v>26</v>
      </c>
      <c r="D145" s="3" t="s">
        <v>24</v>
      </c>
      <c r="E145" s="12" t="s">
        <v>25</v>
      </c>
      <c r="F145" s="12" t="s">
        <v>36</v>
      </c>
      <c r="G145" s="57" t="s">
        <v>273</v>
      </c>
      <c r="I145" s="8" t="s">
        <v>92</v>
      </c>
      <c r="J145" s="8" t="s">
        <v>90</v>
      </c>
      <c r="K145" s="344"/>
      <c r="L145" s="344"/>
      <c r="M145" s="344"/>
      <c r="N145" s="344"/>
      <c r="O145" s="316"/>
      <c r="P145" s="316"/>
      <c r="Q145" s="316"/>
      <c r="R145" s="316"/>
      <c r="S145" s="281"/>
      <c r="T145" s="281"/>
      <c r="U145" s="281"/>
      <c r="V145" s="281"/>
      <c r="W145" s="131"/>
      <c r="X145" s="131"/>
      <c r="Y145" s="143"/>
      <c r="Z145" s="143"/>
      <c r="AA145" s="96"/>
      <c r="AB145" s="96"/>
      <c r="AC145" s="96"/>
      <c r="AD145" s="96"/>
      <c r="AE145" s="265"/>
      <c r="AF145" s="260"/>
      <c r="AG145" s="252"/>
      <c r="AH145" s="260"/>
      <c r="AI145" s="200"/>
      <c r="AJ145" s="178"/>
      <c r="AK145" s="178"/>
      <c r="AL145" s="178"/>
      <c r="AM145" s="45">
        <v>1.9560185185185183E-4</v>
      </c>
      <c r="AN145" s="46">
        <v>52</v>
      </c>
      <c r="AO145" s="46">
        <v>20</v>
      </c>
      <c r="AP145" s="46">
        <v>81</v>
      </c>
      <c r="BT145" s="33"/>
      <c r="BU145" s="33"/>
      <c r="BV145" s="33"/>
      <c r="BW145" s="33"/>
      <c r="BX145" s="33"/>
      <c r="BY145" s="33"/>
      <c r="BZ145" s="33"/>
    </row>
    <row r="146" spans="1:78" ht="18.75" hidden="1" x14ac:dyDescent="0.3">
      <c r="A146" s="53">
        <f>N146+R146+V146+Z146+AD146+AH146+AL146+AP146</f>
        <v>75</v>
      </c>
      <c r="B146" s="53">
        <v>144</v>
      </c>
      <c r="C146" s="336">
        <f>AVERAGE(L146,P146,T146,X146,AB146,AF146,AJ146,AN146,)</f>
        <v>22.5</v>
      </c>
      <c r="D146" s="3" t="s">
        <v>35</v>
      </c>
      <c r="E146" s="12" t="s">
        <v>34</v>
      </c>
      <c r="F146" s="12" t="s">
        <v>26</v>
      </c>
      <c r="G146" s="57" t="s">
        <v>323</v>
      </c>
      <c r="I146" s="8" t="s">
        <v>92</v>
      </c>
      <c r="J146" s="8" t="s">
        <v>90</v>
      </c>
      <c r="K146" s="344"/>
      <c r="L146" s="344"/>
      <c r="M146" s="344"/>
      <c r="N146" s="344"/>
      <c r="O146" s="314"/>
      <c r="P146" s="314"/>
      <c r="Q146" s="314"/>
      <c r="R146" s="314"/>
      <c r="S146" s="278"/>
      <c r="T146" s="278"/>
      <c r="U146" s="278"/>
      <c r="V146" s="278"/>
      <c r="W146" s="134"/>
      <c r="X146" s="134"/>
      <c r="Y146" s="139"/>
      <c r="Z146" s="139"/>
      <c r="AA146" s="94"/>
      <c r="AB146" s="94"/>
      <c r="AC146" s="94"/>
      <c r="AD146" s="94"/>
      <c r="AE146" s="264"/>
      <c r="AF146" s="252"/>
      <c r="AG146" s="252"/>
      <c r="AH146" s="252"/>
      <c r="AI146" s="195"/>
      <c r="AJ146" s="180"/>
      <c r="AK146" s="180"/>
      <c r="AL146" s="180"/>
      <c r="AM146" s="41">
        <v>2.0717592592592589E-4</v>
      </c>
      <c r="AN146" s="42">
        <v>45</v>
      </c>
      <c r="AO146" s="42">
        <v>26</v>
      </c>
      <c r="AP146" s="42">
        <v>75</v>
      </c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ht="18.75" x14ac:dyDescent="0.3">
      <c r="A147" s="53">
        <f>N147+R147+V147+Z147+AD147+AH147+AL147+AP147</f>
        <v>71</v>
      </c>
      <c r="B147" s="53">
        <v>145</v>
      </c>
      <c r="C147" s="336">
        <f>AVERAGE(L147,P147,T147,X147,AB147,AF147,AJ147,AN147,)</f>
        <v>28</v>
      </c>
      <c r="D147" s="3" t="s">
        <v>80</v>
      </c>
      <c r="E147" s="12" t="s">
        <v>7</v>
      </c>
      <c r="F147" s="12" t="s">
        <v>18</v>
      </c>
      <c r="G147" s="57" t="s">
        <v>210</v>
      </c>
      <c r="I147" s="8" t="s">
        <v>77</v>
      </c>
      <c r="J147" s="8" t="s">
        <v>90</v>
      </c>
      <c r="K147" s="344"/>
      <c r="L147" s="344"/>
      <c r="M147" s="344"/>
      <c r="N147" s="344"/>
      <c r="O147" s="316"/>
      <c r="P147" s="316"/>
      <c r="Q147" s="316"/>
      <c r="R147" s="316"/>
      <c r="S147" s="281"/>
      <c r="T147" s="281"/>
      <c r="U147" s="281"/>
      <c r="V147" s="281"/>
      <c r="W147" s="131"/>
      <c r="X147" s="131"/>
      <c r="Y147" s="143"/>
      <c r="Z147" s="143"/>
      <c r="AA147" s="96"/>
      <c r="AB147" s="96"/>
      <c r="AC147" s="96"/>
      <c r="AD147" s="96"/>
      <c r="AE147" s="265"/>
      <c r="AF147" s="260"/>
      <c r="AG147" s="252"/>
      <c r="AH147" s="260"/>
      <c r="AI147" s="200"/>
      <c r="AJ147" s="178"/>
      <c r="AK147" s="178"/>
      <c r="AL147" s="178"/>
      <c r="AM147" s="45">
        <v>2.1064814814814815E-4</v>
      </c>
      <c r="AN147" s="46">
        <v>56</v>
      </c>
      <c r="AO147" s="46">
        <v>30</v>
      </c>
      <c r="AP147" s="46">
        <v>71</v>
      </c>
      <c r="BQ147" s="33"/>
      <c r="BR147" s="33"/>
      <c r="BS147" s="33"/>
    </row>
    <row r="148" spans="1:78" ht="18.75" x14ac:dyDescent="0.3">
      <c r="A148" s="53">
        <f>N148+R148+V148+Z148+AD148+AH148+AL148+AP148</f>
        <v>67</v>
      </c>
      <c r="B148" s="53">
        <v>146</v>
      </c>
      <c r="C148" s="336">
        <f>AVERAGE(L148,P148,T148,X148,AB148,AF148,AJ148,AN148,)</f>
        <v>30.5</v>
      </c>
      <c r="D148" s="3" t="s">
        <v>30</v>
      </c>
      <c r="E148" s="12" t="s">
        <v>31</v>
      </c>
      <c r="F148" s="12" t="s">
        <v>37</v>
      </c>
      <c r="G148" s="57" t="s">
        <v>230</v>
      </c>
      <c r="I148" s="8" t="s">
        <v>77</v>
      </c>
      <c r="J148" s="8" t="s">
        <v>90</v>
      </c>
      <c r="K148" s="344"/>
      <c r="L148" s="344"/>
      <c r="M148" s="344"/>
      <c r="N148" s="344"/>
      <c r="O148" s="316"/>
      <c r="P148" s="316"/>
      <c r="Q148" s="316"/>
      <c r="R148" s="316"/>
      <c r="S148" s="281"/>
      <c r="T148" s="281"/>
      <c r="U148" s="281"/>
      <c r="V148" s="281"/>
      <c r="W148" s="131"/>
      <c r="X148" s="131"/>
      <c r="Y148" s="143"/>
      <c r="Z148" s="143"/>
      <c r="AA148" s="96"/>
      <c r="AB148" s="96"/>
      <c r="AC148" s="96"/>
      <c r="AD148" s="96"/>
      <c r="AE148" s="265"/>
      <c r="AF148" s="260"/>
      <c r="AG148" s="252"/>
      <c r="AH148" s="260"/>
      <c r="AI148" s="200"/>
      <c r="AJ148" s="178"/>
      <c r="AK148" s="178"/>
      <c r="AL148" s="178"/>
      <c r="AM148" s="45">
        <v>2.1643518518518518E-4</v>
      </c>
      <c r="AN148" s="46">
        <v>61</v>
      </c>
      <c r="AO148" s="46">
        <v>34</v>
      </c>
      <c r="AP148" s="46">
        <v>67</v>
      </c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</row>
    <row r="149" spans="1:78" ht="18.75" hidden="1" x14ac:dyDescent="0.3">
      <c r="A149" s="53">
        <f>N149+R149+V149+Z149+AD149+AH149+AL149+AP149</f>
        <v>65</v>
      </c>
      <c r="B149" s="53">
        <v>147</v>
      </c>
      <c r="C149" s="336">
        <f>AVERAGE(L149,P149,T149,X149,AB149,AF149,AJ149,AN149,)</f>
        <v>22.5</v>
      </c>
      <c r="D149" s="3" t="s">
        <v>78</v>
      </c>
      <c r="E149" s="12" t="s">
        <v>50</v>
      </c>
      <c r="F149" s="12" t="s">
        <v>18</v>
      </c>
      <c r="G149" s="57" t="s">
        <v>210</v>
      </c>
      <c r="I149" s="8" t="s">
        <v>92</v>
      </c>
      <c r="J149" s="8" t="s">
        <v>90</v>
      </c>
      <c r="K149" s="344"/>
      <c r="L149" s="344"/>
      <c r="M149" s="344"/>
      <c r="N149" s="344"/>
      <c r="O149" s="314"/>
      <c r="P149" s="314"/>
      <c r="Q149" s="314"/>
      <c r="R149" s="314"/>
      <c r="S149" s="278"/>
      <c r="T149" s="278"/>
      <c r="U149" s="278"/>
      <c r="V149" s="278"/>
      <c r="W149" s="134"/>
      <c r="X149" s="134"/>
      <c r="Y149" s="139"/>
      <c r="Z149" s="139"/>
      <c r="AA149" s="94"/>
      <c r="AB149" s="94"/>
      <c r="AC149" s="94"/>
      <c r="AD149" s="94"/>
      <c r="AE149" s="264"/>
      <c r="AF149" s="252"/>
      <c r="AG149" s="252"/>
      <c r="AH149" s="252"/>
      <c r="AI149" s="195"/>
      <c r="AJ149" s="180"/>
      <c r="AK149" s="180"/>
      <c r="AL149" s="180"/>
      <c r="AM149" s="41">
        <v>2.3032407407407409E-4</v>
      </c>
      <c r="AN149" s="42">
        <v>45</v>
      </c>
      <c r="AO149" s="42">
        <v>36</v>
      </c>
      <c r="AP149" s="42">
        <v>65</v>
      </c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</row>
    <row r="150" spans="1:78" ht="18.75" hidden="1" x14ac:dyDescent="0.3">
      <c r="A150" s="53">
        <f>N150+R150+V150+Z150+AD150+AH150+AL150+AP150</f>
        <v>64</v>
      </c>
      <c r="B150" s="53">
        <v>148</v>
      </c>
      <c r="C150" s="336">
        <f>AVERAGE(L150,P150,T150,X150,AB150,AF150,AJ150,AN150,)</f>
        <v>28.5</v>
      </c>
      <c r="D150" s="3" t="s">
        <v>64</v>
      </c>
      <c r="E150" s="12" t="s">
        <v>13</v>
      </c>
      <c r="F150" s="12" t="s">
        <v>18</v>
      </c>
      <c r="G150" s="57" t="s">
        <v>210</v>
      </c>
      <c r="I150" s="8" t="s">
        <v>92</v>
      </c>
      <c r="J150" s="8" t="s">
        <v>90</v>
      </c>
      <c r="K150" s="344"/>
      <c r="L150" s="344"/>
      <c r="M150" s="344"/>
      <c r="N150" s="344"/>
      <c r="O150" s="314"/>
      <c r="P150" s="314"/>
      <c r="Q150" s="314"/>
      <c r="R150" s="314"/>
      <c r="S150" s="278"/>
      <c r="T150" s="278"/>
      <c r="U150" s="278"/>
      <c r="V150" s="278"/>
      <c r="W150" s="134"/>
      <c r="X150" s="134"/>
      <c r="Y150" s="139"/>
      <c r="Z150" s="139"/>
      <c r="AA150" s="94"/>
      <c r="AB150" s="94"/>
      <c r="AC150" s="94"/>
      <c r="AD150" s="94"/>
      <c r="AE150" s="264"/>
      <c r="AF150" s="252"/>
      <c r="AG150" s="252"/>
      <c r="AH150" s="252"/>
      <c r="AI150" s="195"/>
      <c r="AJ150" s="180"/>
      <c r="AK150" s="180"/>
      <c r="AL150" s="180"/>
      <c r="AM150" s="41">
        <v>2.3032407407407409E-4</v>
      </c>
      <c r="AN150" s="42">
        <v>57</v>
      </c>
      <c r="AO150" s="42">
        <v>37</v>
      </c>
      <c r="AP150" s="42">
        <v>64</v>
      </c>
    </row>
    <row r="151" spans="1:78" ht="18.75" x14ac:dyDescent="0.3">
      <c r="A151" s="53">
        <f>N151+R151+V151+Z151+AD151+AH151+AL151+AP151</f>
        <v>61</v>
      </c>
      <c r="B151" s="53">
        <v>149</v>
      </c>
      <c r="C151" s="336">
        <f>AVERAGE(L151,P151,T151,X151,AB151,AF151,AJ151,AN151,)</f>
        <v>22</v>
      </c>
      <c r="D151" s="3" t="s">
        <v>82</v>
      </c>
      <c r="E151" s="12" t="s">
        <v>13</v>
      </c>
      <c r="F151" s="12" t="s">
        <v>83</v>
      </c>
      <c r="G151" s="57" t="s">
        <v>231</v>
      </c>
      <c r="I151" s="8" t="s">
        <v>77</v>
      </c>
      <c r="J151" s="8" t="s">
        <v>90</v>
      </c>
      <c r="K151" s="344"/>
      <c r="L151" s="344"/>
      <c r="M151" s="344"/>
      <c r="N151" s="344"/>
      <c r="O151" s="314"/>
      <c r="P151" s="314"/>
      <c r="Q151" s="314"/>
      <c r="R151" s="314"/>
      <c r="S151" s="278"/>
      <c r="T151" s="278"/>
      <c r="U151" s="278"/>
      <c r="V151" s="278"/>
      <c r="W151" s="134"/>
      <c r="X151" s="134"/>
      <c r="Y151" s="139"/>
      <c r="Z151" s="139"/>
      <c r="AA151" s="94"/>
      <c r="AB151" s="94"/>
      <c r="AC151" s="94"/>
      <c r="AD151" s="94"/>
      <c r="AE151" s="264"/>
      <c r="AF151" s="252"/>
      <c r="AG151" s="252"/>
      <c r="AH151" s="252"/>
      <c r="AI151" s="195"/>
      <c r="AJ151" s="180"/>
      <c r="AK151" s="180"/>
      <c r="AL151" s="180"/>
      <c r="AM151" s="41">
        <v>2.3611111111111109E-4</v>
      </c>
      <c r="AN151" s="42">
        <v>44</v>
      </c>
      <c r="AO151" s="42">
        <v>40</v>
      </c>
      <c r="AP151" s="42">
        <v>61</v>
      </c>
    </row>
    <row r="152" spans="1:78" ht="15.75" hidden="1" x14ac:dyDescent="0.25">
      <c r="E152" s="5" t="s">
        <v>227</v>
      </c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AD152" s="81"/>
      <c r="AE152" s="9"/>
      <c r="AH152" s="8"/>
    </row>
    <row r="153" spans="1:78" ht="15.75" hidden="1" x14ac:dyDescent="0.25">
      <c r="A153" s="21"/>
      <c r="B153" s="21"/>
      <c r="C153" s="6"/>
      <c r="D153" s="20" t="s">
        <v>157</v>
      </c>
      <c r="E153" s="5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AD153" s="81"/>
      <c r="AE153" s="5"/>
      <c r="AF153" s="5"/>
      <c r="AG153" s="5"/>
      <c r="AH153" s="5"/>
      <c r="AI153" s="5"/>
    </row>
    <row r="154" spans="1:78" ht="15.75" hidden="1" x14ac:dyDescent="0.25">
      <c r="A154" s="21"/>
      <c r="B154" s="21"/>
      <c r="C154" s="320" t="s">
        <v>147</v>
      </c>
      <c r="D154" s="11" t="s">
        <v>155</v>
      </c>
      <c r="F154" s="5"/>
      <c r="Y154" s="21"/>
      <c r="Z154" s="21"/>
      <c r="AC154" s="21"/>
      <c r="AD154" s="11"/>
      <c r="AE154" s="5"/>
      <c r="AF154" s="5"/>
      <c r="AG154" s="5"/>
      <c r="AH154" s="5"/>
      <c r="AI154" s="11"/>
      <c r="AK154" s="5"/>
      <c r="AL154" s="5"/>
      <c r="AM154" s="5"/>
      <c r="AN154" s="5"/>
      <c r="AO154" s="5"/>
      <c r="AP154" s="5"/>
    </row>
    <row r="155" spans="1:78" ht="15.75" hidden="1" x14ac:dyDescent="0.25">
      <c r="A155" s="21"/>
      <c r="B155" s="21"/>
      <c r="C155" s="320" t="s">
        <v>148</v>
      </c>
      <c r="D155" s="11" t="s">
        <v>149</v>
      </c>
      <c r="F155" s="5"/>
      <c r="Y155" s="21"/>
      <c r="Z155" s="21"/>
      <c r="AC155" s="21"/>
      <c r="AD155" s="19"/>
      <c r="AI155" s="11"/>
      <c r="AK155" s="5"/>
      <c r="AL155" s="5"/>
      <c r="AM155" s="5"/>
      <c r="AN155" s="5"/>
      <c r="AO155" s="5"/>
      <c r="AP155" s="5"/>
    </row>
    <row r="156" spans="1:78" ht="15.75" hidden="1" x14ac:dyDescent="0.25">
      <c r="A156" s="11"/>
      <c r="B156" s="11"/>
      <c r="C156" s="6" t="s">
        <v>150</v>
      </c>
      <c r="D156" s="11" t="s">
        <v>153</v>
      </c>
      <c r="F156" s="5"/>
      <c r="Y156" s="21"/>
      <c r="Z156" s="21"/>
      <c r="AC156" s="21"/>
      <c r="AD156" s="19"/>
      <c r="AI156" s="11"/>
      <c r="AK156" s="5"/>
      <c r="AL156" s="5"/>
      <c r="AM156" s="5"/>
      <c r="AN156" s="5"/>
      <c r="AO156" s="5"/>
      <c r="AP156" s="5"/>
    </row>
    <row r="157" spans="1:78" ht="15.75" hidden="1" x14ac:dyDescent="0.25">
      <c r="A157" s="11"/>
      <c r="B157" s="11"/>
      <c r="C157" s="6" t="s">
        <v>151</v>
      </c>
      <c r="D157" s="11" t="s">
        <v>154</v>
      </c>
      <c r="F157" s="5"/>
      <c r="Y157" s="11"/>
      <c r="Z157" s="11"/>
      <c r="AC157" s="11"/>
      <c r="AD157" s="37"/>
      <c r="AI157" s="11"/>
      <c r="AK157" s="5"/>
      <c r="AL157" s="5"/>
      <c r="AM157" s="5"/>
      <c r="AN157" s="5"/>
      <c r="AO157" s="5"/>
      <c r="AP157" s="5"/>
    </row>
    <row r="158" spans="1:78" ht="15.75" hidden="1" x14ac:dyDescent="0.25">
      <c r="A158" s="21"/>
      <c r="B158" s="21"/>
      <c r="C158" s="320"/>
      <c r="F158" s="5"/>
      <c r="G158" s="5"/>
      <c r="Y158" s="11"/>
      <c r="Z158" s="11"/>
      <c r="AC158" s="11"/>
      <c r="AD158" s="37"/>
      <c r="AE158" s="5"/>
      <c r="AF158" s="5"/>
      <c r="AG158" s="5"/>
      <c r="AH158" s="5"/>
      <c r="AI158" s="11"/>
      <c r="AK158" s="5"/>
      <c r="AL158" s="5"/>
      <c r="AM158" s="5"/>
      <c r="AN158" s="5"/>
      <c r="AO158" s="5"/>
      <c r="AP158" s="5"/>
    </row>
    <row r="159" spans="1:78" ht="15.75" hidden="1" x14ac:dyDescent="0.25">
      <c r="A159" s="21"/>
      <c r="B159" s="21"/>
      <c r="C159" s="320"/>
      <c r="D159" s="22" t="s">
        <v>160</v>
      </c>
      <c r="F159" s="5"/>
      <c r="Y159" s="21"/>
      <c r="Z159" s="21"/>
      <c r="AC159" s="21"/>
      <c r="AD159" s="19"/>
      <c r="AI159" s="11"/>
      <c r="AK159" s="5"/>
      <c r="AL159" s="5"/>
      <c r="AM159" s="5"/>
      <c r="AN159" s="5"/>
      <c r="AO159" s="5"/>
      <c r="AP159" s="5"/>
    </row>
    <row r="160" spans="1:78" ht="15.75" hidden="1" x14ac:dyDescent="0.25">
      <c r="A160" s="21"/>
      <c r="B160" s="21"/>
      <c r="C160" s="320" t="s">
        <v>147</v>
      </c>
      <c r="D160" s="5" t="s">
        <v>158</v>
      </c>
      <c r="F160" s="5"/>
      <c r="G160" s="28"/>
      <c r="Y160" s="21"/>
      <c r="Z160" s="21"/>
      <c r="AC160" s="21"/>
      <c r="AD160" s="19"/>
      <c r="AI160" s="11"/>
      <c r="AK160" s="5"/>
      <c r="AL160" s="5"/>
      <c r="AM160" s="5"/>
      <c r="AN160" s="5"/>
      <c r="AO160" s="5"/>
      <c r="AP160" s="5"/>
    </row>
    <row r="161" spans="1:42" ht="15.75" hidden="1" x14ac:dyDescent="0.25">
      <c r="A161" s="21"/>
      <c r="B161" s="21"/>
      <c r="C161" s="320" t="s">
        <v>148</v>
      </c>
      <c r="D161" s="5" t="s">
        <v>159</v>
      </c>
      <c r="F161" s="5"/>
      <c r="G161" s="36"/>
      <c r="Y161" s="21"/>
      <c r="Z161" s="21"/>
      <c r="AC161" s="21"/>
      <c r="AD161" s="19"/>
      <c r="AI161" s="11"/>
      <c r="AK161" s="5"/>
      <c r="AL161" s="5"/>
      <c r="AM161" s="5"/>
      <c r="AN161" s="5"/>
      <c r="AO161" s="5"/>
      <c r="AP161" s="5"/>
    </row>
    <row r="162" spans="1:42" ht="15.75" hidden="1" x14ac:dyDescent="0.25">
      <c r="A162" s="11"/>
      <c r="B162" s="11"/>
      <c r="C162" s="6"/>
      <c r="F162" s="5"/>
      <c r="Y162" s="21"/>
      <c r="Z162" s="21"/>
      <c r="AC162" s="21"/>
      <c r="AD162" s="19"/>
      <c r="AI162" s="11"/>
      <c r="AK162" s="5"/>
      <c r="AL162" s="5"/>
      <c r="AM162" s="5"/>
      <c r="AN162" s="5"/>
      <c r="AO162" s="5"/>
      <c r="AP162" s="5"/>
    </row>
    <row r="163" spans="1:42" ht="15.75" hidden="1" x14ac:dyDescent="0.25">
      <c r="A163" s="11"/>
      <c r="B163" s="11"/>
      <c r="C163" s="6"/>
      <c r="D163" s="22" t="s">
        <v>161</v>
      </c>
      <c r="F163" s="5"/>
      <c r="Y163" s="11"/>
      <c r="Z163" s="11"/>
      <c r="AC163" s="11"/>
      <c r="AD163" s="37"/>
      <c r="AE163" s="5"/>
      <c r="AF163" s="5"/>
      <c r="AG163" s="5"/>
      <c r="AH163" s="5"/>
      <c r="AI163" s="11"/>
      <c r="AK163" s="5"/>
      <c r="AL163" s="5"/>
      <c r="AM163" s="5"/>
      <c r="AN163" s="5"/>
      <c r="AO163" s="5"/>
      <c r="AP163" s="5"/>
    </row>
    <row r="164" spans="1:42" ht="15.75" hidden="1" x14ac:dyDescent="0.25">
      <c r="A164" s="21"/>
      <c r="B164" s="21"/>
      <c r="C164" s="320" t="s">
        <v>147</v>
      </c>
      <c r="D164" s="5" t="s">
        <v>162</v>
      </c>
      <c r="F164" s="5"/>
      <c r="G164" s="27"/>
      <c r="Y164" s="11"/>
      <c r="Z164" s="11"/>
      <c r="AC164" s="11"/>
      <c r="AD164" s="37"/>
      <c r="AI164" s="11"/>
      <c r="AK164" s="5"/>
      <c r="AL164" s="5"/>
      <c r="AM164" s="5"/>
      <c r="AN164" s="5"/>
      <c r="AO164" s="5"/>
      <c r="AP164" s="5"/>
    </row>
    <row r="165" spans="1:42" ht="15.75" hidden="1" x14ac:dyDescent="0.25">
      <c r="A165" s="21"/>
      <c r="B165" s="21"/>
      <c r="C165" s="320" t="s">
        <v>148</v>
      </c>
      <c r="D165" s="5" t="s">
        <v>163</v>
      </c>
      <c r="F165" s="5"/>
      <c r="Y165" s="21"/>
      <c r="Z165" s="21"/>
      <c r="AC165" s="21"/>
      <c r="AD165" s="19"/>
      <c r="AE165" s="5"/>
      <c r="AF165" s="5"/>
      <c r="AG165" s="5"/>
      <c r="AH165" s="5"/>
      <c r="AI165" s="11"/>
      <c r="AK165" s="5"/>
      <c r="AL165" s="5"/>
      <c r="AM165" s="5"/>
      <c r="AN165" s="5"/>
      <c r="AO165" s="5"/>
      <c r="AP165" s="5"/>
    </row>
    <row r="166" spans="1:42" ht="15.75" hidden="1" x14ac:dyDescent="0.25">
      <c r="A166" s="21"/>
      <c r="B166" s="21"/>
      <c r="C166" s="6"/>
      <c r="D166" s="5" t="s">
        <v>228</v>
      </c>
      <c r="F166" s="5"/>
      <c r="Y166" s="21"/>
      <c r="Z166" s="21"/>
      <c r="AC166" s="21"/>
      <c r="AD166" s="19"/>
      <c r="AI166" s="11"/>
      <c r="AK166" s="5"/>
      <c r="AL166" s="5"/>
      <c r="AM166" s="5"/>
      <c r="AN166" s="5"/>
      <c r="AO166" s="5"/>
      <c r="AP166" s="5"/>
    </row>
    <row r="167" spans="1:42" ht="15.75" hidden="1" x14ac:dyDescent="0.25">
      <c r="A167" s="21"/>
      <c r="B167" s="21"/>
      <c r="C167" s="6"/>
      <c r="D167" s="5" t="s">
        <v>229</v>
      </c>
      <c r="F167" s="5"/>
      <c r="Y167" s="21"/>
      <c r="Z167" s="21"/>
      <c r="AC167" s="21"/>
      <c r="AD167" s="11"/>
      <c r="AI167" s="11"/>
      <c r="AK167" s="5"/>
      <c r="AL167" s="5"/>
      <c r="AM167" s="5"/>
      <c r="AN167" s="5"/>
      <c r="AO167" s="5"/>
      <c r="AP167" s="5"/>
    </row>
    <row r="168" spans="1:42" ht="15.75" hidden="1" x14ac:dyDescent="0.25">
      <c r="A168" s="21"/>
      <c r="B168" s="21"/>
      <c r="C168" s="6"/>
      <c r="D168" s="6"/>
      <c r="F168" s="5"/>
      <c r="Y168" s="21"/>
      <c r="Z168" s="21"/>
      <c r="AC168" s="21"/>
      <c r="AD168" s="11"/>
      <c r="AI168" s="11"/>
      <c r="AK168" s="5"/>
      <c r="AL168" s="5"/>
      <c r="AM168" s="5"/>
      <c r="AN168" s="5"/>
      <c r="AO168" s="5"/>
      <c r="AP168" s="5"/>
    </row>
    <row r="169" spans="1:42" ht="15.75" hidden="1" x14ac:dyDescent="0.25">
      <c r="A169" s="21"/>
      <c r="B169" s="21"/>
      <c r="C169" s="6"/>
      <c r="D169" s="6"/>
      <c r="E169" s="5"/>
      <c r="F169" s="5"/>
      <c r="Y169" s="21"/>
      <c r="Z169" s="21"/>
      <c r="AC169" s="21"/>
      <c r="AD169" s="11"/>
      <c r="AI169" s="11"/>
      <c r="AK169" s="5"/>
      <c r="AL169" s="5"/>
      <c r="AM169" s="5"/>
      <c r="AN169" s="5"/>
      <c r="AO169" s="5"/>
      <c r="AP169" s="5"/>
    </row>
    <row r="170" spans="1:42" ht="15.75" hidden="1" x14ac:dyDescent="0.25">
      <c r="A170" s="21"/>
      <c r="B170" s="21"/>
      <c r="C170" s="6"/>
      <c r="D170" s="6"/>
      <c r="E170" s="5"/>
      <c r="F170" s="5"/>
      <c r="Y170" s="21"/>
      <c r="Z170" s="21"/>
      <c r="AC170" s="21"/>
      <c r="AD170" s="11"/>
      <c r="AI170" s="11"/>
      <c r="AK170" s="5"/>
      <c r="AL170" s="5"/>
      <c r="AM170" s="5"/>
      <c r="AN170" s="5"/>
      <c r="AO170" s="5"/>
      <c r="AP170" s="5"/>
    </row>
    <row r="171" spans="1:42" ht="15.75" hidden="1" x14ac:dyDescent="0.25">
      <c r="A171" s="54"/>
      <c r="B171" s="54"/>
      <c r="C171" s="6"/>
      <c r="D171" s="6"/>
      <c r="E171" s="5"/>
      <c r="F171" s="5"/>
      <c r="G171" s="27"/>
      <c r="Y171" s="21"/>
      <c r="Z171" s="21"/>
      <c r="AC171" s="21"/>
      <c r="AD171" s="11"/>
      <c r="AI171" s="11"/>
      <c r="AK171" s="5"/>
      <c r="AL171" s="5"/>
      <c r="AM171" s="5"/>
      <c r="AN171" s="5"/>
      <c r="AO171" s="5"/>
      <c r="AP171" s="5"/>
    </row>
    <row r="172" spans="1:42" ht="15.75" hidden="1" x14ac:dyDescent="0.25">
      <c r="A172" s="54"/>
      <c r="B172" s="54"/>
      <c r="C172" s="6"/>
      <c r="D172" s="6"/>
      <c r="F172" s="5"/>
      <c r="G172" s="36"/>
      <c r="Y172" s="54"/>
      <c r="Z172" s="54"/>
      <c r="AC172" s="54"/>
      <c r="AD172" s="11"/>
      <c r="AI172" s="11"/>
      <c r="AK172" s="5"/>
      <c r="AL172" s="5"/>
      <c r="AM172" s="5"/>
      <c r="AN172" s="5"/>
      <c r="AO172" s="5"/>
      <c r="AP172" s="5"/>
    </row>
    <row r="173" spans="1:42" ht="15.75" hidden="1" x14ac:dyDescent="0.25">
      <c r="A173" s="54"/>
      <c r="B173" s="54"/>
      <c r="C173" s="6"/>
      <c r="D173" s="6"/>
      <c r="F173" s="5"/>
      <c r="G173" s="36"/>
      <c r="Y173" s="54"/>
      <c r="Z173" s="54"/>
      <c r="AC173" s="54"/>
      <c r="AD173" s="11"/>
      <c r="AI173" s="11"/>
      <c r="AK173" s="5"/>
      <c r="AL173" s="5"/>
      <c r="AM173" s="5"/>
      <c r="AN173" s="5"/>
      <c r="AO173" s="5"/>
      <c r="AP173" s="5"/>
    </row>
    <row r="174" spans="1:42" ht="15.75" hidden="1" x14ac:dyDescent="0.25">
      <c r="A174" s="54"/>
      <c r="B174" s="54"/>
      <c r="C174" s="6"/>
      <c r="D174" s="6"/>
      <c r="F174" s="5"/>
      <c r="Y174" s="54"/>
      <c r="Z174" s="54"/>
      <c r="AC174" s="54"/>
      <c r="AD174" s="11"/>
      <c r="AI174" s="11"/>
      <c r="AK174" s="5"/>
      <c r="AL174" s="5"/>
      <c r="AM174" s="5"/>
      <c r="AN174" s="5"/>
      <c r="AO174" s="5"/>
      <c r="AP174" s="5"/>
    </row>
    <row r="175" spans="1:42" ht="15.75" hidden="1" x14ac:dyDescent="0.25">
      <c r="A175" s="54"/>
      <c r="B175" s="54"/>
      <c r="C175" s="6"/>
      <c r="D175" s="6"/>
      <c r="F175" s="5"/>
      <c r="G175" s="27"/>
      <c r="Y175" s="54"/>
      <c r="Z175" s="54"/>
      <c r="AC175" s="54"/>
      <c r="AD175" s="11"/>
      <c r="AI175" s="11"/>
      <c r="AK175" s="5"/>
      <c r="AL175" s="5"/>
      <c r="AM175" s="5"/>
      <c r="AN175" s="5"/>
      <c r="AO175" s="5"/>
      <c r="AP175" s="5"/>
    </row>
    <row r="176" spans="1:42" ht="15.75" hidden="1" x14ac:dyDescent="0.25">
      <c r="A176" s="54"/>
      <c r="B176" s="54"/>
      <c r="C176" s="6"/>
      <c r="D176" s="6"/>
      <c r="F176" s="5"/>
      <c r="Y176" s="54"/>
      <c r="Z176" s="54"/>
      <c r="AC176" s="54"/>
      <c r="AD176" s="11"/>
      <c r="AI176" s="11"/>
      <c r="AK176" s="5"/>
      <c r="AL176" s="5"/>
      <c r="AM176" s="5"/>
      <c r="AN176" s="5"/>
      <c r="AO176" s="5"/>
      <c r="AP176" s="5"/>
    </row>
    <row r="177" spans="1:42" ht="15.75" hidden="1" x14ac:dyDescent="0.25">
      <c r="A177" s="54"/>
      <c r="B177" s="54"/>
      <c r="C177" s="6"/>
      <c r="D177" s="6"/>
      <c r="F177" s="5"/>
      <c r="Y177" s="54"/>
      <c r="Z177" s="54"/>
      <c r="AC177" s="54"/>
      <c r="AD177" s="11"/>
      <c r="AI177" s="11"/>
      <c r="AK177" s="5"/>
      <c r="AL177" s="5"/>
      <c r="AM177" s="5"/>
      <c r="AN177" s="5"/>
      <c r="AO177" s="5"/>
      <c r="AP177" s="5"/>
    </row>
    <row r="178" spans="1:42" ht="15.75" hidden="1" x14ac:dyDescent="0.25">
      <c r="A178" s="54"/>
      <c r="B178" s="54"/>
      <c r="C178" s="6"/>
      <c r="D178" s="6"/>
      <c r="F178" s="5"/>
      <c r="Y178" s="54"/>
      <c r="Z178" s="54"/>
      <c r="AC178" s="54"/>
      <c r="AD178" s="11"/>
      <c r="AI178" s="11"/>
      <c r="AK178" s="5"/>
      <c r="AL178" s="5"/>
      <c r="AM178" s="5"/>
      <c r="AN178" s="5"/>
      <c r="AO178" s="5"/>
      <c r="AP178" s="5"/>
    </row>
    <row r="179" spans="1:42" ht="15.75" hidden="1" x14ac:dyDescent="0.25">
      <c r="A179" s="54"/>
      <c r="B179" s="54"/>
      <c r="C179" s="6"/>
      <c r="D179" s="6"/>
      <c r="F179" s="5"/>
      <c r="Y179" s="54"/>
      <c r="Z179" s="54"/>
      <c r="AC179" s="54"/>
      <c r="AD179" s="11"/>
      <c r="AI179" s="11"/>
      <c r="AK179" s="5"/>
      <c r="AL179" s="5"/>
      <c r="AM179" s="5"/>
      <c r="AN179" s="5"/>
      <c r="AO179" s="5"/>
      <c r="AP179" s="5"/>
    </row>
    <row r="180" spans="1:42" ht="15.75" hidden="1" x14ac:dyDescent="0.25">
      <c r="A180" s="54"/>
      <c r="B180" s="54"/>
      <c r="C180" s="6"/>
      <c r="D180" s="6"/>
      <c r="F180" s="5"/>
      <c r="Y180" s="54"/>
      <c r="Z180" s="54"/>
      <c r="AC180" s="54"/>
      <c r="AD180" s="11"/>
      <c r="AI180" s="11"/>
      <c r="AK180" s="5"/>
      <c r="AL180" s="5"/>
      <c r="AM180" s="5"/>
      <c r="AN180" s="5"/>
      <c r="AO180" s="5"/>
      <c r="AP180" s="5"/>
    </row>
    <row r="181" spans="1:42" ht="15.75" hidden="1" x14ac:dyDescent="0.25">
      <c r="A181" s="54"/>
      <c r="B181" s="54"/>
      <c r="C181" s="6"/>
      <c r="D181" s="6"/>
      <c r="Y181" s="54"/>
      <c r="Z181" s="54"/>
      <c r="AC181" s="54"/>
      <c r="AD181" s="11"/>
      <c r="AI181" s="11"/>
      <c r="AK181" s="5"/>
    </row>
    <row r="182" spans="1:42" ht="15.75" hidden="1" x14ac:dyDescent="0.25">
      <c r="A182" s="54"/>
      <c r="B182" s="54"/>
      <c r="C182" s="6"/>
      <c r="D182" s="6"/>
      <c r="F182" s="5"/>
      <c r="G182" s="5"/>
      <c r="Y182" s="54"/>
      <c r="Z182" s="54"/>
      <c r="AC182" s="54"/>
      <c r="AD182" s="11"/>
      <c r="AE182" s="5"/>
      <c r="AF182" s="5"/>
      <c r="AG182" s="5"/>
      <c r="AH182" s="5"/>
      <c r="AI182" s="11"/>
      <c r="AK182" s="5"/>
      <c r="AM182" s="5"/>
      <c r="AN182" s="5"/>
      <c r="AO182" s="5"/>
      <c r="AP182" s="5"/>
    </row>
    <row r="183" spans="1:42" ht="15.75" hidden="1" x14ac:dyDescent="0.25">
      <c r="A183" s="54"/>
      <c r="B183" s="54"/>
      <c r="C183" s="6"/>
      <c r="D183" s="6"/>
      <c r="F183" s="5"/>
      <c r="G183" s="5"/>
      <c r="Y183" s="54"/>
      <c r="Z183" s="54"/>
      <c r="AC183" s="54"/>
      <c r="AD183" s="11"/>
      <c r="AE183" s="5"/>
      <c r="AF183" s="5"/>
      <c r="AG183" s="5"/>
      <c r="AH183" s="5"/>
      <c r="AI183" s="11"/>
      <c r="AK183" s="5"/>
      <c r="AM183" s="5"/>
      <c r="AN183" s="5"/>
      <c r="AO183" s="5"/>
      <c r="AP183" s="5"/>
    </row>
    <row r="184" spans="1:42" ht="15.75" hidden="1" x14ac:dyDescent="0.25">
      <c r="A184" s="54"/>
      <c r="B184" s="54"/>
      <c r="C184" s="6"/>
      <c r="D184" s="6"/>
      <c r="F184" s="5"/>
      <c r="G184" s="5"/>
      <c r="Y184" s="54"/>
      <c r="Z184" s="54"/>
      <c r="AC184" s="54"/>
      <c r="AD184" s="11"/>
      <c r="AE184" s="5"/>
      <c r="AF184" s="5"/>
      <c r="AG184" s="5"/>
      <c r="AH184" s="5"/>
      <c r="AI184" s="11"/>
      <c r="AK184" s="5"/>
      <c r="AM184" s="5"/>
      <c r="AN184" s="5"/>
      <c r="AO184" s="5"/>
      <c r="AP184" s="5"/>
    </row>
    <row r="185" spans="1:42" ht="15.75" hidden="1" x14ac:dyDescent="0.25">
      <c r="A185" s="21"/>
      <c r="B185" s="21"/>
      <c r="C185" s="6"/>
      <c r="D185" s="6"/>
      <c r="F185" s="5"/>
      <c r="G185" s="5"/>
      <c r="Y185" s="54"/>
      <c r="Z185" s="54"/>
      <c r="AC185" s="54"/>
      <c r="AD185" s="11"/>
      <c r="AE185" s="5"/>
      <c r="AF185" s="5"/>
      <c r="AG185" s="5"/>
      <c r="AH185" s="5"/>
      <c r="AI185" s="11"/>
      <c r="AK185" s="5"/>
      <c r="AM185" s="5"/>
      <c r="AN185" s="5"/>
      <c r="AO185" s="5"/>
      <c r="AP185" s="5"/>
    </row>
    <row r="186" spans="1:42" ht="15.75" hidden="1" x14ac:dyDescent="0.25">
      <c r="A186" s="21"/>
      <c r="B186" s="21"/>
      <c r="C186" s="6"/>
      <c r="D186" s="6"/>
      <c r="F186" s="5"/>
      <c r="G186" s="5"/>
      <c r="Y186" s="21"/>
      <c r="Z186" s="21"/>
      <c r="AC186" s="21"/>
      <c r="AD186" s="11"/>
      <c r="AE186" s="5"/>
      <c r="AF186" s="5"/>
      <c r="AG186" s="5"/>
      <c r="AH186" s="5"/>
      <c r="AI186" s="11"/>
      <c r="AK186" s="5"/>
      <c r="AM186" s="5"/>
      <c r="AN186" s="5"/>
      <c r="AO186" s="5"/>
      <c r="AP186" s="5"/>
    </row>
    <row r="187" spans="1:42" ht="15.75" hidden="1" x14ac:dyDescent="0.25">
      <c r="D187" s="6"/>
      <c r="F187" s="5"/>
      <c r="G187" s="5"/>
      <c r="Y187" s="21"/>
      <c r="Z187" s="21"/>
      <c r="AC187" s="21"/>
      <c r="AD187" s="11"/>
      <c r="AE187" s="5"/>
      <c r="AF187" s="5"/>
      <c r="AG187" s="5"/>
      <c r="AH187" s="5"/>
      <c r="AI187" s="11"/>
      <c r="AK187" s="5"/>
      <c r="AM187" s="5"/>
      <c r="AN187" s="5"/>
      <c r="AO187" s="5"/>
      <c r="AP187" s="5"/>
    </row>
    <row r="188" spans="1:42" ht="15.75" hidden="1" x14ac:dyDescent="0.25">
      <c r="F188" s="5"/>
      <c r="G188" s="5"/>
      <c r="AD188" s="81"/>
      <c r="AE188" s="5"/>
      <c r="AF188" s="5"/>
      <c r="AG188" s="5"/>
      <c r="AH188" s="5"/>
      <c r="AM188" s="5"/>
      <c r="AN188" s="5"/>
      <c r="AO188" s="5"/>
      <c r="AP188" s="5"/>
    </row>
    <row r="189" spans="1:42" ht="15.75" hidden="1" x14ac:dyDescent="0.25">
      <c r="F189" s="5"/>
      <c r="G189" s="5"/>
      <c r="AD189" s="81"/>
      <c r="AE189" s="5"/>
      <c r="AF189" s="5"/>
      <c r="AG189" s="5"/>
      <c r="AH189" s="5"/>
      <c r="AM189" s="5"/>
      <c r="AN189" s="5"/>
      <c r="AO189" s="5"/>
      <c r="AP189" s="5"/>
    </row>
    <row r="190" spans="1:42" ht="15.75" hidden="1" x14ac:dyDescent="0.25">
      <c r="F190" s="5"/>
      <c r="G190" s="5"/>
      <c r="AD190" s="81"/>
      <c r="AE190" s="5"/>
      <c r="AF190" s="5"/>
      <c r="AG190" s="5"/>
      <c r="AH190" s="5"/>
      <c r="AM190" s="5"/>
      <c r="AN190" s="5"/>
      <c r="AO190" s="5"/>
      <c r="AP190" s="5"/>
    </row>
    <row r="191" spans="1:42" ht="15.75" hidden="1" x14ac:dyDescent="0.25">
      <c r="F191" s="5"/>
      <c r="G191" s="5"/>
      <c r="AD191" s="81"/>
      <c r="AE191" s="5"/>
      <c r="AF191" s="5"/>
      <c r="AG191" s="5"/>
      <c r="AH191" s="5"/>
      <c r="AM191" s="5"/>
      <c r="AN191" s="5"/>
      <c r="AO191" s="5"/>
      <c r="AP191" s="5"/>
    </row>
    <row r="192" spans="1:42" ht="15.75" hidden="1" x14ac:dyDescent="0.25">
      <c r="F192" s="5"/>
      <c r="G192" s="5"/>
      <c r="AD192" s="81"/>
      <c r="AE192" s="5"/>
      <c r="AF192" s="5"/>
      <c r="AG192" s="5"/>
      <c r="AH192" s="5"/>
      <c r="AM192" s="5"/>
      <c r="AN192" s="5"/>
      <c r="AO192" s="5"/>
      <c r="AP192" s="5"/>
    </row>
    <row r="193" spans="6:42" ht="15.75" hidden="1" x14ac:dyDescent="0.25">
      <c r="F193" s="5"/>
      <c r="G193" s="5"/>
      <c r="AD193" s="81"/>
      <c r="AE193" s="5"/>
      <c r="AF193" s="5"/>
      <c r="AG193" s="5"/>
      <c r="AH193" s="5"/>
      <c r="AM193" s="5"/>
      <c r="AN193" s="5"/>
      <c r="AO193" s="5"/>
      <c r="AP193" s="5"/>
    </row>
    <row r="194" spans="6:42" ht="15.75" hidden="1" x14ac:dyDescent="0.25">
      <c r="F194" s="5"/>
      <c r="G194" s="5"/>
      <c r="AD194" s="81"/>
      <c r="AE194" s="5"/>
      <c r="AF194" s="5"/>
      <c r="AG194" s="5"/>
      <c r="AH194" s="5"/>
      <c r="AM194" s="5"/>
      <c r="AN194" s="5"/>
      <c r="AO194" s="5"/>
      <c r="AP194" s="5"/>
    </row>
    <row r="195" spans="6:42" ht="15.75" hidden="1" x14ac:dyDescent="0.25">
      <c r="F195" s="5"/>
      <c r="G195" s="5"/>
      <c r="AD195" s="81"/>
      <c r="AE195" s="5"/>
      <c r="AF195" s="5"/>
      <c r="AG195" s="5"/>
      <c r="AH195" s="5"/>
      <c r="AM195" s="5"/>
      <c r="AN195" s="5"/>
      <c r="AO195" s="5"/>
      <c r="AP195" s="5"/>
    </row>
    <row r="196" spans="6:42" ht="15.75" hidden="1" x14ac:dyDescent="0.25">
      <c r="F196" s="5"/>
      <c r="G196" s="5"/>
      <c r="AD196" s="81"/>
      <c r="AE196" s="5"/>
      <c r="AF196" s="5"/>
      <c r="AG196" s="5"/>
      <c r="AH196" s="5"/>
      <c r="AM196" s="5"/>
      <c r="AN196" s="5"/>
      <c r="AO196" s="5"/>
      <c r="AP196" s="5"/>
    </row>
    <row r="197" spans="6:42" ht="15.75" hidden="1" x14ac:dyDescent="0.25">
      <c r="F197" s="5"/>
      <c r="G197" s="5"/>
      <c r="AD197" s="81"/>
      <c r="AE197" s="5"/>
      <c r="AF197" s="5"/>
      <c r="AG197" s="5"/>
      <c r="AH197" s="5"/>
      <c r="AM197" s="5"/>
      <c r="AN197" s="5"/>
      <c r="AO197" s="5"/>
      <c r="AP197" s="5"/>
    </row>
    <row r="198" spans="6:42" ht="15.75" hidden="1" x14ac:dyDescent="0.25">
      <c r="F198" s="5"/>
      <c r="G198" s="5"/>
      <c r="AD198" s="81"/>
      <c r="AE198" s="5"/>
      <c r="AF198" s="5"/>
      <c r="AG198" s="5"/>
      <c r="AH198" s="5"/>
      <c r="AM198" s="5"/>
      <c r="AN198" s="5"/>
      <c r="AO198" s="5"/>
      <c r="AP198" s="5"/>
    </row>
    <row r="199" spans="6:42" ht="15.75" hidden="1" x14ac:dyDescent="0.25">
      <c r="F199" s="5"/>
      <c r="G199" s="5"/>
      <c r="AD199" s="81"/>
      <c r="AE199" s="5"/>
      <c r="AF199" s="5"/>
      <c r="AG199" s="5"/>
      <c r="AH199" s="5"/>
      <c r="AM199" s="5"/>
      <c r="AN199" s="5"/>
      <c r="AO199" s="5"/>
      <c r="AP199" s="5"/>
    </row>
    <row r="200" spans="6:42" ht="15.75" hidden="1" x14ac:dyDescent="0.25">
      <c r="F200" s="5"/>
      <c r="G200" s="5"/>
      <c r="AD200" s="81"/>
      <c r="AE200" s="5"/>
      <c r="AF200" s="5"/>
      <c r="AG200" s="5"/>
      <c r="AH200" s="5"/>
      <c r="AM200" s="5"/>
      <c r="AN200" s="5"/>
      <c r="AO200" s="5"/>
      <c r="AP200" s="5"/>
    </row>
    <row r="201" spans="6:42" ht="15.75" hidden="1" x14ac:dyDescent="0.25">
      <c r="F201" s="5"/>
      <c r="G201" s="5"/>
      <c r="AD201" s="81"/>
      <c r="AE201" s="5"/>
      <c r="AF201" s="5"/>
      <c r="AG201" s="5"/>
      <c r="AH201" s="5"/>
      <c r="AM201" s="5"/>
      <c r="AN201" s="5"/>
      <c r="AO201" s="5"/>
      <c r="AP201" s="5"/>
    </row>
    <row r="202" spans="6:42" ht="15.75" hidden="1" x14ac:dyDescent="0.25">
      <c r="F202" s="5"/>
      <c r="G202" s="5"/>
      <c r="AD202" s="81"/>
      <c r="AE202" s="5"/>
      <c r="AF202" s="5"/>
      <c r="AG202" s="5"/>
      <c r="AH202" s="5"/>
      <c r="AM202" s="5"/>
      <c r="AN202" s="5"/>
      <c r="AO202" s="5"/>
      <c r="AP202" s="5"/>
    </row>
    <row r="203" spans="6:42" ht="15.75" hidden="1" x14ac:dyDescent="0.25">
      <c r="F203" s="5"/>
      <c r="G203" s="5"/>
      <c r="AD203" s="81"/>
      <c r="AE203" s="5"/>
      <c r="AF203" s="5"/>
      <c r="AG203" s="5"/>
      <c r="AH203" s="5"/>
      <c r="AM203" s="5"/>
      <c r="AN203" s="5"/>
      <c r="AO203" s="5"/>
      <c r="AP203" s="5"/>
    </row>
    <row r="204" spans="6:42" ht="15.75" hidden="1" x14ac:dyDescent="0.25">
      <c r="F204" s="5"/>
      <c r="G204" s="5"/>
      <c r="AD204" s="81"/>
      <c r="AE204" s="5"/>
      <c r="AF204" s="5"/>
      <c r="AG204" s="5"/>
      <c r="AH204" s="5"/>
      <c r="AM204" s="5"/>
      <c r="AN204" s="5"/>
      <c r="AO204" s="5"/>
      <c r="AP204" s="5"/>
    </row>
    <row r="205" spans="6:42" ht="15.75" hidden="1" x14ac:dyDescent="0.25">
      <c r="F205" s="5"/>
      <c r="G205" s="5"/>
      <c r="AD205" s="81"/>
      <c r="AE205" s="5"/>
      <c r="AF205" s="5"/>
      <c r="AG205" s="5"/>
      <c r="AH205" s="5"/>
      <c r="AM205" s="5"/>
      <c r="AN205" s="5"/>
      <c r="AO205" s="5"/>
      <c r="AP205" s="5"/>
    </row>
    <row r="206" spans="6:42" ht="15.75" hidden="1" x14ac:dyDescent="0.25">
      <c r="F206" s="5"/>
      <c r="G206" s="5"/>
      <c r="AD206" s="81"/>
      <c r="AE206" s="5"/>
      <c r="AF206" s="5"/>
      <c r="AG206" s="5"/>
      <c r="AH206" s="5"/>
      <c r="AM206" s="5"/>
      <c r="AN206" s="5"/>
      <c r="AO206" s="5"/>
      <c r="AP206" s="5"/>
    </row>
    <row r="207" spans="6:42" ht="15.75" hidden="1" x14ac:dyDescent="0.25">
      <c r="F207" s="5"/>
      <c r="G207" s="5"/>
      <c r="AD207" s="81"/>
      <c r="AE207" s="5"/>
      <c r="AF207" s="5"/>
      <c r="AG207" s="5"/>
      <c r="AH207" s="5"/>
      <c r="AM207" s="5"/>
      <c r="AN207" s="5"/>
      <c r="AO207" s="5"/>
      <c r="AP207" s="5"/>
    </row>
    <row r="208" spans="6:42" ht="15.75" hidden="1" x14ac:dyDescent="0.25">
      <c r="F208" s="5"/>
      <c r="G208" s="5"/>
      <c r="AD208" s="81"/>
      <c r="AE208" s="5"/>
      <c r="AF208" s="5"/>
      <c r="AG208" s="5"/>
      <c r="AH208" s="5"/>
      <c r="AM208" s="5"/>
      <c r="AN208" s="5"/>
      <c r="AO208" s="5"/>
      <c r="AP208" s="5"/>
    </row>
    <row r="209" spans="4:42" ht="15.75" hidden="1" x14ac:dyDescent="0.25">
      <c r="F209" s="5"/>
      <c r="G209" s="5"/>
      <c r="AD209" s="81"/>
      <c r="AE209" s="5"/>
      <c r="AF209" s="5"/>
      <c r="AG209" s="5"/>
      <c r="AH209" s="5"/>
      <c r="AM209" s="5"/>
      <c r="AN209" s="5"/>
      <c r="AO209" s="5"/>
      <c r="AP209" s="5"/>
    </row>
    <row r="210" spans="4:42" ht="15.75" hidden="1" x14ac:dyDescent="0.25">
      <c r="F210" s="5"/>
      <c r="G210" s="5"/>
      <c r="AD210" s="81"/>
      <c r="AE210" s="5"/>
      <c r="AF210" s="5"/>
      <c r="AG210" s="5"/>
      <c r="AH210" s="5"/>
      <c r="AM210" s="5"/>
      <c r="AN210" s="5"/>
      <c r="AO210" s="5"/>
      <c r="AP210" s="5"/>
    </row>
    <row r="211" spans="4:42" ht="15.75" hidden="1" x14ac:dyDescent="0.25">
      <c r="F211" s="5"/>
      <c r="G211" s="5"/>
      <c r="AD211" s="81"/>
      <c r="AE211" s="5"/>
      <c r="AF211" s="5"/>
      <c r="AG211" s="5"/>
      <c r="AH211" s="5"/>
      <c r="AM211" s="5"/>
      <c r="AN211" s="5"/>
      <c r="AO211" s="5"/>
      <c r="AP211" s="5"/>
    </row>
    <row r="212" spans="4:42" ht="15.75" hidden="1" x14ac:dyDescent="0.25">
      <c r="F212" s="5"/>
      <c r="G212" s="5"/>
      <c r="AD212" s="81"/>
      <c r="AE212" s="5"/>
      <c r="AF212" s="5"/>
      <c r="AG212" s="5"/>
      <c r="AH212" s="5"/>
      <c r="AM212" s="5"/>
      <c r="AN212" s="5"/>
      <c r="AO212" s="5"/>
      <c r="AP212" s="5"/>
    </row>
    <row r="213" spans="4:42" ht="15.75" hidden="1" x14ac:dyDescent="0.25">
      <c r="F213" s="5"/>
      <c r="G213" s="5"/>
      <c r="AD213" s="81"/>
      <c r="AE213" s="5"/>
      <c r="AF213" s="5"/>
      <c r="AG213" s="5"/>
      <c r="AH213" s="5"/>
      <c r="AM213" s="5"/>
      <c r="AN213" s="5"/>
      <c r="AO213" s="5"/>
      <c r="AP213" s="5"/>
    </row>
    <row r="214" spans="4:42" ht="15.75" hidden="1" x14ac:dyDescent="0.25">
      <c r="F214" s="5"/>
      <c r="G214" s="5"/>
      <c r="AD214" s="81"/>
      <c r="AE214" s="5"/>
      <c r="AF214" s="5"/>
      <c r="AG214" s="5"/>
      <c r="AH214" s="5"/>
      <c r="AM214" s="5"/>
      <c r="AN214" s="5"/>
      <c r="AO214" s="5"/>
      <c r="AP214" s="5"/>
    </row>
    <row r="215" spans="4:42" ht="15.75" hidden="1" x14ac:dyDescent="0.25">
      <c r="F215" s="5"/>
      <c r="G215" s="5"/>
      <c r="AD215" s="81"/>
      <c r="AE215" s="5"/>
      <c r="AF215" s="5"/>
      <c r="AG215" s="5"/>
      <c r="AH215" s="5"/>
      <c r="AM215" s="5"/>
      <c r="AN215" s="5"/>
      <c r="AO215" s="5"/>
      <c r="AP215" s="5"/>
    </row>
    <row r="216" spans="4:42" ht="15.75" hidden="1" x14ac:dyDescent="0.25">
      <c r="F216" s="5"/>
      <c r="G216" s="5"/>
      <c r="AD216" s="81"/>
      <c r="AE216" s="5"/>
      <c r="AF216" s="5"/>
      <c r="AG216" s="5"/>
      <c r="AH216" s="5"/>
      <c r="AM216" s="5"/>
      <c r="AN216" s="5"/>
      <c r="AO216" s="5"/>
      <c r="AP216" s="5"/>
    </row>
    <row r="217" spans="4:42" ht="15.75" hidden="1" x14ac:dyDescent="0.25">
      <c r="F217" s="5"/>
      <c r="G217" s="5"/>
      <c r="AD217" s="81"/>
      <c r="AE217" s="5"/>
      <c r="AF217" s="5"/>
      <c r="AG217" s="5"/>
      <c r="AH217" s="5"/>
      <c r="AM217" s="5"/>
      <c r="AN217" s="5"/>
      <c r="AO217" s="5"/>
      <c r="AP217" s="5"/>
    </row>
    <row r="218" spans="4:42" ht="15.75" hidden="1" x14ac:dyDescent="0.25">
      <c r="F218" s="5"/>
      <c r="G218" s="5"/>
      <c r="AD218" s="81"/>
      <c r="AE218" s="5"/>
      <c r="AF218" s="5"/>
      <c r="AG218" s="5"/>
      <c r="AH218" s="5"/>
      <c r="AM218" s="5"/>
      <c r="AN218" s="5"/>
      <c r="AO218" s="5"/>
      <c r="AP218" s="5"/>
    </row>
    <row r="219" spans="4:42" ht="15.75" hidden="1" x14ac:dyDescent="0.25">
      <c r="D219" s="11"/>
      <c r="E219" s="21"/>
      <c r="F219" s="5"/>
      <c r="G219" s="5"/>
      <c r="AD219" s="81"/>
      <c r="AE219" s="5"/>
      <c r="AF219" s="5"/>
      <c r="AG219" s="5"/>
      <c r="AH219" s="5"/>
      <c r="AI219" s="11"/>
      <c r="AM219" s="5"/>
      <c r="AN219" s="5"/>
      <c r="AO219" s="5"/>
      <c r="AP219" s="5"/>
    </row>
  </sheetData>
  <sheetProtection password="D09D" sheet="1" objects="1" scenarios="1"/>
  <autoFilter ref="I1:I219" xr:uid="{F6E45EC8-5FF4-4BD7-98D9-223BE7F192AD}">
    <filterColumn colId="0">
      <filters>
        <filter val="F"/>
        <filter val="GENERO"/>
      </filters>
    </filterColumn>
  </autoFilter>
  <conditionalFormatting sqref="H1:H141 H143:H1048576">
    <cfRule type="containsText" dxfId="20" priority="2" operator="containsText" text="FEMININO">
      <formula>NOT(ISERROR(SEARCH("FEMININO",H1)))</formula>
    </cfRule>
  </conditionalFormatting>
  <conditionalFormatting sqref="H142">
    <cfRule type="containsText" dxfId="19" priority="1" operator="containsText" text="FEMININO">
      <formula>NOT(ISERROR(SEARCH("FEMININO",H142)))</formula>
    </cfRule>
  </conditionalFormatting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1575F-D462-402C-9F9E-AFD192441D62}">
  <sheetPr filterMode="1">
    <tabColor rgb="FF9E0000"/>
  </sheetPr>
  <dimension ref="A1:CC219"/>
  <sheetViews>
    <sheetView showGridLines="0" workbookViewId="0">
      <selection activeCell="H114" sqref="H114"/>
    </sheetView>
  </sheetViews>
  <sheetFormatPr defaultRowHeight="15" x14ac:dyDescent="0.25"/>
  <cols>
    <col min="1" max="1" width="9.42578125" style="5" customWidth="1"/>
    <col min="2" max="2" width="10.140625" style="5" customWidth="1"/>
    <col min="3" max="3" width="5.28515625" style="337" customWidth="1"/>
    <col min="4" max="4" width="34.140625" style="5" customWidth="1"/>
    <col min="5" max="5" width="12.140625" style="11" customWidth="1"/>
    <col min="6" max="6" width="24.85546875" style="11" customWidth="1"/>
    <col min="7" max="7" width="25.140625" style="21" bestFit="1" customWidth="1"/>
    <col min="8" max="8" width="33" style="350" bestFit="1" customWidth="1"/>
    <col min="9" max="9" width="9.140625" style="6"/>
    <col min="10" max="10" width="16.28515625" style="6" bestFit="1" customWidth="1"/>
    <col min="11" max="11" width="10.42578125" style="6" customWidth="1"/>
    <col min="12" max="12" width="5.5703125" style="6" bestFit="1" customWidth="1"/>
    <col min="13" max="13" width="9.7109375" style="6" bestFit="1" customWidth="1"/>
    <col min="14" max="14" width="9.28515625" style="6" bestFit="1" customWidth="1"/>
    <col min="15" max="15" width="9.5703125" style="6" customWidth="1"/>
    <col min="16" max="16" width="6.7109375" style="6" customWidth="1"/>
    <col min="17" max="17" width="9.7109375" style="6" bestFit="1" customWidth="1"/>
    <col min="18" max="18" width="9.7109375" style="6" customWidth="1"/>
    <col min="19" max="19" width="11" style="6" customWidth="1"/>
    <col min="20" max="20" width="7.5703125" style="6" customWidth="1"/>
    <col min="21" max="21" width="9.7109375" style="6" bestFit="1" customWidth="1"/>
    <col min="22" max="22" width="9.28515625" style="6" bestFit="1" customWidth="1"/>
    <col min="23" max="23" width="8.42578125" style="6" customWidth="1"/>
    <col min="24" max="24" width="5.5703125" style="6" bestFit="1" customWidth="1"/>
    <col min="25" max="26" width="8.5703125" style="5" customWidth="1"/>
    <col min="27" max="27" width="8.28515625" style="6" customWidth="1"/>
    <col min="28" max="28" width="5.5703125" style="6" bestFit="1" customWidth="1"/>
    <col min="29" max="29" width="9" style="5" customWidth="1"/>
    <col min="30" max="30" width="8.42578125" style="78" customWidth="1"/>
    <col min="31" max="31" width="8.28515625" style="4" customWidth="1"/>
    <col min="32" max="32" width="5.5703125" style="6" bestFit="1" customWidth="1"/>
    <col min="33" max="33" width="9.7109375" style="6" bestFit="1" customWidth="1"/>
    <col min="34" max="34" width="9" style="6" customWidth="1"/>
    <col min="35" max="35" width="8.28515625" style="128" customWidth="1"/>
    <col min="36" max="36" width="5.5703125" style="6" customWidth="1"/>
    <col min="37" max="37" width="9.7109375" style="6" customWidth="1"/>
    <col min="38" max="38" width="9.28515625" style="6" customWidth="1"/>
    <col min="39" max="39" width="8.42578125" style="4" customWidth="1"/>
    <col min="40" max="40" width="5.5703125" style="6" bestFit="1" customWidth="1"/>
    <col min="41" max="41" width="9.7109375" style="6" bestFit="1" customWidth="1"/>
    <col min="42" max="42" width="9.28515625" style="6" customWidth="1"/>
    <col min="43" max="16384" width="9.140625" style="5"/>
  </cols>
  <sheetData>
    <row r="1" spans="1:81" s="90" customFormat="1" ht="23.25" x14ac:dyDescent="0.35">
      <c r="A1" s="204"/>
      <c r="B1" s="204"/>
      <c r="C1" s="334"/>
      <c r="D1" s="205" t="s">
        <v>288</v>
      </c>
      <c r="E1" s="206"/>
      <c r="F1" s="206"/>
      <c r="G1" s="207"/>
      <c r="H1" s="349"/>
      <c r="I1" s="209"/>
      <c r="J1" s="209"/>
      <c r="K1" s="341" t="s">
        <v>324</v>
      </c>
      <c r="L1" s="342"/>
      <c r="M1" s="342"/>
      <c r="N1" s="342"/>
      <c r="O1" s="322" t="s">
        <v>319</v>
      </c>
      <c r="P1" s="332"/>
      <c r="Q1" s="332"/>
      <c r="R1" s="332"/>
      <c r="S1" s="285" t="s">
        <v>309</v>
      </c>
      <c r="T1" s="273"/>
      <c r="U1" s="273"/>
      <c r="V1" s="273"/>
      <c r="W1" s="129" t="s">
        <v>300</v>
      </c>
      <c r="X1" s="130"/>
      <c r="Y1" s="135"/>
      <c r="Z1" s="135"/>
      <c r="AA1" s="100" t="s">
        <v>277</v>
      </c>
      <c r="AB1" s="91"/>
      <c r="AC1" s="101"/>
      <c r="AD1" s="101"/>
      <c r="AE1" s="245" t="s">
        <v>301</v>
      </c>
      <c r="AF1" s="245"/>
      <c r="AG1" s="245"/>
      <c r="AH1" s="245"/>
      <c r="AI1" s="243" t="s">
        <v>302</v>
      </c>
      <c r="AJ1" s="243"/>
      <c r="AK1" s="243"/>
      <c r="AL1" s="243"/>
      <c r="AM1" s="244" t="s">
        <v>303</v>
      </c>
      <c r="AN1" s="244"/>
      <c r="AO1" s="244"/>
      <c r="AP1" s="244"/>
    </row>
    <row r="2" spans="1:81" s="90" customFormat="1" ht="15.75" x14ac:dyDescent="0.25">
      <c r="A2" s="51" t="s">
        <v>84</v>
      </c>
      <c r="B2" s="51" t="s">
        <v>85</v>
      </c>
      <c r="C2" s="335" t="s">
        <v>4</v>
      </c>
      <c r="D2" s="90" t="s">
        <v>3</v>
      </c>
      <c r="E2" s="10" t="s">
        <v>0</v>
      </c>
      <c r="F2" s="90" t="s">
        <v>1</v>
      </c>
      <c r="G2" s="17" t="s">
        <v>156</v>
      </c>
      <c r="H2" s="87" t="s">
        <v>356</v>
      </c>
      <c r="I2" s="90" t="s">
        <v>232</v>
      </c>
      <c r="J2" s="90" t="s">
        <v>89</v>
      </c>
      <c r="K2" s="343" t="s">
        <v>2</v>
      </c>
      <c r="L2" s="343" t="s">
        <v>4</v>
      </c>
      <c r="M2" s="343" t="s">
        <v>93</v>
      </c>
      <c r="N2" s="343" t="s">
        <v>84</v>
      </c>
      <c r="O2" s="310" t="s">
        <v>2</v>
      </c>
      <c r="P2" s="310" t="s">
        <v>4</v>
      </c>
      <c r="Q2" s="310" t="s">
        <v>93</v>
      </c>
      <c r="R2" s="310" t="s">
        <v>84</v>
      </c>
      <c r="S2" s="274" t="s">
        <v>84</v>
      </c>
      <c r="T2" s="274" t="s">
        <v>4</v>
      </c>
      <c r="U2" s="274" t="s">
        <v>93</v>
      </c>
      <c r="V2" s="274" t="s">
        <v>84</v>
      </c>
      <c r="W2" s="131" t="s">
        <v>2</v>
      </c>
      <c r="X2" s="131" t="s">
        <v>4</v>
      </c>
      <c r="Y2" s="136" t="s">
        <v>93</v>
      </c>
      <c r="Z2" s="136" t="s">
        <v>84</v>
      </c>
      <c r="AA2" s="92" t="s">
        <v>2</v>
      </c>
      <c r="AB2" s="92" t="s">
        <v>4</v>
      </c>
      <c r="AC2" s="92" t="s">
        <v>93</v>
      </c>
      <c r="AD2" s="92" t="s">
        <v>84</v>
      </c>
      <c r="AE2" s="246" t="s">
        <v>2</v>
      </c>
      <c r="AF2" s="247" t="s">
        <v>4</v>
      </c>
      <c r="AG2" s="247" t="s">
        <v>93</v>
      </c>
      <c r="AH2" s="247" t="s">
        <v>84</v>
      </c>
      <c r="AI2" s="191" t="s">
        <v>2</v>
      </c>
      <c r="AJ2" s="175" t="s">
        <v>4</v>
      </c>
      <c r="AK2" s="175" t="s">
        <v>93</v>
      </c>
      <c r="AL2" s="175" t="s">
        <v>84</v>
      </c>
      <c r="AM2" s="39" t="s">
        <v>2</v>
      </c>
      <c r="AN2" s="40" t="s">
        <v>4</v>
      </c>
      <c r="AO2" s="40" t="s">
        <v>93</v>
      </c>
      <c r="AP2" s="40" t="s">
        <v>84</v>
      </c>
    </row>
    <row r="3" spans="1:81" s="90" customFormat="1" ht="15.75" customHeight="1" x14ac:dyDescent="0.3">
      <c r="A3" s="53">
        <f>N3+R3+V3+Z3+AD3+AH3+AL3+AP3</f>
        <v>776</v>
      </c>
      <c r="B3" s="53">
        <v>1</v>
      </c>
      <c r="C3" s="336">
        <f>AVERAGE(L3,P3,T3,X3,AB3,AF3,AJ3,AN3,)</f>
        <v>36.333333333333336</v>
      </c>
      <c r="D3" s="352" t="s">
        <v>39</v>
      </c>
      <c r="E3" s="350" t="s">
        <v>13</v>
      </c>
      <c r="F3" s="350" t="s">
        <v>18</v>
      </c>
      <c r="G3" s="353" t="s">
        <v>210</v>
      </c>
      <c r="H3" s="351" t="s">
        <v>329</v>
      </c>
      <c r="I3" s="8" t="s">
        <v>92</v>
      </c>
      <c r="J3" s="8" t="s">
        <v>90</v>
      </c>
      <c r="K3" s="345">
        <v>4.5995370370370365E-3</v>
      </c>
      <c r="L3" s="344">
        <v>32</v>
      </c>
      <c r="M3" s="344">
        <v>7</v>
      </c>
      <c r="N3" s="344">
        <v>93</v>
      </c>
      <c r="O3" s="339">
        <v>2.170138888888889E-3</v>
      </c>
      <c r="P3" s="340">
        <v>32</v>
      </c>
      <c r="Q3" s="340">
        <v>7</v>
      </c>
      <c r="R3" s="340">
        <v>94</v>
      </c>
      <c r="S3" s="293">
        <v>9.8263888888888901E-4</v>
      </c>
      <c r="T3" s="294">
        <v>43</v>
      </c>
      <c r="U3" s="294">
        <v>1</v>
      </c>
      <c r="V3" s="294">
        <v>100</v>
      </c>
      <c r="W3" s="156">
        <v>7.6504629629629622E-4</v>
      </c>
      <c r="X3" s="154">
        <v>44</v>
      </c>
      <c r="Y3" s="154">
        <v>3</v>
      </c>
      <c r="Z3" s="154">
        <v>100</v>
      </c>
      <c r="AA3" s="107">
        <v>9.6400462962962959E-3</v>
      </c>
      <c r="AB3" s="108">
        <v>29</v>
      </c>
      <c r="AC3" s="108">
        <v>8</v>
      </c>
      <c r="AD3" s="108">
        <v>93</v>
      </c>
      <c r="AE3" s="248">
        <v>5.6134259259259256E-4</v>
      </c>
      <c r="AF3" s="249">
        <v>49</v>
      </c>
      <c r="AG3" s="249">
        <v>4</v>
      </c>
      <c r="AH3" s="249">
        <v>97</v>
      </c>
      <c r="AI3" s="192">
        <v>3.6226851851851855E-4</v>
      </c>
      <c r="AJ3" s="193">
        <v>48</v>
      </c>
      <c r="AK3" s="193">
        <v>1</v>
      </c>
      <c r="AL3" s="193">
        <v>100</v>
      </c>
      <c r="AM3" s="114">
        <v>1.7824074074074075E-4</v>
      </c>
      <c r="AN3" s="115">
        <v>50</v>
      </c>
      <c r="AO3" s="115">
        <v>2</v>
      </c>
      <c r="AP3" s="115">
        <v>99</v>
      </c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T3" s="110"/>
      <c r="BU3" s="110"/>
      <c r="BV3" s="110"/>
      <c r="BW3" s="110"/>
      <c r="BX3" s="110"/>
      <c r="BY3" s="110"/>
      <c r="BZ3" s="110"/>
    </row>
    <row r="4" spans="1:81" s="110" customFormat="1" ht="18.75" x14ac:dyDescent="0.3">
      <c r="A4" s="53">
        <f>N4+R4+V4+Z4+AD4+AH4+AL4+AP4</f>
        <v>757</v>
      </c>
      <c r="B4" s="53">
        <v>2</v>
      </c>
      <c r="C4" s="336">
        <f>AVERAGE(L4,P4,T4,X4,AB4,AF4,AJ4,AN4,)</f>
        <v>38.111111111111114</v>
      </c>
      <c r="D4" s="352" t="s">
        <v>6</v>
      </c>
      <c r="E4" s="350" t="s">
        <v>7</v>
      </c>
      <c r="F4" s="350" t="s">
        <v>8</v>
      </c>
      <c r="G4" s="353" t="s">
        <v>210</v>
      </c>
      <c r="H4" s="350" t="s">
        <v>330</v>
      </c>
      <c r="I4" s="8" t="s">
        <v>92</v>
      </c>
      <c r="J4" s="8" t="s">
        <v>90</v>
      </c>
      <c r="K4" s="345">
        <v>4.5486111111111109E-3</v>
      </c>
      <c r="L4" s="344">
        <v>36</v>
      </c>
      <c r="M4" s="344">
        <v>6</v>
      </c>
      <c r="N4" s="344">
        <v>95</v>
      </c>
      <c r="O4" s="339">
        <v>2.1400462962962961E-3</v>
      </c>
      <c r="P4" s="340">
        <v>43</v>
      </c>
      <c r="Q4" s="340">
        <v>5</v>
      </c>
      <c r="R4" s="340">
        <v>97</v>
      </c>
      <c r="S4" s="291">
        <v>9.9652777777777782E-4</v>
      </c>
      <c r="T4" s="292">
        <v>34</v>
      </c>
      <c r="U4" s="292">
        <v>5</v>
      </c>
      <c r="V4" s="292">
        <v>96</v>
      </c>
      <c r="W4" s="133">
        <v>7.7430555555555553E-4</v>
      </c>
      <c r="X4" s="134">
        <v>36</v>
      </c>
      <c r="Y4" s="134">
        <v>5</v>
      </c>
      <c r="Z4" s="134">
        <v>96</v>
      </c>
      <c r="AA4" s="103">
        <v>9.7106481481481471E-3</v>
      </c>
      <c r="AB4" s="93">
        <v>30</v>
      </c>
      <c r="AC4" s="94">
        <v>11</v>
      </c>
      <c r="AD4" s="94">
        <v>90</v>
      </c>
      <c r="AE4" s="250">
        <v>5.6712962962962956E-4</v>
      </c>
      <c r="AF4" s="251">
        <v>37</v>
      </c>
      <c r="AG4" s="252">
        <v>6</v>
      </c>
      <c r="AH4" s="253">
        <v>95</v>
      </c>
      <c r="AI4" s="194">
        <v>3.7037037037037035E-4</v>
      </c>
      <c r="AJ4" s="177">
        <v>60</v>
      </c>
      <c r="AK4" s="177">
        <v>5</v>
      </c>
      <c r="AL4" s="177">
        <v>96</v>
      </c>
      <c r="AM4" s="41">
        <v>1.8518518518518518E-4</v>
      </c>
      <c r="AN4" s="42">
        <v>67</v>
      </c>
      <c r="AO4" s="42">
        <v>9</v>
      </c>
      <c r="AP4" s="42">
        <v>92</v>
      </c>
    </row>
    <row r="5" spans="1:81" s="110" customFormat="1" ht="15.75" customHeight="1" x14ac:dyDescent="0.3">
      <c r="A5" s="53">
        <f>N5+R5+V5+Z5+AD5+AH5+AL5+AP5</f>
        <v>729</v>
      </c>
      <c r="B5" s="53">
        <v>3</v>
      </c>
      <c r="C5" s="336">
        <f>AVERAGE(L5,P5,T5,X5,AB5,AF5,AJ5,AN5,)</f>
        <v>39.555555555555557</v>
      </c>
      <c r="D5" s="352" t="s">
        <v>19</v>
      </c>
      <c r="E5" s="350" t="s">
        <v>7</v>
      </c>
      <c r="F5" s="350" t="s">
        <v>18</v>
      </c>
      <c r="G5" s="353" t="s">
        <v>210</v>
      </c>
      <c r="H5" s="350" t="s">
        <v>331</v>
      </c>
      <c r="I5" s="8" t="s">
        <v>92</v>
      </c>
      <c r="J5" s="8" t="s">
        <v>90</v>
      </c>
      <c r="K5" s="345">
        <v>4.5324074074074077E-3</v>
      </c>
      <c r="L5" s="344">
        <v>31</v>
      </c>
      <c r="M5" s="344">
        <v>5</v>
      </c>
      <c r="N5" s="344">
        <v>96</v>
      </c>
      <c r="O5" s="313">
        <v>2.138888888888889E-3</v>
      </c>
      <c r="P5" s="314">
        <v>41</v>
      </c>
      <c r="Q5" s="314">
        <v>4</v>
      </c>
      <c r="R5" s="314">
        <v>96</v>
      </c>
      <c r="S5" s="283">
        <v>1.0162037037037038E-3</v>
      </c>
      <c r="T5" s="278">
        <v>46</v>
      </c>
      <c r="U5" s="278">
        <v>9</v>
      </c>
      <c r="V5" s="278">
        <v>92</v>
      </c>
      <c r="W5" s="133">
        <v>8.0555555555555545E-4</v>
      </c>
      <c r="X5" s="134">
        <v>44</v>
      </c>
      <c r="Y5" s="134">
        <v>9</v>
      </c>
      <c r="Z5" s="134">
        <v>92</v>
      </c>
      <c r="AA5" s="98">
        <v>9.2766203703703708E-3</v>
      </c>
      <c r="AB5" s="94">
        <v>30</v>
      </c>
      <c r="AC5" s="94">
        <v>3</v>
      </c>
      <c r="AD5" s="94">
        <v>98</v>
      </c>
      <c r="AE5" s="250">
        <v>5.9490740740740739E-4</v>
      </c>
      <c r="AF5" s="252">
        <v>52</v>
      </c>
      <c r="AG5" s="252">
        <v>18</v>
      </c>
      <c r="AH5" s="253">
        <v>83</v>
      </c>
      <c r="AI5" s="195">
        <v>3.8888888888888892E-4</v>
      </c>
      <c r="AJ5" s="180">
        <v>55</v>
      </c>
      <c r="AK5" s="180">
        <v>12</v>
      </c>
      <c r="AL5" s="181">
        <v>90</v>
      </c>
      <c r="AM5" s="41">
        <v>1.9444444444444446E-4</v>
      </c>
      <c r="AN5" s="42">
        <v>57</v>
      </c>
      <c r="AO5" s="42">
        <v>19</v>
      </c>
      <c r="AP5" s="42">
        <v>82</v>
      </c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</row>
    <row r="6" spans="1:81" s="110" customFormat="1" ht="18.75" x14ac:dyDescent="0.3">
      <c r="A6" s="53">
        <f>N6+R6+V6+Z6+AD6+AH6+AL6+AP6</f>
        <v>723</v>
      </c>
      <c r="B6" s="53">
        <v>4</v>
      </c>
      <c r="C6" s="336">
        <f>AVERAGE(L6,P6,T6,X6,AB6,AF6,AJ6,AN6,)</f>
        <v>36.888888888888886</v>
      </c>
      <c r="D6" s="3" t="s">
        <v>44</v>
      </c>
      <c r="E6" s="12" t="s">
        <v>13</v>
      </c>
      <c r="F6" s="12" t="s">
        <v>18</v>
      </c>
      <c r="G6" s="57" t="s">
        <v>210</v>
      </c>
      <c r="H6" s="351"/>
      <c r="I6" s="8" t="s">
        <v>92</v>
      </c>
      <c r="J6" s="8" t="s">
        <v>90</v>
      </c>
      <c r="K6" s="345">
        <v>4.7141203703703703E-3</v>
      </c>
      <c r="L6" s="344">
        <v>30</v>
      </c>
      <c r="M6" s="344">
        <v>8</v>
      </c>
      <c r="N6" s="344">
        <v>92</v>
      </c>
      <c r="O6" s="313">
        <v>2.2060185185185186E-3</v>
      </c>
      <c r="P6" s="314">
        <v>35</v>
      </c>
      <c r="Q6" s="314">
        <v>8</v>
      </c>
      <c r="R6" s="314">
        <v>93</v>
      </c>
      <c r="S6" s="283">
        <v>1.017361111111111E-3</v>
      </c>
      <c r="T6" s="278">
        <v>42</v>
      </c>
      <c r="U6" s="278">
        <v>10</v>
      </c>
      <c r="V6" s="278">
        <v>91</v>
      </c>
      <c r="W6" s="133">
        <v>8.0324074074074076E-4</v>
      </c>
      <c r="X6" s="134">
        <v>42</v>
      </c>
      <c r="Y6" s="134">
        <v>8</v>
      </c>
      <c r="Z6" s="134">
        <v>93</v>
      </c>
      <c r="AA6" s="98">
        <v>9.8784722222222225E-3</v>
      </c>
      <c r="AB6" s="94">
        <v>26</v>
      </c>
      <c r="AC6" s="94">
        <v>14</v>
      </c>
      <c r="AD6" s="94">
        <v>87</v>
      </c>
      <c r="AE6" s="250">
        <v>5.9143518518518518E-4</v>
      </c>
      <c r="AF6" s="252">
        <v>47</v>
      </c>
      <c r="AG6" s="252">
        <v>16</v>
      </c>
      <c r="AH6" s="253">
        <v>85</v>
      </c>
      <c r="AI6" s="195">
        <v>3.8310185185185186E-4</v>
      </c>
      <c r="AJ6" s="180">
        <v>51</v>
      </c>
      <c r="AK6" s="180">
        <v>8</v>
      </c>
      <c r="AL6" s="181">
        <v>93</v>
      </c>
      <c r="AM6" s="41">
        <v>1.8749999999999998E-4</v>
      </c>
      <c r="AN6" s="42">
        <v>59</v>
      </c>
      <c r="AO6" s="42">
        <v>12</v>
      </c>
      <c r="AP6" s="42">
        <v>89</v>
      </c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T6" s="90"/>
      <c r="BU6" s="90"/>
      <c r="BV6" s="90"/>
      <c r="BW6" s="90"/>
      <c r="BX6" s="90"/>
      <c r="BY6" s="90"/>
      <c r="BZ6" s="90"/>
      <c r="CA6" s="90"/>
      <c r="CB6" s="90"/>
      <c r="CC6" s="90"/>
    </row>
    <row r="7" spans="1:81" s="110" customFormat="1" ht="15.75" customHeight="1" x14ac:dyDescent="0.3">
      <c r="A7" s="53">
        <f>N7+R7+V7+Z7+AD7+AH7+AL7+AP7</f>
        <v>718</v>
      </c>
      <c r="B7" s="53">
        <v>5</v>
      </c>
      <c r="C7" s="336">
        <f>AVERAGE(L7,P7,T7,X7,AB7,AF7,AJ7,AN7,)</f>
        <v>33.444444444444443</v>
      </c>
      <c r="D7" s="3" t="s">
        <v>14</v>
      </c>
      <c r="E7" s="12" t="s">
        <v>13</v>
      </c>
      <c r="F7" s="12" t="s">
        <v>121</v>
      </c>
      <c r="G7" s="57" t="s">
        <v>211</v>
      </c>
      <c r="H7" s="350"/>
      <c r="I7" s="8" t="s">
        <v>92</v>
      </c>
      <c r="J7" s="8" t="s">
        <v>90</v>
      </c>
      <c r="K7" s="345">
        <v>5.269675925925925E-3</v>
      </c>
      <c r="L7" s="344">
        <v>27</v>
      </c>
      <c r="M7" s="344">
        <v>14</v>
      </c>
      <c r="N7" s="344">
        <v>86</v>
      </c>
      <c r="O7" s="313">
        <v>2.3730324074074075E-3</v>
      </c>
      <c r="P7" s="314">
        <v>31</v>
      </c>
      <c r="Q7" s="314">
        <v>16</v>
      </c>
      <c r="R7" s="314">
        <v>85</v>
      </c>
      <c r="S7" s="283">
        <v>9.930555555555554E-4</v>
      </c>
      <c r="T7" s="278">
        <v>39</v>
      </c>
      <c r="U7" s="278">
        <v>3</v>
      </c>
      <c r="V7" s="278">
        <v>98</v>
      </c>
      <c r="W7" s="133">
        <v>7.6967592592592593E-4</v>
      </c>
      <c r="X7" s="134">
        <v>41</v>
      </c>
      <c r="Y7" s="134">
        <v>4</v>
      </c>
      <c r="Z7" s="134">
        <v>97</v>
      </c>
      <c r="AA7" s="98">
        <v>1.089699074074074E-2</v>
      </c>
      <c r="AB7" s="94">
        <v>26</v>
      </c>
      <c r="AC7" s="94">
        <v>40</v>
      </c>
      <c r="AD7" s="94">
        <v>61</v>
      </c>
      <c r="AE7" s="254">
        <v>5.4976851851851855E-4</v>
      </c>
      <c r="AF7" s="255">
        <v>42</v>
      </c>
      <c r="AG7" s="255">
        <v>2</v>
      </c>
      <c r="AH7" s="255">
        <v>99</v>
      </c>
      <c r="AI7" s="195">
        <v>3.6458333333333335E-4</v>
      </c>
      <c r="AJ7" s="180">
        <v>46</v>
      </c>
      <c r="AK7" s="180">
        <v>3</v>
      </c>
      <c r="AL7" s="181">
        <v>98</v>
      </c>
      <c r="AM7" s="41">
        <v>1.8402777777777778E-4</v>
      </c>
      <c r="AN7" s="42">
        <v>49</v>
      </c>
      <c r="AO7" s="42">
        <v>7</v>
      </c>
      <c r="AP7" s="42">
        <v>94</v>
      </c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T7" s="90"/>
      <c r="BU7" s="90"/>
      <c r="BV7" s="90"/>
      <c r="BW7" s="90"/>
      <c r="BX7" s="90"/>
      <c r="BY7" s="90"/>
      <c r="BZ7" s="90"/>
      <c r="CA7" s="90"/>
      <c r="CB7" s="90"/>
      <c r="CC7" s="90"/>
    </row>
    <row r="8" spans="1:81" s="110" customFormat="1" ht="15.75" customHeight="1" x14ac:dyDescent="0.3">
      <c r="A8" s="53">
        <f>N8+R8+V8+Z8+AD8+AH8+AL8+AP8</f>
        <v>668</v>
      </c>
      <c r="B8" s="53">
        <v>6</v>
      </c>
      <c r="C8" s="336">
        <f>AVERAGE(L8,P8,T8,X8,AB8,AF8,AJ8,AN8,)</f>
        <v>34.857142857142854</v>
      </c>
      <c r="D8" s="3" t="s">
        <v>171</v>
      </c>
      <c r="E8" s="12" t="s">
        <v>233</v>
      </c>
      <c r="F8" s="12" t="s">
        <v>181</v>
      </c>
      <c r="G8" s="57" t="s">
        <v>209</v>
      </c>
      <c r="H8" s="351" t="s">
        <v>332</v>
      </c>
      <c r="I8" s="8" t="s">
        <v>92</v>
      </c>
      <c r="J8" s="8" t="s">
        <v>90</v>
      </c>
      <c r="K8" s="345">
        <v>4.5613425925925925E-3</v>
      </c>
      <c r="L8" s="344">
        <v>33</v>
      </c>
      <c r="M8" s="344"/>
      <c r="N8" s="344">
        <v>94</v>
      </c>
      <c r="O8" s="329">
        <v>2.1215277777777782E-3</v>
      </c>
      <c r="P8" s="330">
        <v>38</v>
      </c>
      <c r="Q8" s="330">
        <v>3</v>
      </c>
      <c r="R8" s="330">
        <v>98</v>
      </c>
      <c r="S8" s="293">
        <v>9.8263888888888901E-4</v>
      </c>
      <c r="T8" s="294">
        <v>43</v>
      </c>
      <c r="U8" s="294">
        <v>2</v>
      </c>
      <c r="V8" s="294">
        <v>99</v>
      </c>
      <c r="W8" s="156">
        <v>7.6041666666666662E-4</v>
      </c>
      <c r="X8" s="154">
        <v>49</v>
      </c>
      <c r="Y8" s="154">
        <v>2</v>
      </c>
      <c r="Z8" s="154">
        <v>99</v>
      </c>
      <c r="AA8" s="107">
        <v>9.5671296296296303E-3</v>
      </c>
      <c r="AB8" s="108">
        <v>30</v>
      </c>
      <c r="AC8" s="108">
        <v>5</v>
      </c>
      <c r="AD8" s="108">
        <v>96</v>
      </c>
      <c r="AE8" s="248">
        <v>5.7754629629629627E-4</v>
      </c>
      <c r="AF8" s="249">
        <v>51</v>
      </c>
      <c r="AG8" s="249">
        <v>11</v>
      </c>
      <c r="AH8" s="249">
        <v>90</v>
      </c>
      <c r="AI8" s="199" t="s">
        <v>289</v>
      </c>
      <c r="AJ8" s="199"/>
      <c r="AK8" s="196"/>
      <c r="AL8" s="193">
        <v>39</v>
      </c>
      <c r="AM8" s="43" t="s">
        <v>152</v>
      </c>
      <c r="AN8" s="115"/>
      <c r="AO8" s="115"/>
      <c r="AP8" s="115">
        <v>53</v>
      </c>
    </row>
    <row r="9" spans="1:81" s="110" customFormat="1" ht="15.75" customHeight="1" x14ac:dyDescent="0.3">
      <c r="A9" s="53">
        <f>N9+R9+V9+Z9+AD9+AH9+AL9+AP9</f>
        <v>640</v>
      </c>
      <c r="B9" s="53">
        <v>7</v>
      </c>
      <c r="C9" s="336">
        <f>AVERAGE(L9,P9,T9,X9,AB9,AF9,AJ9,AN9,)</f>
        <v>34.333333333333336</v>
      </c>
      <c r="D9" s="3" t="s">
        <v>48</v>
      </c>
      <c r="E9" s="12" t="s">
        <v>50</v>
      </c>
      <c r="F9" s="12" t="s">
        <v>18</v>
      </c>
      <c r="G9" s="57" t="s">
        <v>210</v>
      </c>
      <c r="H9" s="351" t="s">
        <v>333</v>
      </c>
      <c r="I9" s="8" t="s">
        <v>92</v>
      </c>
      <c r="J9" s="8" t="s">
        <v>90</v>
      </c>
      <c r="K9" s="345">
        <v>5.0231481481481481E-3</v>
      </c>
      <c r="L9" s="344">
        <v>27</v>
      </c>
      <c r="M9" s="344">
        <v>11</v>
      </c>
      <c r="N9" s="344">
        <v>89</v>
      </c>
      <c r="O9" s="339">
        <v>2.3217592592592591E-3</v>
      </c>
      <c r="P9" s="340">
        <v>32</v>
      </c>
      <c r="Q9" s="340">
        <v>11</v>
      </c>
      <c r="R9" s="340">
        <v>90</v>
      </c>
      <c r="S9" s="289">
        <v>1.0868055555555555E-3</v>
      </c>
      <c r="T9" s="290">
        <v>39</v>
      </c>
      <c r="U9" s="290">
        <v>19</v>
      </c>
      <c r="V9" s="290">
        <v>82</v>
      </c>
      <c r="W9" s="156">
        <v>8.587962962962963E-4</v>
      </c>
      <c r="X9" s="154">
        <v>39</v>
      </c>
      <c r="Y9" s="154">
        <v>19</v>
      </c>
      <c r="Z9" s="154">
        <v>82</v>
      </c>
      <c r="AA9" s="107">
        <v>1.0731481481481481E-2</v>
      </c>
      <c r="AB9" s="108">
        <v>24</v>
      </c>
      <c r="AC9" s="108">
        <v>33</v>
      </c>
      <c r="AD9" s="108">
        <v>68</v>
      </c>
      <c r="AE9" s="248">
        <v>6.3310185185185192E-4</v>
      </c>
      <c r="AF9" s="249">
        <v>47</v>
      </c>
      <c r="AG9" s="249">
        <v>25</v>
      </c>
      <c r="AH9" s="249">
        <v>76</v>
      </c>
      <c r="AI9" s="192">
        <v>4.1550925925925918E-4</v>
      </c>
      <c r="AJ9" s="193">
        <v>53</v>
      </c>
      <c r="AK9" s="193">
        <v>24</v>
      </c>
      <c r="AL9" s="193">
        <v>77</v>
      </c>
      <c r="AM9" s="114">
        <v>2.0254629629629629E-4</v>
      </c>
      <c r="AN9" s="115">
        <v>48</v>
      </c>
      <c r="AO9" s="115">
        <v>25</v>
      </c>
      <c r="AP9" s="115">
        <v>76</v>
      </c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CA9" s="24"/>
      <c r="CB9" s="24"/>
      <c r="CC9" s="24"/>
    </row>
    <row r="10" spans="1:81" s="90" customFormat="1" ht="18.75" x14ac:dyDescent="0.3">
      <c r="A10" s="53">
        <f>N10+R10+V10+Z10+AD10+AH10+AL10+AP10</f>
        <v>636</v>
      </c>
      <c r="B10" s="53">
        <v>8</v>
      </c>
      <c r="C10" s="336">
        <f>AVERAGE(L10,P10,T10,X10,AB10,AF10,AJ10,AN10,)</f>
        <v>32.888888888888886</v>
      </c>
      <c r="D10" s="3" t="s">
        <v>69</v>
      </c>
      <c r="E10" s="12" t="s">
        <v>13</v>
      </c>
      <c r="F10" s="12" t="s">
        <v>18</v>
      </c>
      <c r="G10" s="57" t="s">
        <v>210</v>
      </c>
      <c r="H10" s="350"/>
      <c r="I10" s="8" t="s">
        <v>92</v>
      </c>
      <c r="J10" s="8" t="s">
        <v>90</v>
      </c>
      <c r="K10" s="345">
        <v>5.0833333333333338E-3</v>
      </c>
      <c r="L10" s="344">
        <v>28</v>
      </c>
      <c r="M10" s="344">
        <v>12</v>
      </c>
      <c r="N10" s="344">
        <v>88</v>
      </c>
      <c r="O10" s="313">
        <v>2.2997685185185183E-3</v>
      </c>
      <c r="P10" s="314">
        <v>33</v>
      </c>
      <c r="Q10" s="314">
        <v>10</v>
      </c>
      <c r="R10" s="314">
        <v>91</v>
      </c>
      <c r="S10" s="283">
        <v>1.0983796296296295E-3</v>
      </c>
      <c r="T10" s="278">
        <v>39</v>
      </c>
      <c r="U10" s="278">
        <v>21</v>
      </c>
      <c r="V10" s="278">
        <v>80</v>
      </c>
      <c r="W10" s="133">
        <v>8.5300925925925919E-4</v>
      </c>
      <c r="X10" s="134">
        <v>39</v>
      </c>
      <c r="Y10" s="134">
        <v>17</v>
      </c>
      <c r="Z10" s="134">
        <v>83</v>
      </c>
      <c r="AA10" s="98">
        <v>1.0628472222222221E-2</v>
      </c>
      <c r="AB10" s="94">
        <v>25</v>
      </c>
      <c r="AC10" s="94">
        <v>32</v>
      </c>
      <c r="AD10" s="94">
        <v>69</v>
      </c>
      <c r="AE10" s="250">
        <v>6.3194444444444442E-4</v>
      </c>
      <c r="AF10" s="252">
        <v>45</v>
      </c>
      <c r="AG10" s="252">
        <v>24</v>
      </c>
      <c r="AH10" s="253">
        <v>77</v>
      </c>
      <c r="AI10" s="195">
        <v>4.4328703703703701E-4</v>
      </c>
      <c r="AJ10" s="180">
        <v>40</v>
      </c>
      <c r="AK10" s="180">
        <v>32</v>
      </c>
      <c r="AL10" s="181">
        <v>69</v>
      </c>
      <c r="AM10" s="41">
        <v>1.9675925925925926E-4</v>
      </c>
      <c r="AN10" s="42">
        <v>47</v>
      </c>
      <c r="AO10" s="42">
        <v>22</v>
      </c>
      <c r="AP10" s="42">
        <v>79</v>
      </c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  <c r="BK10" s="110"/>
      <c r="BL10" s="110"/>
      <c r="BM10" s="110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0"/>
      <c r="CA10" s="5"/>
      <c r="CB10" s="5"/>
      <c r="CC10" s="5"/>
    </row>
    <row r="11" spans="1:81" s="90" customFormat="1" ht="15.75" customHeight="1" x14ac:dyDescent="0.3">
      <c r="A11" s="53">
        <f>N11+R11+V11+Z11+AD11+AH11+AL11+AP11</f>
        <v>625</v>
      </c>
      <c r="B11" s="53">
        <v>9</v>
      </c>
      <c r="C11" s="336">
        <f>AVERAGE(L11,P11,T11,X11,AB11,AF11,AJ11,AN11,)</f>
        <v>41.125</v>
      </c>
      <c r="D11" s="3" t="s">
        <v>72</v>
      </c>
      <c r="E11" s="12" t="s">
        <v>7</v>
      </c>
      <c r="F11" s="12" t="s">
        <v>73</v>
      </c>
      <c r="G11" s="57" t="s">
        <v>125</v>
      </c>
      <c r="H11" s="350"/>
      <c r="I11" s="8" t="s">
        <v>92</v>
      </c>
      <c r="J11" s="8" t="s">
        <v>90</v>
      </c>
      <c r="K11" s="344"/>
      <c r="L11" s="344"/>
      <c r="M11" s="344"/>
      <c r="N11" s="344"/>
      <c r="O11" s="313">
        <v>2.1678240740740742E-3</v>
      </c>
      <c r="P11" s="314">
        <v>39</v>
      </c>
      <c r="Q11" s="314">
        <v>6</v>
      </c>
      <c r="R11" s="314">
        <v>95</v>
      </c>
      <c r="S11" s="283">
        <v>1.0231481481481482E-3</v>
      </c>
      <c r="T11" s="278">
        <v>45</v>
      </c>
      <c r="U11" s="278">
        <v>11</v>
      </c>
      <c r="V11" s="278">
        <v>90</v>
      </c>
      <c r="W11" s="133">
        <v>8.1365740740740736E-4</v>
      </c>
      <c r="X11" s="134">
        <v>49</v>
      </c>
      <c r="Y11" s="134">
        <v>13</v>
      </c>
      <c r="Z11" s="134">
        <v>88</v>
      </c>
      <c r="AA11" s="98">
        <v>9.2453703703703708E-3</v>
      </c>
      <c r="AB11" s="94">
        <v>30</v>
      </c>
      <c r="AC11" s="94">
        <v>2</v>
      </c>
      <c r="AD11" s="94">
        <v>99</v>
      </c>
      <c r="AE11" s="250">
        <v>6.0995370370370381E-4</v>
      </c>
      <c r="AF11" s="252">
        <v>54</v>
      </c>
      <c r="AG11" s="252">
        <v>21</v>
      </c>
      <c r="AH11" s="253">
        <v>80</v>
      </c>
      <c r="AI11" s="195">
        <v>4.0509259259259258E-4</v>
      </c>
      <c r="AJ11" s="180">
        <v>56</v>
      </c>
      <c r="AK11" s="180">
        <v>21</v>
      </c>
      <c r="AL11" s="181">
        <v>80</v>
      </c>
      <c r="AM11" s="41">
        <v>1.8402777777777778E-4</v>
      </c>
      <c r="AN11" s="42">
        <v>56</v>
      </c>
      <c r="AO11" s="42">
        <v>8</v>
      </c>
      <c r="AP11" s="42">
        <v>93</v>
      </c>
      <c r="BQ11" s="110"/>
      <c r="BR11" s="110"/>
      <c r="BS11" s="110"/>
      <c r="BT11" s="110"/>
      <c r="BU11" s="110"/>
      <c r="BV11" s="110"/>
      <c r="BW11" s="110"/>
      <c r="BX11" s="110"/>
      <c r="BY11" s="110"/>
      <c r="BZ11" s="110"/>
      <c r="CA11" s="106"/>
      <c r="CB11" s="106"/>
      <c r="CC11" s="106"/>
    </row>
    <row r="12" spans="1:81" s="110" customFormat="1" ht="15.75" customHeight="1" x14ac:dyDescent="0.3">
      <c r="A12" s="53">
        <f>N12+R12+V12+Z12+AD12+AH12+AL12+AP12</f>
        <v>621</v>
      </c>
      <c r="B12" s="53">
        <v>10</v>
      </c>
      <c r="C12" s="336">
        <f>AVERAGE(L12,P12,T12,X12,AB12,AF12,AJ12,AN12,)</f>
        <v>37.555555555555557</v>
      </c>
      <c r="D12" s="3" t="s">
        <v>40</v>
      </c>
      <c r="E12" s="12" t="s">
        <v>25</v>
      </c>
      <c r="F12" s="12" t="s">
        <v>18</v>
      </c>
      <c r="G12" s="57" t="s">
        <v>210</v>
      </c>
      <c r="H12" s="350" t="s">
        <v>334</v>
      </c>
      <c r="I12" s="8" t="s">
        <v>92</v>
      </c>
      <c r="J12" s="8" t="s">
        <v>357</v>
      </c>
      <c r="K12" s="345">
        <v>4.915856481481482E-3</v>
      </c>
      <c r="L12" s="344">
        <v>36</v>
      </c>
      <c r="M12" s="344">
        <v>11</v>
      </c>
      <c r="N12" s="344">
        <v>90</v>
      </c>
      <c r="O12" s="339">
        <v>2.3415509259259262E-3</v>
      </c>
      <c r="P12" s="340">
        <v>37</v>
      </c>
      <c r="Q12" s="340">
        <v>15</v>
      </c>
      <c r="R12" s="340">
        <v>86</v>
      </c>
      <c r="S12" s="289">
        <v>1.0868055555555555E-3</v>
      </c>
      <c r="T12" s="290">
        <v>47</v>
      </c>
      <c r="U12" s="290">
        <v>20</v>
      </c>
      <c r="V12" s="290">
        <v>81</v>
      </c>
      <c r="W12" s="156">
        <v>8.9814814814814824E-4</v>
      </c>
      <c r="X12" s="154">
        <v>46</v>
      </c>
      <c r="Y12" s="154">
        <v>24</v>
      </c>
      <c r="Z12" s="154">
        <v>77</v>
      </c>
      <c r="AA12" s="104">
        <v>1.0875000000000001E-2</v>
      </c>
      <c r="AB12" s="95">
        <v>29</v>
      </c>
      <c r="AC12" s="95">
        <v>38</v>
      </c>
      <c r="AD12" s="95">
        <v>63</v>
      </c>
      <c r="AE12" s="250">
        <v>6.4120370370370373E-4</v>
      </c>
      <c r="AF12" s="253">
        <v>49</v>
      </c>
      <c r="AG12" s="253">
        <v>30</v>
      </c>
      <c r="AH12" s="253">
        <v>71</v>
      </c>
      <c r="AI12" s="194">
        <v>4.1782407407407409E-4</v>
      </c>
      <c r="AJ12" s="177">
        <v>41</v>
      </c>
      <c r="AK12" s="177">
        <v>25</v>
      </c>
      <c r="AL12" s="177">
        <v>76</v>
      </c>
      <c r="AM12" s="41">
        <v>2.0254629629629629E-4</v>
      </c>
      <c r="AN12" s="42">
        <v>53</v>
      </c>
      <c r="AO12" s="42">
        <v>24</v>
      </c>
      <c r="AP12" s="42">
        <v>77</v>
      </c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90"/>
      <c r="BR12" s="90"/>
      <c r="BS12" s="90"/>
      <c r="BT12" s="90"/>
      <c r="BU12" s="90"/>
      <c r="BV12" s="90"/>
      <c r="BW12" s="90"/>
      <c r="BX12" s="90"/>
      <c r="BY12" s="90"/>
      <c r="BZ12" s="90"/>
    </row>
    <row r="13" spans="1:81" s="110" customFormat="1" ht="18.75" x14ac:dyDescent="0.3">
      <c r="A13" s="53">
        <f>N13+R13+V13+Z13+AD13+AH13+AL13+AP13</f>
        <v>611</v>
      </c>
      <c r="B13" s="53">
        <v>11</v>
      </c>
      <c r="C13" s="336">
        <f>AVERAGE(L13,P13,T13,X13,AB13,AF13,AJ13,AN13,)</f>
        <v>26.166666666666668</v>
      </c>
      <c r="D13" s="12" t="s">
        <v>237</v>
      </c>
      <c r="E13" s="12" t="s">
        <v>34</v>
      </c>
      <c r="F13" s="12" t="s">
        <v>275</v>
      </c>
      <c r="G13" s="57" t="s">
        <v>121</v>
      </c>
      <c r="H13" s="351" t="s">
        <v>344</v>
      </c>
      <c r="I13" s="8" t="s">
        <v>92</v>
      </c>
      <c r="J13" s="8" t="s">
        <v>90</v>
      </c>
      <c r="K13" s="345">
        <v>4.5115740740740741E-3</v>
      </c>
      <c r="L13" s="344">
        <v>29</v>
      </c>
      <c r="M13" s="344">
        <v>4</v>
      </c>
      <c r="N13" s="344">
        <v>97</v>
      </c>
      <c r="O13" s="329">
        <v>2.0648148148148149E-3</v>
      </c>
      <c r="P13" s="330">
        <v>32</v>
      </c>
      <c r="Q13" s="330">
        <v>2</v>
      </c>
      <c r="R13" s="330">
        <v>99</v>
      </c>
      <c r="S13" s="291">
        <v>9.930555555555554E-4</v>
      </c>
      <c r="T13" s="292">
        <v>34</v>
      </c>
      <c r="U13" s="292">
        <v>4</v>
      </c>
      <c r="V13" s="292">
        <v>97</v>
      </c>
      <c r="W13" s="156">
        <v>8.1249999999999996E-4</v>
      </c>
      <c r="X13" s="154">
        <v>34</v>
      </c>
      <c r="Y13" s="154">
        <v>11</v>
      </c>
      <c r="Z13" s="154">
        <v>90</v>
      </c>
      <c r="AA13" s="107">
        <v>9.479166666666667E-3</v>
      </c>
      <c r="AB13" s="108">
        <v>28</v>
      </c>
      <c r="AC13" s="108">
        <v>4</v>
      </c>
      <c r="AD13" s="108">
        <v>97</v>
      </c>
      <c r="AE13" s="256" t="s">
        <v>290</v>
      </c>
      <c r="AF13" s="257"/>
      <c r="AG13" s="257"/>
      <c r="AH13" s="249">
        <v>39</v>
      </c>
      <c r="AI13" s="199" t="s">
        <v>289</v>
      </c>
      <c r="AJ13" s="199"/>
      <c r="AK13" s="196"/>
      <c r="AL13" s="193">
        <v>39</v>
      </c>
      <c r="AM13" s="43" t="s">
        <v>152</v>
      </c>
      <c r="AN13" s="115"/>
      <c r="AO13" s="115"/>
      <c r="AP13" s="115">
        <v>53</v>
      </c>
    </row>
    <row r="14" spans="1:81" s="24" customFormat="1" ht="18.75" x14ac:dyDescent="0.3">
      <c r="A14" s="53">
        <f>N14+R14+V14+Z14+AD14+AH14+AL14+AP14</f>
        <v>581</v>
      </c>
      <c r="B14" s="53">
        <v>12</v>
      </c>
      <c r="C14" s="336">
        <f>AVERAGE(L14,P14,T14,X14,AB14,AF14,AJ14,AN14,)</f>
        <v>29.333333333333332</v>
      </c>
      <c r="D14" s="3" t="s">
        <v>10</v>
      </c>
      <c r="E14" s="12" t="s">
        <v>13</v>
      </c>
      <c r="F14" s="12" t="s">
        <v>18</v>
      </c>
      <c r="G14" s="57" t="s">
        <v>210</v>
      </c>
      <c r="H14" s="350"/>
      <c r="I14" s="8" t="s">
        <v>92</v>
      </c>
      <c r="J14" s="8" t="s">
        <v>90</v>
      </c>
      <c r="K14" s="345">
        <v>5.2731481481481483E-3</v>
      </c>
      <c r="L14" s="344">
        <v>28</v>
      </c>
      <c r="M14" s="344">
        <v>15</v>
      </c>
      <c r="N14" s="344">
        <v>85</v>
      </c>
      <c r="O14" s="313">
        <v>2.4699074074074072E-3</v>
      </c>
      <c r="P14" s="314">
        <v>29</v>
      </c>
      <c r="Q14" s="314">
        <v>19</v>
      </c>
      <c r="R14" s="314">
        <v>82</v>
      </c>
      <c r="S14" s="283">
        <v>1.2037037037037038E-3</v>
      </c>
      <c r="T14" s="278">
        <v>33</v>
      </c>
      <c r="U14" s="278">
        <v>27</v>
      </c>
      <c r="V14" s="278">
        <v>74</v>
      </c>
      <c r="W14" s="133">
        <v>9.2013888888888885E-4</v>
      </c>
      <c r="X14" s="134">
        <v>39</v>
      </c>
      <c r="Y14" s="134">
        <v>28</v>
      </c>
      <c r="Z14" s="134">
        <v>73</v>
      </c>
      <c r="AA14" s="98">
        <v>1.1525462962962965E-2</v>
      </c>
      <c r="AB14" s="94">
        <v>21</v>
      </c>
      <c r="AC14" s="94">
        <v>48</v>
      </c>
      <c r="AD14" s="94">
        <v>53</v>
      </c>
      <c r="AE14" s="250">
        <v>6.6550925925925935E-4</v>
      </c>
      <c r="AF14" s="252">
        <v>33</v>
      </c>
      <c r="AG14" s="252">
        <v>36</v>
      </c>
      <c r="AH14" s="253">
        <v>65</v>
      </c>
      <c r="AI14" s="195">
        <v>4.224537037037037E-4</v>
      </c>
      <c r="AJ14" s="180">
        <v>41</v>
      </c>
      <c r="AK14" s="180">
        <v>26</v>
      </c>
      <c r="AL14" s="181">
        <v>75</v>
      </c>
      <c r="AM14" s="41">
        <v>2.0833333333333335E-4</v>
      </c>
      <c r="AN14" s="42">
        <v>40</v>
      </c>
      <c r="AO14" s="42">
        <v>27</v>
      </c>
      <c r="AP14" s="42">
        <v>74</v>
      </c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110"/>
      <c r="BU14" s="110"/>
      <c r="BV14" s="110"/>
      <c r="BW14" s="110"/>
      <c r="BX14" s="110"/>
      <c r="BY14" s="110"/>
      <c r="BZ14" s="110"/>
      <c r="CA14" s="90"/>
      <c r="CB14" s="90"/>
      <c r="CC14" s="90"/>
    </row>
    <row r="15" spans="1:81" ht="18.75" x14ac:dyDescent="0.3">
      <c r="A15" s="53">
        <f>N15+R15+V15+Z15+AD15+AH15+AL15+AP15</f>
        <v>558</v>
      </c>
      <c r="B15" s="53">
        <v>13</v>
      </c>
      <c r="C15" s="336">
        <f>AVERAGE(L15,P15,T15,X15,AB15,AF15,AJ15,AN15,)</f>
        <v>29.333333333333332</v>
      </c>
      <c r="D15" s="3" t="s">
        <v>186</v>
      </c>
      <c r="E15" s="12" t="s">
        <v>101</v>
      </c>
      <c r="F15" s="12" t="s">
        <v>18</v>
      </c>
      <c r="G15" s="57" t="s">
        <v>210</v>
      </c>
      <c r="H15" s="351" t="s">
        <v>335</v>
      </c>
      <c r="I15" s="8" t="s">
        <v>92</v>
      </c>
      <c r="J15" s="8" t="s">
        <v>90</v>
      </c>
      <c r="K15" s="345">
        <v>4.8726851851851856E-3</v>
      </c>
      <c r="L15" s="344">
        <v>29</v>
      </c>
      <c r="M15" s="344">
        <v>9</v>
      </c>
      <c r="N15" s="344">
        <v>91</v>
      </c>
      <c r="O15" s="339">
        <v>2.3252314814814815E-3</v>
      </c>
      <c r="P15" s="340">
        <v>34</v>
      </c>
      <c r="Q15" s="340">
        <v>12</v>
      </c>
      <c r="R15" s="340">
        <v>89</v>
      </c>
      <c r="S15" s="333" t="s">
        <v>315</v>
      </c>
      <c r="T15" s="278"/>
      <c r="U15" s="278"/>
      <c r="V15" s="278">
        <v>62</v>
      </c>
      <c r="W15" s="156">
        <v>8.9351851851851842E-4</v>
      </c>
      <c r="X15" s="154">
        <v>38</v>
      </c>
      <c r="Y15" s="154">
        <v>23</v>
      </c>
      <c r="Z15" s="154">
        <v>78</v>
      </c>
      <c r="AA15" s="107">
        <v>1.0280092592592592E-2</v>
      </c>
      <c r="AB15" s="108">
        <v>24</v>
      </c>
      <c r="AC15" s="108">
        <v>23</v>
      </c>
      <c r="AD15" s="108">
        <v>78</v>
      </c>
      <c r="AE15" s="248">
        <v>6.5046296296296304E-4</v>
      </c>
      <c r="AF15" s="249">
        <v>51</v>
      </c>
      <c r="AG15" s="249">
        <v>33</v>
      </c>
      <c r="AH15" s="249">
        <v>68</v>
      </c>
      <c r="AI15" s="199" t="s">
        <v>289</v>
      </c>
      <c r="AJ15" s="199"/>
      <c r="AK15" s="196"/>
      <c r="AL15" s="193">
        <v>39</v>
      </c>
      <c r="AM15" s="43" t="s">
        <v>152</v>
      </c>
      <c r="AN15" s="115"/>
      <c r="AO15" s="115"/>
      <c r="AP15" s="115">
        <v>53</v>
      </c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24"/>
      <c r="BR15" s="24"/>
      <c r="BS15" s="24"/>
      <c r="BT15" s="90"/>
      <c r="BU15" s="90"/>
      <c r="BV15" s="90"/>
      <c r="BW15" s="90"/>
      <c r="BX15" s="90"/>
      <c r="BY15" s="24"/>
      <c r="BZ15" s="24"/>
      <c r="CA15" s="110"/>
      <c r="CB15" s="110"/>
      <c r="CC15" s="110"/>
    </row>
    <row r="16" spans="1:81" s="110" customFormat="1" ht="18.75" x14ac:dyDescent="0.3">
      <c r="A16" s="53">
        <f>N16+R16+V16+Z16+AD16+AH16+AL16+AP16</f>
        <v>554</v>
      </c>
      <c r="B16" s="53">
        <v>14</v>
      </c>
      <c r="C16" s="336">
        <f>AVERAGE(L16,P16,T16,X16,AB16,AF16,AJ16,AN16,)</f>
        <v>30.444444444444443</v>
      </c>
      <c r="D16" s="3" t="s">
        <v>95</v>
      </c>
      <c r="E16" s="12" t="s">
        <v>25</v>
      </c>
      <c r="F16" s="12" t="s">
        <v>18</v>
      </c>
      <c r="G16" s="57" t="s">
        <v>210</v>
      </c>
      <c r="H16" s="350"/>
      <c r="I16" s="8" t="s">
        <v>92</v>
      </c>
      <c r="J16" s="8" t="s">
        <v>90</v>
      </c>
      <c r="K16" s="345">
        <v>5.386574074074074E-3</v>
      </c>
      <c r="L16" s="344">
        <v>27</v>
      </c>
      <c r="M16" s="344">
        <v>16</v>
      </c>
      <c r="N16" s="344">
        <v>84</v>
      </c>
      <c r="O16" s="313">
        <v>2.5081018518518521E-3</v>
      </c>
      <c r="P16" s="314">
        <v>32</v>
      </c>
      <c r="Q16" s="314">
        <v>20</v>
      </c>
      <c r="R16" s="314">
        <v>81</v>
      </c>
      <c r="S16" s="283">
        <v>1.1805555555555556E-3</v>
      </c>
      <c r="T16" s="278">
        <v>32</v>
      </c>
      <c r="U16" s="278">
        <v>26</v>
      </c>
      <c r="V16" s="278">
        <v>75</v>
      </c>
      <c r="W16" s="133">
        <v>9.2245370370370365E-4</v>
      </c>
      <c r="X16" s="134">
        <v>36</v>
      </c>
      <c r="Y16" s="134">
        <v>29</v>
      </c>
      <c r="Z16" s="134">
        <v>72</v>
      </c>
      <c r="AA16" s="98">
        <v>1.1135416666666667E-2</v>
      </c>
      <c r="AB16" s="94">
        <v>25</v>
      </c>
      <c r="AC16" s="94">
        <v>43</v>
      </c>
      <c r="AD16" s="94">
        <v>58</v>
      </c>
      <c r="AE16" s="250">
        <v>6.8750000000000007E-4</v>
      </c>
      <c r="AF16" s="252">
        <v>39</v>
      </c>
      <c r="AG16" s="252">
        <v>40</v>
      </c>
      <c r="AH16" s="253">
        <v>61</v>
      </c>
      <c r="AI16" s="195">
        <v>4.5486111111111102E-4</v>
      </c>
      <c r="AJ16" s="180">
        <v>41</v>
      </c>
      <c r="AK16" s="180">
        <v>38</v>
      </c>
      <c r="AL16" s="181">
        <v>64</v>
      </c>
      <c r="AM16" s="41">
        <v>2.3958333333333332E-4</v>
      </c>
      <c r="AN16" s="42">
        <v>42</v>
      </c>
      <c r="AO16" s="42">
        <v>42</v>
      </c>
      <c r="AP16" s="272">
        <v>59</v>
      </c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</row>
    <row r="17" spans="1:81" s="90" customFormat="1" ht="15.75" customHeight="1" x14ac:dyDescent="0.3">
      <c r="A17" s="53">
        <f>N17+R17+V17+Z17+AD17+AH17+AL17+AP17</f>
        <v>548</v>
      </c>
      <c r="B17" s="53">
        <v>15</v>
      </c>
      <c r="C17" s="336">
        <f>AVERAGE(L17,P17,T17,X17,AB17,AF17,AJ17,AN17,)</f>
        <v>36.428571428571431</v>
      </c>
      <c r="D17" s="3" t="s">
        <v>12</v>
      </c>
      <c r="E17" s="12" t="s">
        <v>13</v>
      </c>
      <c r="F17" s="12" t="s">
        <v>18</v>
      </c>
      <c r="G17" s="57" t="s">
        <v>210</v>
      </c>
      <c r="H17" s="350"/>
      <c r="I17" s="8" t="s">
        <v>92</v>
      </c>
      <c r="J17" s="8" t="s">
        <v>90</v>
      </c>
      <c r="K17" s="344"/>
      <c r="L17" s="344"/>
      <c r="M17" s="344"/>
      <c r="N17" s="344"/>
      <c r="O17" s="313">
        <v>2.3773148148148147E-3</v>
      </c>
      <c r="P17" s="314">
        <v>26</v>
      </c>
      <c r="Q17" s="314">
        <v>17</v>
      </c>
      <c r="R17" s="314">
        <v>84</v>
      </c>
      <c r="S17" s="283">
        <v>1.0092592592592592E-3</v>
      </c>
      <c r="T17" s="278">
        <v>42</v>
      </c>
      <c r="U17" s="278">
        <v>8</v>
      </c>
      <c r="V17" s="278">
        <v>93</v>
      </c>
      <c r="W17" s="133">
        <v>8.1365740740740736E-4</v>
      </c>
      <c r="X17" s="134">
        <v>39</v>
      </c>
      <c r="Y17" s="134">
        <v>12</v>
      </c>
      <c r="Z17" s="134">
        <v>89</v>
      </c>
      <c r="AA17" s="210" t="s">
        <v>291</v>
      </c>
      <c r="AB17" s="95"/>
      <c r="AC17" s="95"/>
      <c r="AD17" s="95">
        <v>28</v>
      </c>
      <c r="AE17" s="250">
        <v>5.912037037037037E-4</v>
      </c>
      <c r="AF17" s="252">
        <v>42</v>
      </c>
      <c r="AG17" s="252">
        <v>14</v>
      </c>
      <c r="AH17" s="253">
        <v>87</v>
      </c>
      <c r="AI17" s="195">
        <v>3.9351851851851852E-4</v>
      </c>
      <c r="AJ17" s="180">
        <v>42</v>
      </c>
      <c r="AK17" s="180">
        <v>14</v>
      </c>
      <c r="AL17" s="181">
        <v>87</v>
      </c>
      <c r="AM17" s="41">
        <v>1.9675925925925926E-4</v>
      </c>
      <c r="AN17" s="42">
        <v>64</v>
      </c>
      <c r="AO17" s="42">
        <v>21</v>
      </c>
      <c r="AP17" s="42">
        <v>80</v>
      </c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</row>
    <row r="18" spans="1:81" s="90" customFormat="1" ht="15.75" customHeight="1" x14ac:dyDescent="0.3">
      <c r="A18" s="53">
        <f>N18+R18+V18+Z18+AD18+AH18+AL18+AP18</f>
        <v>547</v>
      </c>
      <c r="B18" s="53">
        <v>16</v>
      </c>
      <c r="C18" s="336">
        <f>AVERAGE(L18,P18,T18,X18,AB18,AF18,AJ18,AN18,)</f>
        <v>30.555555555555557</v>
      </c>
      <c r="D18" s="3" t="s">
        <v>49</v>
      </c>
      <c r="E18" s="12" t="s">
        <v>50</v>
      </c>
      <c r="F18" s="12" t="s">
        <v>51</v>
      </c>
      <c r="G18" s="57" t="s">
        <v>131</v>
      </c>
      <c r="H18" s="350"/>
      <c r="I18" s="8" t="s">
        <v>92</v>
      </c>
      <c r="J18" s="8" t="s">
        <v>90</v>
      </c>
      <c r="K18" s="345">
        <v>5.4826388888888885E-3</v>
      </c>
      <c r="L18" s="344">
        <v>27</v>
      </c>
      <c r="M18" s="344">
        <v>18</v>
      </c>
      <c r="N18" s="344">
        <v>82</v>
      </c>
      <c r="O18" s="339">
        <v>2.5821759259259257E-3</v>
      </c>
      <c r="P18" s="340">
        <v>30</v>
      </c>
      <c r="Q18" s="340">
        <v>22</v>
      </c>
      <c r="R18" s="340">
        <v>79</v>
      </c>
      <c r="S18" s="289">
        <v>1.2395833333333334E-3</v>
      </c>
      <c r="T18" s="290">
        <v>32</v>
      </c>
      <c r="U18" s="290">
        <v>30</v>
      </c>
      <c r="V18" s="290">
        <v>71</v>
      </c>
      <c r="W18" s="133">
        <v>2.4189814814814812E-4</v>
      </c>
      <c r="X18" s="134">
        <v>41</v>
      </c>
      <c r="Y18" s="134">
        <v>30</v>
      </c>
      <c r="Z18" s="134">
        <v>71</v>
      </c>
      <c r="AA18" s="98">
        <v>1.1957175925925927E-2</v>
      </c>
      <c r="AB18" s="94">
        <v>24</v>
      </c>
      <c r="AC18" s="94">
        <v>51</v>
      </c>
      <c r="AD18" s="94">
        <v>50</v>
      </c>
      <c r="AE18" s="250">
        <v>6.8634259259259256E-4</v>
      </c>
      <c r="AF18" s="252">
        <v>36</v>
      </c>
      <c r="AG18" s="252">
        <v>39</v>
      </c>
      <c r="AH18" s="253">
        <v>62</v>
      </c>
      <c r="AI18" s="195">
        <v>4.5370370370370378E-4</v>
      </c>
      <c r="AJ18" s="180">
        <v>38</v>
      </c>
      <c r="AK18" s="180">
        <v>35</v>
      </c>
      <c r="AL18" s="181">
        <v>66</v>
      </c>
      <c r="AM18" s="41">
        <v>2.2106481481481481E-4</v>
      </c>
      <c r="AN18" s="42">
        <v>47</v>
      </c>
      <c r="AO18" s="42">
        <v>35</v>
      </c>
      <c r="AP18" s="42">
        <v>66</v>
      </c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</row>
    <row r="19" spans="1:81" s="90" customFormat="1" ht="18.75" x14ac:dyDescent="0.3">
      <c r="A19" s="53">
        <f>N19+R19+V19+Z19+AD19+AH19+AL19+AP19</f>
        <v>532</v>
      </c>
      <c r="B19" s="53">
        <v>17</v>
      </c>
      <c r="C19" s="336">
        <f>AVERAGE(L19,P19,T19,X19,AB19,AF19,AJ19,AN19,)</f>
        <v>25.75</v>
      </c>
      <c r="D19" s="12" t="s">
        <v>276</v>
      </c>
      <c r="E19" s="12" t="s">
        <v>7</v>
      </c>
      <c r="F19" s="12" t="s">
        <v>235</v>
      </c>
      <c r="G19" s="57" t="s">
        <v>236</v>
      </c>
      <c r="H19" s="351"/>
      <c r="I19" s="8" t="s">
        <v>92</v>
      </c>
      <c r="J19" s="8" t="s">
        <v>90</v>
      </c>
      <c r="K19" s="345">
        <v>4.3124999999999995E-3</v>
      </c>
      <c r="L19" s="344">
        <v>34</v>
      </c>
      <c r="M19" s="344">
        <v>1</v>
      </c>
      <c r="N19" s="344">
        <v>100</v>
      </c>
      <c r="O19" s="346" t="s">
        <v>315</v>
      </c>
      <c r="P19" s="314"/>
      <c r="Q19" s="314"/>
      <c r="R19" s="314">
        <v>68</v>
      </c>
      <c r="S19" s="333" t="s">
        <v>315</v>
      </c>
      <c r="T19" s="278"/>
      <c r="U19" s="278"/>
      <c r="V19" s="278">
        <v>62</v>
      </c>
      <c r="W19" s="133">
        <v>2.4189814814814812E-4</v>
      </c>
      <c r="X19" s="134">
        <v>41</v>
      </c>
      <c r="Y19" s="134">
        <v>30</v>
      </c>
      <c r="Z19" s="134">
        <v>71</v>
      </c>
      <c r="AA19" s="107">
        <v>9.0435185185185184E-3</v>
      </c>
      <c r="AB19" s="108">
        <v>28</v>
      </c>
      <c r="AC19" s="108">
        <v>1</v>
      </c>
      <c r="AD19" s="108">
        <v>100</v>
      </c>
      <c r="AE19" s="256" t="s">
        <v>290</v>
      </c>
      <c r="AF19" s="257"/>
      <c r="AG19" s="257"/>
      <c r="AH19" s="249">
        <v>39</v>
      </c>
      <c r="AI19" s="199" t="s">
        <v>289</v>
      </c>
      <c r="AJ19" s="199"/>
      <c r="AK19" s="196"/>
      <c r="AL19" s="193">
        <v>39</v>
      </c>
      <c r="AM19" s="43" t="s">
        <v>152</v>
      </c>
      <c r="AN19" s="115"/>
      <c r="AO19" s="115"/>
      <c r="AP19" s="115">
        <v>53</v>
      </c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5"/>
      <c r="BR19" s="5"/>
      <c r="BS19" s="5"/>
      <c r="BT19" s="106"/>
      <c r="BU19" s="106"/>
      <c r="BV19" s="106"/>
      <c r="BW19" s="106"/>
      <c r="BX19" s="106"/>
      <c r="BY19" s="106"/>
      <c r="BZ19" s="106"/>
    </row>
    <row r="20" spans="1:81" s="90" customFormat="1" ht="18.75" hidden="1" x14ac:dyDescent="0.3">
      <c r="A20" s="53">
        <f>N20+R20+V20+Z20+AD20+AH20+AL20+AP20</f>
        <v>520</v>
      </c>
      <c r="B20" s="53">
        <v>18</v>
      </c>
      <c r="C20" s="336">
        <f>AVERAGE(L20,P20,T20,X20,AB20,AF20,AJ20,AN20,)</f>
        <v>33.111111111111114</v>
      </c>
      <c r="D20" s="354" t="s">
        <v>75</v>
      </c>
      <c r="E20" s="355" t="s">
        <v>7</v>
      </c>
      <c r="F20" s="355" t="s">
        <v>18</v>
      </c>
      <c r="G20" s="356" t="s">
        <v>210</v>
      </c>
      <c r="H20" s="351" t="s">
        <v>336</v>
      </c>
      <c r="I20" s="8" t="s">
        <v>77</v>
      </c>
      <c r="J20" s="8" t="s">
        <v>90</v>
      </c>
      <c r="K20" s="345">
        <v>5.4710648148148149E-3</v>
      </c>
      <c r="L20" s="344">
        <v>33</v>
      </c>
      <c r="M20" s="344">
        <v>17</v>
      </c>
      <c r="N20" s="344">
        <v>83</v>
      </c>
      <c r="O20" s="339">
        <v>2.6574074074074074E-3</v>
      </c>
      <c r="P20" s="340">
        <v>36</v>
      </c>
      <c r="Q20" s="340">
        <v>24</v>
      </c>
      <c r="R20" s="340">
        <v>77</v>
      </c>
      <c r="S20" s="283">
        <v>1.236111111111111E-3</v>
      </c>
      <c r="T20" s="278">
        <v>38</v>
      </c>
      <c r="U20" s="278">
        <v>29</v>
      </c>
      <c r="V20" s="278">
        <v>72</v>
      </c>
      <c r="W20" s="156">
        <v>9.780092592592592E-4</v>
      </c>
      <c r="X20" s="154">
        <v>34</v>
      </c>
      <c r="Y20" s="154">
        <v>31</v>
      </c>
      <c r="Z20" s="154">
        <v>70</v>
      </c>
      <c r="AA20" s="107">
        <v>1.1859953703703704E-2</v>
      </c>
      <c r="AB20" s="108">
        <v>24</v>
      </c>
      <c r="AC20" s="108">
        <v>50</v>
      </c>
      <c r="AD20" s="108">
        <v>51</v>
      </c>
      <c r="AE20" s="248">
        <v>7.5578703703703702E-4</v>
      </c>
      <c r="AF20" s="249">
        <v>43</v>
      </c>
      <c r="AG20" s="249">
        <v>50</v>
      </c>
      <c r="AH20" s="249">
        <v>51</v>
      </c>
      <c r="AI20" s="192">
        <v>4.8379629629629624E-4</v>
      </c>
      <c r="AJ20" s="193">
        <v>43</v>
      </c>
      <c r="AK20" s="193">
        <v>45</v>
      </c>
      <c r="AL20" s="193">
        <v>56</v>
      </c>
      <c r="AM20" s="114">
        <v>2.3726851851851852E-4</v>
      </c>
      <c r="AN20" s="115">
        <v>47</v>
      </c>
      <c r="AO20" s="115">
        <v>41</v>
      </c>
      <c r="AP20" s="115">
        <v>60</v>
      </c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</row>
    <row r="21" spans="1:81" s="110" customFormat="1" ht="18.75" x14ac:dyDescent="0.3">
      <c r="A21" s="53">
        <f>N21+R21+V21+Z21+AD21+AH21+AL21+AP21</f>
        <v>510</v>
      </c>
      <c r="B21" s="53">
        <v>19</v>
      </c>
      <c r="C21" s="336">
        <f>AVERAGE(L21,P21,T21,X21,AB21,AF21,AJ21,AN21,)</f>
        <v>25.333333333333332</v>
      </c>
      <c r="D21" s="3" t="s">
        <v>177</v>
      </c>
      <c r="E21" s="12" t="s">
        <v>7</v>
      </c>
      <c r="F21" s="12" t="s">
        <v>178</v>
      </c>
      <c r="G21" s="57" t="s">
        <v>179</v>
      </c>
      <c r="H21" s="350"/>
      <c r="I21" s="8" t="s">
        <v>92</v>
      </c>
      <c r="J21" s="8" t="s">
        <v>90</v>
      </c>
      <c r="K21" s="345"/>
      <c r="L21" s="344"/>
      <c r="M21" s="344"/>
      <c r="N21" s="344"/>
      <c r="O21" s="313">
        <v>2.3321759259259259E-3</v>
      </c>
      <c r="P21" s="314">
        <v>27</v>
      </c>
      <c r="Q21" s="314">
        <v>13</v>
      </c>
      <c r="R21" s="314">
        <v>88</v>
      </c>
      <c r="S21" s="283">
        <v>1.0486111111111111E-3</v>
      </c>
      <c r="T21" s="278">
        <v>31</v>
      </c>
      <c r="U21" s="278">
        <v>12</v>
      </c>
      <c r="V21" s="278">
        <v>89</v>
      </c>
      <c r="W21" s="133">
        <v>8.1018518518518516E-4</v>
      </c>
      <c r="X21" s="134">
        <v>32</v>
      </c>
      <c r="Y21" s="134">
        <v>10</v>
      </c>
      <c r="Z21" s="134">
        <v>91</v>
      </c>
      <c r="AA21" s="104">
        <v>1.0523148148148148E-2</v>
      </c>
      <c r="AB21" s="95">
        <v>27</v>
      </c>
      <c r="AC21" s="94">
        <v>29</v>
      </c>
      <c r="AD21" s="94">
        <v>72</v>
      </c>
      <c r="AE21" s="250">
        <v>6.2384259259259261E-4</v>
      </c>
      <c r="AF21" s="253">
        <v>35</v>
      </c>
      <c r="AG21" s="253">
        <v>23</v>
      </c>
      <c r="AH21" s="253">
        <v>78</v>
      </c>
      <c r="AI21" s="199" t="s">
        <v>289</v>
      </c>
      <c r="AJ21" s="199"/>
      <c r="AK21" s="197"/>
      <c r="AL21" s="180">
        <v>39</v>
      </c>
      <c r="AM21" s="43" t="s">
        <v>152</v>
      </c>
      <c r="AN21" s="42"/>
      <c r="AO21" s="42"/>
      <c r="AP21" s="42">
        <v>53</v>
      </c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90"/>
      <c r="CB21" s="90"/>
      <c r="CC21" s="90"/>
    </row>
    <row r="22" spans="1:81" s="90" customFormat="1" ht="15.75" hidden="1" customHeight="1" x14ac:dyDescent="0.3">
      <c r="A22" s="53">
        <f>N22+R22+V22+Z22+AD22+AH22+AL22+AP22</f>
        <v>506</v>
      </c>
      <c r="B22" s="53">
        <v>20</v>
      </c>
      <c r="C22" s="336">
        <f>AVERAGE(L22,P22,T22,X22,AB22,AF22,AJ22,AN22,)</f>
        <v>35.444444444444443</v>
      </c>
      <c r="D22" s="354" t="s">
        <v>55</v>
      </c>
      <c r="E22" s="355" t="s">
        <v>102</v>
      </c>
      <c r="F22" s="355" t="s">
        <v>57</v>
      </c>
      <c r="G22" s="356" t="s">
        <v>210</v>
      </c>
      <c r="H22" s="351" t="s">
        <v>337</v>
      </c>
      <c r="I22" s="8" t="s">
        <v>77</v>
      </c>
      <c r="J22" s="8" t="s">
        <v>90</v>
      </c>
      <c r="K22" s="345">
        <v>5.7876157407407399E-3</v>
      </c>
      <c r="L22" s="344">
        <v>33</v>
      </c>
      <c r="M22" s="344">
        <v>20</v>
      </c>
      <c r="N22" s="344">
        <v>80</v>
      </c>
      <c r="O22" s="339">
        <v>2.7719907407407411E-3</v>
      </c>
      <c r="P22" s="340">
        <v>39</v>
      </c>
      <c r="Q22" s="340">
        <v>26</v>
      </c>
      <c r="R22" s="340">
        <v>75</v>
      </c>
      <c r="S22" s="289">
        <v>1.2962962962962963E-3</v>
      </c>
      <c r="T22" s="290">
        <v>31</v>
      </c>
      <c r="U22" s="290">
        <v>32</v>
      </c>
      <c r="V22" s="290">
        <v>69</v>
      </c>
      <c r="W22" s="156">
        <v>1.0335648148148148E-3</v>
      </c>
      <c r="X22" s="154">
        <v>42</v>
      </c>
      <c r="Y22" s="154">
        <v>36</v>
      </c>
      <c r="Z22" s="154">
        <v>65</v>
      </c>
      <c r="AA22" s="107">
        <v>1.2040509259259259E-2</v>
      </c>
      <c r="AB22" s="108">
        <v>29</v>
      </c>
      <c r="AC22" s="94">
        <v>53</v>
      </c>
      <c r="AD22" s="94">
        <v>48</v>
      </c>
      <c r="AE22" s="248">
        <v>7.4652777777777781E-4</v>
      </c>
      <c r="AF22" s="249">
        <v>45</v>
      </c>
      <c r="AG22" s="249">
        <v>46</v>
      </c>
      <c r="AH22" s="249">
        <v>55</v>
      </c>
      <c r="AI22" s="192">
        <v>4.895833333333333E-4</v>
      </c>
      <c r="AJ22" s="193">
        <v>46</v>
      </c>
      <c r="AK22" s="193">
        <v>46</v>
      </c>
      <c r="AL22" s="193">
        <v>55</v>
      </c>
      <c r="AM22" s="114">
        <v>2.4768518518518515E-4</v>
      </c>
      <c r="AN22" s="115">
        <v>54</v>
      </c>
      <c r="AO22" s="115">
        <v>42</v>
      </c>
      <c r="AP22" s="115">
        <v>59</v>
      </c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110"/>
      <c r="BE22" s="110"/>
      <c r="BF22" s="110"/>
      <c r="BG22" s="110"/>
      <c r="BH22" s="110"/>
      <c r="BI22" s="110"/>
      <c r="BJ22" s="110"/>
      <c r="BK22" s="110"/>
      <c r="BL22" s="110"/>
      <c r="BM22" s="110"/>
      <c r="BN22" s="110"/>
      <c r="BO22" s="110"/>
      <c r="BP22" s="110"/>
      <c r="BT22" s="106"/>
      <c r="BU22" s="106"/>
      <c r="BV22" s="106"/>
      <c r="BW22" s="106"/>
      <c r="BX22" s="106"/>
      <c r="BY22" s="106"/>
      <c r="BZ22" s="106"/>
    </row>
    <row r="23" spans="1:81" s="90" customFormat="1" ht="18.75" hidden="1" x14ac:dyDescent="0.3">
      <c r="A23" s="53">
        <f>N23+R23+V23+Z23+AD23+AH23+AL23+AP23</f>
        <v>503</v>
      </c>
      <c r="B23" s="53">
        <v>21</v>
      </c>
      <c r="C23" s="336">
        <f>AVERAGE(L23,P23,T23,X23,AB23,AF23,AJ23,AN23,)</f>
        <v>31.444444444444443</v>
      </c>
      <c r="D23" s="354" t="s">
        <v>20</v>
      </c>
      <c r="E23" s="355" t="s">
        <v>13</v>
      </c>
      <c r="F23" s="355" t="s">
        <v>226</v>
      </c>
      <c r="G23" s="356" t="s">
        <v>210</v>
      </c>
      <c r="H23" s="351" t="s">
        <v>338</v>
      </c>
      <c r="I23" s="8" t="s">
        <v>77</v>
      </c>
      <c r="J23" s="8" t="s">
        <v>90</v>
      </c>
      <c r="K23" s="345">
        <v>5.8946759259259256E-3</v>
      </c>
      <c r="L23" s="344">
        <v>26</v>
      </c>
      <c r="M23" s="344">
        <v>21</v>
      </c>
      <c r="N23" s="344">
        <v>79</v>
      </c>
      <c r="O23" s="339">
        <v>2.7578703703703706E-3</v>
      </c>
      <c r="P23" s="340">
        <v>28</v>
      </c>
      <c r="Q23" s="340">
        <v>25</v>
      </c>
      <c r="R23" s="340">
        <v>76</v>
      </c>
      <c r="S23" s="283">
        <v>1.2858796296296297E-3</v>
      </c>
      <c r="T23" s="278">
        <v>36</v>
      </c>
      <c r="U23" s="278">
        <v>31</v>
      </c>
      <c r="V23" s="278">
        <v>70</v>
      </c>
      <c r="W23" s="156">
        <v>1.0219907407407406E-3</v>
      </c>
      <c r="X23" s="154">
        <v>36</v>
      </c>
      <c r="Y23" s="154">
        <v>34</v>
      </c>
      <c r="Z23" s="154">
        <v>67</v>
      </c>
      <c r="AA23" s="107">
        <v>1.2046296296296298E-2</v>
      </c>
      <c r="AB23" s="108">
        <v>24</v>
      </c>
      <c r="AC23" s="108">
        <v>54</v>
      </c>
      <c r="AD23" s="108">
        <v>47</v>
      </c>
      <c r="AE23" s="248">
        <v>7.5000000000000012E-4</v>
      </c>
      <c r="AF23" s="249">
        <v>40</v>
      </c>
      <c r="AG23" s="249">
        <v>48</v>
      </c>
      <c r="AH23" s="249">
        <v>53</v>
      </c>
      <c r="AI23" s="192">
        <v>5.023148148148147E-4</v>
      </c>
      <c r="AJ23" s="193">
        <v>47</v>
      </c>
      <c r="AK23" s="193">
        <v>48</v>
      </c>
      <c r="AL23" s="193">
        <v>53</v>
      </c>
      <c r="AM23" s="114">
        <v>2.5694444444444446E-4</v>
      </c>
      <c r="AN23" s="115">
        <v>46</v>
      </c>
      <c r="AO23" s="115">
        <v>43</v>
      </c>
      <c r="AP23" s="115">
        <v>58</v>
      </c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110"/>
      <c r="BR23" s="110"/>
      <c r="BS23" s="110"/>
      <c r="BT23" s="5"/>
      <c r="BU23" s="5"/>
      <c r="BV23" s="5"/>
      <c r="BW23" s="5"/>
      <c r="BX23" s="5"/>
      <c r="BY23" s="5"/>
      <c r="BZ23" s="5"/>
      <c r="CA23" s="110"/>
      <c r="CB23" s="110"/>
      <c r="CC23" s="110"/>
    </row>
    <row r="24" spans="1:81" s="110" customFormat="1" ht="15.75" customHeight="1" x14ac:dyDescent="0.3">
      <c r="A24" s="53">
        <f>N24+R24+V24+Z24+AD24+AH24+AL24+AP24</f>
        <v>500</v>
      </c>
      <c r="B24" s="53">
        <v>22</v>
      </c>
      <c r="C24" s="336">
        <f>AVERAGE(L24,P24,T24,X24,AB24,AF24,AJ24,AN24,)</f>
        <v>28.333333333333332</v>
      </c>
      <c r="D24" s="3" t="s">
        <v>47</v>
      </c>
      <c r="E24" s="12" t="s">
        <v>13</v>
      </c>
      <c r="F24" s="12" t="s">
        <v>18</v>
      </c>
      <c r="G24" s="57" t="s">
        <v>210</v>
      </c>
      <c r="H24" s="350"/>
      <c r="I24" s="8" t="s">
        <v>92</v>
      </c>
      <c r="J24" s="8" t="s">
        <v>90</v>
      </c>
      <c r="K24" s="345">
        <v>5.5312500000000006E-3</v>
      </c>
      <c r="L24" s="344">
        <v>29</v>
      </c>
      <c r="M24" s="344">
        <v>19</v>
      </c>
      <c r="N24" s="344">
        <v>81</v>
      </c>
      <c r="O24" s="313">
        <v>2.6319444444444441E-3</v>
      </c>
      <c r="P24" s="314">
        <v>28</v>
      </c>
      <c r="Q24" s="314">
        <v>23</v>
      </c>
      <c r="R24" s="314">
        <v>78</v>
      </c>
      <c r="S24" s="283">
        <v>1.1296296296296295E-3</v>
      </c>
      <c r="T24" s="278">
        <v>32</v>
      </c>
      <c r="U24" s="278">
        <v>24</v>
      </c>
      <c r="V24" s="278">
        <v>77</v>
      </c>
      <c r="W24" s="288" t="s">
        <v>315</v>
      </c>
      <c r="X24" s="134"/>
      <c r="Y24" s="134"/>
      <c r="Z24" s="134">
        <v>57</v>
      </c>
      <c r="AA24" s="210" t="s">
        <v>291</v>
      </c>
      <c r="AB24" s="94"/>
      <c r="AC24" s="94"/>
      <c r="AD24" s="108">
        <v>28</v>
      </c>
      <c r="AE24" s="256" t="s">
        <v>290</v>
      </c>
      <c r="AF24" s="257"/>
      <c r="AG24" s="257"/>
      <c r="AH24" s="249">
        <v>39</v>
      </c>
      <c r="AI24" s="195">
        <v>4.5138888888888892E-4</v>
      </c>
      <c r="AJ24" s="180">
        <v>38</v>
      </c>
      <c r="AK24" s="180">
        <v>34</v>
      </c>
      <c r="AL24" s="181">
        <v>67</v>
      </c>
      <c r="AM24" s="41">
        <v>2.0833333333333335E-4</v>
      </c>
      <c r="AN24" s="42">
        <v>43</v>
      </c>
      <c r="AO24" s="42">
        <v>28</v>
      </c>
      <c r="AP24" s="42">
        <v>73</v>
      </c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5"/>
      <c r="BR24" s="5"/>
      <c r="BS24" s="5"/>
      <c r="CA24" s="90"/>
      <c r="CB24" s="90"/>
      <c r="CC24" s="90"/>
    </row>
    <row r="25" spans="1:81" s="110" customFormat="1" ht="18.75" x14ac:dyDescent="0.3">
      <c r="A25" s="53">
        <f>N25+R25+V25+Z25+AD25+AH25+AL25+AP25</f>
        <v>494</v>
      </c>
      <c r="B25" s="53">
        <v>23</v>
      </c>
      <c r="C25" s="336">
        <f>AVERAGE(L25,P25,T25,X25,AB25,AF25,AJ25,AN25,)</f>
        <v>37</v>
      </c>
      <c r="D25" s="3" t="s">
        <v>52</v>
      </c>
      <c r="E25" s="12" t="s">
        <v>31</v>
      </c>
      <c r="F25" s="12" t="s">
        <v>18</v>
      </c>
      <c r="G25" s="57" t="s">
        <v>210</v>
      </c>
      <c r="H25" s="350" t="s">
        <v>348</v>
      </c>
      <c r="I25" s="8" t="s">
        <v>92</v>
      </c>
      <c r="J25" s="8" t="s">
        <v>90</v>
      </c>
      <c r="K25" s="344"/>
      <c r="L25" s="344"/>
      <c r="M25" s="344"/>
      <c r="N25" s="344"/>
      <c r="O25" s="312"/>
      <c r="P25" s="312"/>
      <c r="Q25" s="312"/>
      <c r="R25" s="312"/>
      <c r="S25" s="291">
        <v>1.0023148148148148E-3</v>
      </c>
      <c r="T25" s="292">
        <v>42</v>
      </c>
      <c r="U25" s="292">
        <v>6</v>
      </c>
      <c r="V25" s="292">
        <v>95</v>
      </c>
      <c r="W25" s="133">
        <v>8.5300925925925919E-4</v>
      </c>
      <c r="X25" s="134">
        <v>34</v>
      </c>
      <c r="Y25" s="134">
        <v>18</v>
      </c>
      <c r="Z25" s="134">
        <v>84</v>
      </c>
      <c r="AA25" s="210" t="s">
        <v>291</v>
      </c>
      <c r="AB25" s="94"/>
      <c r="AC25" s="94"/>
      <c r="AD25" s="108">
        <v>28</v>
      </c>
      <c r="AE25" s="250">
        <v>5.6712962962962956E-4</v>
      </c>
      <c r="AF25" s="253">
        <v>48</v>
      </c>
      <c r="AG25" s="252">
        <v>7</v>
      </c>
      <c r="AH25" s="253">
        <v>94</v>
      </c>
      <c r="AI25" s="194">
        <v>3.6689814814814815E-4</v>
      </c>
      <c r="AJ25" s="177">
        <v>49</v>
      </c>
      <c r="AK25" s="177">
        <v>4</v>
      </c>
      <c r="AL25" s="177">
        <v>97</v>
      </c>
      <c r="AM25" s="41">
        <v>1.8287037037037038E-4</v>
      </c>
      <c r="AN25" s="42">
        <v>49</v>
      </c>
      <c r="AO25" s="42">
        <v>5</v>
      </c>
      <c r="AP25" s="42">
        <v>96</v>
      </c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T25" s="90"/>
      <c r="BU25" s="90"/>
      <c r="BV25" s="90"/>
      <c r="BW25" s="90"/>
      <c r="BX25" s="90"/>
      <c r="BY25" s="90"/>
      <c r="BZ25" s="90"/>
      <c r="CA25" s="90"/>
      <c r="CB25" s="90"/>
      <c r="CC25" s="90"/>
    </row>
    <row r="26" spans="1:81" s="90" customFormat="1" ht="15.75" customHeight="1" x14ac:dyDescent="0.3">
      <c r="A26" s="53">
        <f>N26+R26+V26+Z26+AD26+AH26+AL26+AP26</f>
        <v>491</v>
      </c>
      <c r="B26" s="53">
        <v>24</v>
      </c>
      <c r="C26" s="336">
        <f>AVERAGE(L26,P26,T26,X26,AB26,AF26,AJ26,AN26,)</f>
        <v>33.666666666666664</v>
      </c>
      <c r="D26" s="3" t="s">
        <v>220</v>
      </c>
      <c r="E26" s="12" t="s">
        <v>135</v>
      </c>
      <c r="F26" s="12" t="s">
        <v>181</v>
      </c>
      <c r="G26" s="57" t="s">
        <v>209</v>
      </c>
      <c r="H26" s="350"/>
      <c r="I26" s="8" t="s">
        <v>92</v>
      </c>
      <c r="J26" s="8" t="s">
        <v>90</v>
      </c>
      <c r="K26" s="344"/>
      <c r="L26" s="344"/>
      <c r="M26" s="344"/>
      <c r="N26" s="344"/>
      <c r="O26" s="313">
        <v>2.3344907407407407E-3</v>
      </c>
      <c r="P26" s="314">
        <v>34</v>
      </c>
      <c r="Q26" s="314">
        <v>14</v>
      </c>
      <c r="R26" s="314">
        <v>87</v>
      </c>
      <c r="S26" s="283">
        <v>1.1018518518518519E-3</v>
      </c>
      <c r="T26" s="278">
        <v>46</v>
      </c>
      <c r="U26" s="278">
        <v>22</v>
      </c>
      <c r="V26" s="278">
        <v>79</v>
      </c>
      <c r="W26" s="133">
        <v>8.4837962962962959E-4</v>
      </c>
      <c r="X26" s="134">
        <v>44</v>
      </c>
      <c r="Y26" s="134">
        <v>16</v>
      </c>
      <c r="Z26" s="134">
        <v>85</v>
      </c>
      <c r="AA26" s="98">
        <v>1.0413194444444444E-2</v>
      </c>
      <c r="AB26" s="94">
        <v>30</v>
      </c>
      <c r="AC26" s="94">
        <v>28</v>
      </c>
      <c r="AD26" s="94">
        <v>73</v>
      </c>
      <c r="AE26" s="250">
        <v>6.3541666666666662E-4</v>
      </c>
      <c r="AF26" s="252">
        <v>48</v>
      </c>
      <c r="AG26" s="252">
        <v>26</v>
      </c>
      <c r="AH26" s="253">
        <v>75</v>
      </c>
      <c r="AI26" s="199" t="s">
        <v>289</v>
      </c>
      <c r="AJ26" s="199"/>
      <c r="AK26" s="197"/>
      <c r="AL26" s="180">
        <v>39</v>
      </c>
      <c r="AM26" s="43" t="s">
        <v>152</v>
      </c>
      <c r="AN26" s="42"/>
      <c r="AO26" s="42"/>
      <c r="AP26" s="42">
        <v>53</v>
      </c>
      <c r="BQ26" s="110"/>
      <c r="BR26" s="110"/>
      <c r="BS26" s="110"/>
      <c r="BT26" s="110"/>
      <c r="BU26" s="110"/>
      <c r="BV26" s="110"/>
      <c r="BW26" s="110"/>
      <c r="BY26" s="110"/>
      <c r="BZ26" s="110"/>
    </row>
    <row r="27" spans="1:81" ht="18.75" hidden="1" x14ac:dyDescent="0.3">
      <c r="A27" s="53">
        <f>N27+R27+V27+Z27+AD27+AH27+AL27+AP27</f>
        <v>484</v>
      </c>
      <c r="B27" s="53">
        <v>25</v>
      </c>
      <c r="C27" s="336">
        <f>AVERAGE(L27,P27,T27,X27,AB27,AF27,AJ27,AN27,)</f>
        <v>25.25</v>
      </c>
      <c r="D27" s="12" t="s">
        <v>327</v>
      </c>
      <c r="E27" s="12" t="s">
        <v>7</v>
      </c>
      <c r="F27" s="12" t="s">
        <v>235</v>
      </c>
      <c r="G27" s="57" t="s">
        <v>236</v>
      </c>
      <c r="I27" s="8" t="s">
        <v>77</v>
      </c>
      <c r="J27" s="8" t="s">
        <v>90</v>
      </c>
      <c r="K27" s="345">
        <v>5.1828703703703698E-3</v>
      </c>
      <c r="L27" s="344">
        <v>31</v>
      </c>
      <c r="M27" s="344">
        <v>13</v>
      </c>
      <c r="N27" s="344">
        <v>87</v>
      </c>
      <c r="O27" s="346" t="s">
        <v>315</v>
      </c>
      <c r="P27" s="314"/>
      <c r="Q27" s="314"/>
      <c r="R27" s="314">
        <v>68</v>
      </c>
      <c r="S27" s="333" t="s">
        <v>315</v>
      </c>
      <c r="T27" s="278"/>
      <c r="U27" s="278"/>
      <c r="V27" s="278">
        <v>62</v>
      </c>
      <c r="W27" s="133">
        <v>2.4189814814814812E-4</v>
      </c>
      <c r="X27" s="134">
        <v>41</v>
      </c>
      <c r="Y27" s="134">
        <v>30</v>
      </c>
      <c r="Z27" s="134">
        <v>71</v>
      </c>
      <c r="AA27" s="118">
        <v>1.082175925925926E-2</v>
      </c>
      <c r="AB27" s="116">
        <v>29</v>
      </c>
      <c r="AC27" s="116">
        <v>36</v>
      </c>
      <c r="AD27" s="116">
        <v>65</v>
      </c>
      <c r="AE27" s="256" t="s">
        <v>290</v>
      </c>
      <c r="AF27" s="261"/>
      <c r="AG27" s="261"/>
      <c r="AH27" s="262">
        <v>39</v>
      </c>
      <c r="AI27" s="199" t="s">
        <v>289</v>
      </c>
      <c r="AJ27" s="199"/>
      <c r="AK27" s="201"/>
      <c r="AL27" s="202">
        <v>39</v>
      </c>
      <c r="AM27" s="43" t="s">
        <v>152</v>
      </c>
      <c r="AN27" s="46"/>
      <c r="AO27" s="46"/>
      <c r="AP27" s="46">
        <v>53</v>
      </c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110"/>
      <c r="CB27" s="110"/>
      <c r="CC27" s="110"/>
    </row>
    <row r="28" spans="1:81" s="106" customFormat="1" ht="18.75" customHeight="1" x14ac:dyDescent="0.3">
      <c r="A28" s="53">
        <f>N28+R28+V28+Z28+AD28+AH28+AL28+AP28</f>
        <v>483</v>
      </c>
      <c r="B28" s="53">
        <v>26</v>
      </c>
      <c r="C28" s="336">
        <f>AVERAGE(L28,P28,T28,X28,AB28,AF28,AJ28,AN28,)</f>
        <v>33</v>
      </c>
      <c r="D28" s="12" t="s">
        <v>164</v>
      </c>
      <c r="E28" s="12" t="s">
        <v>7</v>
      </c>
      <c r="F28" s="12" t="s">
        <v>165</v>
      </c>
      <c r="G28" s="57" t="s">
        <v>166</v>
      </c>
      <c r="H28" s="350"/>
      <c r="I28" s="8" t="s">
        <v>92</v>
      </c>
      <c r="J28" s="8" t="s">
        <v>90</v>
      </c>
      <c r="K28" s="344"/>
      <c r="L28" s="344"/>
      <c r="M28" s="344"/>
      <c r="N28" s="344"/>
      <c r="O28" s="329">
        <v>2.0567129629629629E-3</v>
      </c>
      <c r="P28" s="330">
        <v>39</v>
      </c>
      <c r="Q28" s="330">
        <v>1</v>
      </c>
      <c r="R28" s="330">
        <v>100</v>
      </c>
      <c r="S28" s="321" t="s">
        <v>320</v>
      </c>
      <c r="T28" s="275"/>
      <c r="U28" s="275"/>
      <c r="V28" s="278">
        <v>63</v>
      </c>
      <c r="W28" s="156">
        <v>7.5000000000000012E-4</v>
      </c>
      <c r="X28" s="154">
        <v>44</v>
      </c>
      <c r="Y28" s="154">
        <v>1</v>
      </c>
      <c r="Z28" s="154">
        <v>100</v>
      </c>
      <c r="AA28" s="210" t="s">
        <v>291</v>
      </c>
      <c r="AB28" s="94"/>
      <c r="AC28" s="94"/>
      <c r="AD28" s="108">
        <v>28</v>
      </c>
      <c r="AE28" s="254">
        <v>5.3587962962962953E-4</v>
      </c>
      <c r="AF28" s="255">
        <v>49</v>
      </c>
      <c r="AG28" s="255">
        <v>1</v>
      </c>
      <c r="AH28" s="255">
        <v>100</v>
      </c>
      <c r="AI28" s="199" t="s">
        <v>289</v>
      </c>
      <c r="AJ28" s="199"/>
      <c r="AK28" s="197"/>
      <c r="AL28" s="180">
        <v>39</v>
      </c>
      <c r="AM28" s="43" t="s">
        <v>152</v>
      </c>
      <c r="AN28" s="42"/>
      <c r="AO28" s="42"/>
      <c r="AP28" s="42">
        <v>53</v>
      </c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</row>
    <row r="29" spans="1:81" s="90" customFormat="1" ht="15.75" customHeight="1" x14ac:dyDescent="0.3">
      <c r="A29" s="53">
        <f>N29+R29+V29+Z29+AD29+AH29+AL29+AP29</f>
        <v>480</v>
      </c>
      <c r="B29" s="53">
        <v>27</v>
      </c>
      <c r="C29" s="336">
        <f>AVERAGE(L29,P29,T29,X29,AB29,AF29,AJ29,AN29,)</f>
        <v>28.857142857142858</v>
      </c>
      <c r="D29" s="3" t="s">
        <v>106</v>
      </c>
      <c r="E29" s="12" t="s">
        <v>31</v>
      </c>
      <c r="F29" s="12" t="s">
        <v>121</v>
      </c>
      <c r="G29" s="57" t="s">
        <v>210</v>
      </c>
      <c r="H29" s="350"/>
      <c r="I29" s="8" t="s">
        <v>92</v>
      </c>
      <c r="J29" s="8" t="s">
        <v>90</v>
      </c>
      <c r="K29" s="344"/>
      <c r="L29" s="344"/>
      <c r="M29" s="344"/>
      <c r="N29" s="344"/>
      <c r="O29" s="313">
        <v>2.2083333333333334E-3</v>
      </c>
      <c r="P29" s="314">
        <v>24</v>
      </c>
      <c r="Q29" s="314">
        <v>9</v>
      </c>
      <c r="R29" s="314">
        <v>92</v>
      </c>
      <c r="S29" s="283">
        <v>1.230324074074074E-3</v>
      </c>
      <c r="T29" s="278">
        <v>31</v>
      </c>
      <c r="U29" s="278">
        <v>28</v>
      </c>
      <c r="V29" s="278">
        <v>73</v>
      </c>
      <c r="W29" s="133">
        <v>9.0856481481481485E-4</v>
      </c>
      <c r="X29" s="134">
        <v>38</v>
      </c>
      <c r="Y29" s="134">
        <v>26</v>
      </c>
      <c r="Z29" s="134">
        <v>75</v>
      </c>
      <c r="AA29" s="98">
        <v>1.2597222222222223E-2</v>
      </c>
      <c r="AB29" s="94">
        <v>23</v>
      </c>
      <c r="AC29" s="108">
        <v>58</v>
      </c>
      <c r="AD29" s="108">
        <v>43</v>
      </c>
      <c r="AE29" s="250">
        <v>6.4004629629629622E-4</v>
      </c>
      <c r="AF29" s="252">
        <v>44</v>
      </c>
      <c r="AG29" s="252">
        <v>28</v>
      </c>
      <c r="AH29" s="253">
        <v>73</v>
      </c>
      <c r="AI29" s="195">
        <v>4.3055555555555555E-4</v>
      </c>
      <c r="AJ29" s="180">
        <v>42</v>
      </c>
      <c r="AK29" s="180">
        <v>30</v>
      </c>
      <c r="AL29" s="181">
        <v>71</v>
      </c>
      <c r="AM29" s="41" t="s">
        <v>152</v>
      </c>
      <c r="AN29" s="42"/>
      <c r="AO29" s="42"/>
      <c r="AP29" s="42">
        <v>53</v>
      </c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CA29" s="110"/>
      <c r="CB29" s="110"/>
      <c r="CC29" s="110"/>
    </row>
    <row r="30" spans="1:81" s="90" customFormat="1" ht="18.75" x14ac:dyDescent="0.3">
      <c r="A30" s="53">
        <f>N30+R30+V30+Z30+AD30+AH30+AL30+AP30</f>
        <v>477</v>
      </c>
      <c r="B30" s="53">
        <v>28</v>
      </c>
      <c r="C30" s="336">
        <f>AVERAGE(L30,P30,T30,X30,AB30,AF30,AJ30,AN30,)</f>
        <v>34.142857142857146</v>
      </c>
      <c r="D30" s="3" t="s">
        <v>46</v>
      </c>
      <c r="E30" s="12" t="s">
        <v>13</v>
      </c>
      <c r="F30" s="12" t="s">
        <v>18</v>
      </c>
      <c r="G30" s="57" t="s">
        <v>210</v>
      </c>
      <c r="H30" s="350"/>
      <c r="I30" s="8" t="s">
        <v>92</v>
      </c>
      <c r="J30" s="8" t="s">
        <v>90</v>
      </c>
      <c r="K30" s="344"/>
      <c r="L30" s="344"/>
      <c r="M30" s="344"/>
      <c r="N30" s="344"/>
      <c r="O30" s="314"/>
      <c r="P30" s="314"/>
      <c r="Q30" s="314"/>
      <c r="R30" s="314"/>
      <c r="S30" s="283">
        <v>1.0740740740740741E-3</v>
      </c>
      <c r="T30" s="278">
        <v>36</v>
      </c>
      <c r="U30" s="278">
        <v>17</v>
      </c>
      <c r="V30" s="278">
        <v>84</v>
      </c>
      <c r="W30" s="133">
        <v>8.599537037037036E-4</v>
      </c>
      <c r="X30" s="134">
        <v>40</v>
      </c>
      <c r="Y30" s="134">
        <v>20</v>
      </c>
      <c r="Z30" s="134">
        <v>81</v>
      </c>
      <c r="AA30" s="98">
        <v>1.0778935185185185E-2</v>
      </c>
      <c r="AB30" s="94">
        <v>24</v>
      </c>
      <c r="AC30" s="94">
        <v>35</v>
      </c>
      <c r="AD30" s="94">
        <v>66</v>
      </c>
      <c r="AE30" s="250">
        <v>6.122685185185185E-4</v>
      </c>
      <c r="AF30" s="252">
        <v>42</v>
      </c>
      <c r="AG30" s="252">
        <v>22</v>
      </c>
      <c r="AH30" s="253">
        <v>79</v>
      </c>
      <c r="AI30" s="195">
        <v>4.0162037037037038E-4</v>
      </c>
      <c r="AJ30" s="180">
        <v>49</v>
      </c>
      <c r="AK30" s="180">
        <v>20</v>
      </c>
      <c r="AL30" s="181">
        <v>81</v>
      </c>
      <c r="AM30" s="41">
        <v>1.9097222222222223E-4</v>
      </c>
      <c r="AN30" s="42">
        <v>48</v>
      </c>
      <c r="AO30" s="42">
        <v>15</v>
      </c>
      <c r="AP30" s="42">
        <v>86</v>
      </c>
      <c r="BQ30" s="110"/>
      <c r="BR30" s="110"/>
      <c r="BS30" s="110"/>
      <c r="BT30" s="110"/>
      <c r="BU30" s="110"/>
      <c r="BV30" s="110"/>
      <c r="BW30" s="110"/>
      <c r="BX30" s="110"/>
      <c r="BY30" s="3"/>
      <c r="BZ30" s="3"/>
    </row>
    <row r="31" spans="1:81" s="90" customFormat="1" ht="15.75" customHeight="1" x14ac:dyDescent="0.3">
      <c r="A31" s="53">
        <f>N31+R31+V31+Z31+AD31+AH31+AL31+AP31</f>
        <v>464</v>
      </c>
      <c r="B31" s="53">
        <v>29</v>
      </c>
      <c r="C31" s="336">
        <f>AVERAGE(L31,P31,T31,X31,AB31,AF31,AJ31,AN31,)</f>
        <v>34.666666666666664</v>
      </c>
      <c r="D31" s="3" t="s">
        <v>81</v>
      </c>
      <c r="E31" s="12" t="s">
        <v>13</v>
      </c>
      <c r="F31" s="12" t="s">
        <v>18</v>
      </c>
      <c r="G31" s="57" t="s">
        <v>210</v>
      </c>
      <c r="H31" s="350"/>
      <c r="I31" s="8" t="s">
        <v>92</v>
      </c>
      <c r="J31" s="8" t="s">
        <v>90</v>
      </c>
      <c r="K31" s="344"/>
      <c r="L31" s="344"/>
      <c r="M31" s="344"/>
      <c r="N31" s="344"/>
      <c r="O31" s="313">
        <v>2.445601851851852E-3</v>
      </c>
      <c r="P31" s="314">
        <v>31</v>
      </c>
      <c r="Q31" s="314">
        <v>18</v>
      </c>
      <c r="R31" s="314">
        <v>83</v>
      </c>
      <c r="S31" s="283">
        <v>1.1064814814814815E-3</v>
      </c>
      <c r="T31" s="278">
        <v>39</v>
      </c>
      <c r="U31" s="278">
        <v>23</v>
      </c>
      <c r="V31" s="278">
        <v>78</v>
      </c>
      <c r="W31" s="133">
        <v>8.7847222222222233E-4</v>
      </c>
      <c r="X31" s="134">
        <v>40</v>
      </c>
      <c r="Y31" s="134">
        <v>21</v>
      </c>
      <c r="Z31" s="134">
        <v>80</v>
      </c>
      <c r="AA31" s="210" t="s">
        <v>291</v>
      </c>
      <c r="AB31" s="94"/>
      <c r="AC31" s="94"/>
      <c r="AD31" s="108">
        <v>28</v>
      </c>
      <c r="AE31" s="256" t="s">
        <v>290</v>
      </c>
      <c r="AF31" s="257"/>
      <c r="AG31" s="257"/>
      <c r="AH31" s="249">
        <v>39</v>
      </c>
      <c r="AI31" s="195">
        <v>3.9583333333333338E-4</v>
      </c>
      <c r="AJ31" s="180">
        <v>51</v>
      </c>
      <c r="AK31" s="180">
        <v>17</v>
      </c>
      <c r="AL31" s="181">
        <v>84</v>
      </c>
      <c r="AM31" s="41">
        <v>2.0833333333333335E-4</v>
      </c>
      <c r="AN31" s="42">
        <v>47</v>
      </c>
      <c r="AO31" s="42">
        <v>29</v>
      </c>
      <c r="AP31" s="42">
        <v>72</v>
      </c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110"/>
      <c r="BE31" s="110"/>
      <c r="BF31" s="110"/>
      <c r="BG31" s="110"/>
      <c r="BH31" s="110"/>
      <c r="BI31" s="110"/>
      <c r="BJ31" s="110"/>
      <c r="BK31" s="110"/>
      <c r="BL31" s="110"/>
      <c r="BM31" s="110"/>
      <c r="BN31" s="110"/>
      <c r="BO31" s="110"/>
      <c r="BP31" s="110"/>
      <c r="BX31" s="110"/>
      <c r="CA31" s="3"/>
      <c r="CB31" s="3"/>
      <c r="CC31" s="3"/>
    </row>
    <row r="32" spans="1:81" s="90" customFormat="1" ht="15.75" customHeight="1" x14ac:dyDescent="0.3">
      <c r="A32" s="53">
        <f>N32+R32+V32+Z32+AD32+AH32+AL32+AP32</f>
        <v>459</v>
      </c>
      <c r="B32" s="53">
        <v>30</v>
      </c>
      <c r="C32" s="336">
        <f>AVERAGE(L32,P32,T32,X32,AB32,AF32,AJ32,AN32,)</f>
        <v>25.333333333333332</v>
      </c>
      <c r="D32" s="3" t="s">
        <v>325</v>
      </c>
      <c r="E32" s="12" t="s">
        <v>7</v>
      </c>
      <c r="F32" s="12" t="s">
        <v>235</v>
      </c>
      <c r="G32" s="57" t="s">
        <v>236</v>
      </c>
      <c r="H32" s="351"/>
      <c r="I32" s="8" t="s">
        <v>92</v>
      </c>
      <c r="J32" s="8" t="s">
        <v>90</v>
      </c>
      <c r="K32" s="345">
        <v>4.3854166666666668E-3</v>
      </c>
      <c r="L32" s="344">
        <v>35</v>
      </c>
      <c r="M32" s="344">
        <v>2</v>
      </c>
      <c r="N32" s="344">
        <v>99</v>
      </c>
      <c r="O32" s="346" t="s">
        <v>315</v>
      </c>
      <c r="P32" s="314"/>
      <c r="Q32" s="314"/>
      <c r="R32" s="314">
        <v>68</v>
      </c>
      <c r="S32" s="333" t="s">
        <v>315</v>
      </c>
      <c r="T32" s="278"/>
      <c r="U32" s="278"/>
      <c r="V32" s="278">
        <v>62</v>
      </c>
      <c r="W32" s="133">
        <v>2.4189814814814812E-4</v>
      </c>
      <c r="X32" s="134">
        <v>41</v>
      </c>
      <c r="Y32" s="134">
        <v>30</v>
      </c>
      <c r="Z32" s="134">
        <v>71</v>
      </c>
      <c r="AA32" s="210" t="s">
        <v>291</v>
      </c>
      <c r="AB32" s="94"/>
      <c r="AC32" s="94"/>
      <c r="AD32" s="108">
        <v>28</v>
      </c>
      <c r="AE32" s="256" t="s">
        <v>290</v>
      </c>
      <c r="AF32" s="257"/>
      <c r="AG32" s="257"/>
      <c r="AH32" s="249">
        <v>39</v>
      </c>
      <c r="AI32" s="199" t="s">
        <v>289</v>
      </c>
      <c r="AJ32" s="199"/>
      <c r="AK32" s="196"/>
      <c r="AL32" s="193">
        <v>39</v>
      </c>
      <c r="AM32" s="43" t="s">
        <v>152</v>
      </c>
      <c r="AN32" s="115"/>
      <c r="AO32" s="115"/>
      <c r="AP32" s="115">
        <v>53</v>
      </c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110"/>
      <c r="CB32" s="110"/>
      <c r="CC32" s="110"/>
    </row>
    <row r="33" spans="1:81" s="90" customFormat="1" ht="18.75" x14ac:dyDescent="0.3">
      <c r="A33" s="53">
        <f>N33+R33+V33+Z33+AD33+AH33+AL33+AP33</f>
        <v>458</v>
      </c>
      <c r="B33" s="53">
        <v>31</v>
      </c>
      <c r="C33" s="336">
        <f>AVERAGE(L33,P33,T33,X33,AB33,AF33,AJ33,AN33,)</f>
        <v>24.666666666666668</v>
      </c>
      <c r="D33" s="3" t="s">
        <v>326</v>
      </c>
      <c r="E33" s="12" t="s">
        <v>7</v>
      </c>
      <c r="F33" s="12" t="s">
        <v>235</v>
      </c>
      <c r="G33" s="57" t="s">
        <v>236</v>
      </c>
      <c r="H33" s="351"/>
      <c r="I33" s="8" t="s">
        <v>92</v>
      </c>
      <c r="J33" s="8" t="s">
        <v>90</v>
      </c>
      <c r="K33" s="345">
        <v>4.4039351851851852E-3</v>
      </c>
      <c r="L33" s="344">
        <v>33</v>
      </c>
      <c r="M33" s="344">
        <v>3</v>
      </c>
      <c r="N33" s="344">
        <v>98</v>
      </c>
      <c r="O33" s="346" t="s">
        <v>315</v>
      </c>
      <c r="P33" s="314"/>
      <c r="Q33" s="314"/>
      <c r="R33" s="314">
        <v>68</v>
      </c>
      <c r="S33" s="333" t="s">
        <v>315</v>
      </c>
      <c r="T33" s="278"/>
      <c r="U33" s="278"/>
      <c r="V33" s="278">
        <v>62</v>
      </c>
      <c r="W33" s="133">
        <v>2.4189814814814812E-4</v>
      </c>
      <c r="X33" s="134">
        <v>41</v>
      </c>
      <c r="Y33" s="134">
        <v>30</v>
      </c>
      <c r="Z33" s="134">
        <v>71</v>
      </c>
      <c r="AA33" s="210" t="s">
        <v>291</v>
      </c>
      <c r="AB33" s="94"/>
      <c r="AC33" s="94"/>
      <c r="AD33" s="108">
        <v>28</v>
      </c>
      <c r="AE33" s="256" t="s">
        <v>290</v>
      </c>
      <c r="AF33" s="257"/>
      <c r="AG33" s="257"/>
      <c r="AH33" s="249">
        <v>39</v>
      </c>
      <c r="AI33" s="199" t="s">
        <v>289</v>
      </c>
      <c r="AJ33" s="199"/>
      <c r="AK33" s="196"/>
      <c r="AL33" s="193">
        <v>39</v>
      </c>
      <c r="AM33" s="43" t="s">
        <v>152</v>
      </c>
      <c r="AN33" s="115"/>
      <c r="AO33" s="115"/>
      <c r="AP33" s="115">
        <v>53</v>
      </c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110"/>
      <c r="CB33" s="110"/>
      <c r="CC33" s="110"/>
    </row>
    <row r="34" spans="1:81" s="110" customFormat="1" ht="18.75" hidden="1" x14ac:dyDescent="0.3">
      <c r="A34" s="53">
        <f>N34+R34+V34+Z34+AD34+AH34+AL34+AP34</f>
        <v>454</v>
      </c>
      <c r="B34" s="53">
        <v>32</v>
      </c>
      <c r="C34" s="336">
        <f>AVERAGE(L34,P34,T34,X34,AB34,AF34,AJ34,AN34,)</f>
        <v>29.111111111111111</v>
      </c>
      <c r="D34" s="3" t="s">
        <v>328</v>
      </c>
      <c r="E34" s="12" t="s">
        <v>133</v>
      </c>
      <c r="F34" s="12" t="s">
        <v>18</v>
      </c>
      <c r="G34" s="57" t="s">
        <v>210</v>
      </c>
      <c r="H34" s="350" t="s">
        <v>339</v>
      </c>
      <c r="I34" s="8" t="s">
        <v>77</v>
      </c>
      <c r="J34" s="8" t="s">
        <v>90</v>
      </c>
      <c r="K34" s="345">
        <v>7.2743055555555556E-3</v>
      </c>
      <c r="L34" s="344">
        <v>29</v>
      </c>
      <c r="M34" s="344">
        <v>24</v>
      </c>
      <c r="N34" s="344">
        <v>76</v>
      </c>
      <c r="O34" s="339">
        <v>3.4548611111111112E-3</v>
      </c>
      <c r="P34" s="340">
        <v>25</v>
      </c>
      <c r="Q34" s="340">
        <v>30</v>
      </c>
      <c r="R34" s="340">
        <v>71</v>
      </c>
      <c r="S34" s="289">
        <v>1.5208333333333332E-3</v>
      </c>
      <c r="T34" s="290">
        <v>31</v>
      </c>
      <c r="U34" s="290">
        <v>35</v>
      </c>
      <c r="V34" s="290">
        <v>66</v>
      </c>
      <c r="W34" s="156">
        <v>1.1909722222222222E-3</v>
      </c>
      <c r="X34" s="154">
        <v>34</v>
      </c>
      <c r="Y34" s="154">
        <v>42</v>
      </c>
      <c r="Z34" s="154">
        <v>62</v>
      </c>
      <c r="AA34" s="103">
        <v>1.4537037037037038E-2</v>
      </c>
      <c r="AB34" s="93">
        <v>30</v>
      </c>
      <c r="AC34" s="94">
        <v>70</v>
      </c>
      <c r="AD34" s="94">
        <v>31</v>
      </c>
      <c r="AE34" s="258">
        <v>8.6921296296296302E-4</v>
      </c>
      <c r="AF34" s="251">
        <v>33</v>
      </c>
      <c r="AG34" s="252">
        <v>60</v>
      </c>
      <c r="AH34" s="253">
        <v>41</v>
      </c>
      <c r="AI34" s="194">
        <v>5.5439814814814815E-4</v>
      </c>
      <c r="AJ34" s="177">
        <v>42</v>
      </c>
      <c r="AK34" s="177">
        <v>51</v>
      </c>
      <c r="AL34" s="177">
        <v>50</v>
      </c>
      <c r="AM34" s="41">
        <v>2.6273148148148146E-4</v>
      </c>
      <c r="AN34" s="42">
        <v>38</v>
      </c>
      <c r="AO34" s="42">
        <v>44</v>
      </c>
      <c r="AP34" s="42">
        <v>57</v>
      </c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5"/>
      <c r="BR34" s="5"/>
      <c r="BS34" s="5"/>
      <c r="BT34" s="90"/>
      <c r="BU34" s="90"/>
      <c r="BV34" s="90"/>
      <c r="BW34" s="90"/>
      <c r="BX34" s="90"/>
      <c r="BY34" s="90"/>
      <c r="BZ34" s="90"/>
      <c r="CA34" s="5"/>
      <c r="CB34" s="5"/>
      <c r="CC34" s="5"/>
    </row>
    <row r="35" spans="1:81" s="90" customFormat="1" ht="18.75" x14ac:dyDescent="0.3">
      <c r="A35" s="53">
        <f>N35+R35+V35+Z35+AD35+AH35+AL35+AP35</f>
        <v>450</v>
      </c>
      <c r="B35" s="53">
        <v>33</v>
      </c>
      <c r="C35" s="336">
        <f>AVERAGE(L35,P35,T35,X35,AB35,AF35,AJ35,AN35,)</f>
        <v>31.5</v>
      </c>
      <c r="D35" s="3" t="s">
        <v>97</v>
      </c>
      <c r="E35" s="12" t="s">
        <v>13</v>
      </c>
      <c r="F35" s="12" t="s">
        <v>122</v>
      </c>
      <c r="G35" s="57" t="s">
        <v>212</v>
      </c>
      <c r="H35" s="350"/>
      <c r="I35" s="8" t="s">
        <v>92</v>
      </c>
      <c r="J35" s="8" t="s">
        <v>90</v>
      </c>
      <c r="K35" s="344"/>
      <c r="L35" s="344"/>
      <c r="M35" s="344"/>
      <c r="N35" s="344"/>
      <c r="O35" s="314"/>
      <c r="P35" s="314"/>
      <c r="Q35" s="314"/>
      <c r="R35" s="314"/>
      <c r="S35" s="283">
        <v>1.0717592592592593E-3</v>
      </c>
      <c r="T35" s="278">
        <v>37</v>
      </c>
      <c r="U35" s="278">
        <v>15</v>
      </c>
      <c r="V35" s="278">
        <v>86</v>
      </c>
      <c r="W35" s="133">
        <v>8.3101851851851859E-4</v>
      </c>
      <c r="X35" s="134">
        <v>37</v>
      </c>
      <c r="Y35" s="134">
        <v>14</v>
      </c>
      <c r="Z35" s="134">
        <v>87</v>
      </c>
      <c r="AA35" s="98">
        <v>1.1241898148148147E-2</v>
      </c>
      <c r="AB35" s="94">
        <v>24</v>
      </c>
      <c r="AC35" s="94">
        <v>44</v>
      </c>
      <c r="AD35" s="94">
        <v>57</v>
      </c>
      <c r="AE35" s="250">
        <v>6.0648148148148139E-4</v>
      </c>
      <c r="AF35" s="252">
        <v>44</v>
      </c>
      <c r="AG35" s="252">
        <v>19</v>
      </c>
      <c r="AH35" s="253">
        <v>82</v>
      </c>
      <c r="AI35" s="195">
        <v>3.9351851851851852E-4</v>
      </c>
      <c r="AJ35" s="180">
        <v>47</v>
      </c>
      <c r="AK35" s="180">
        <v>16</v>
      </c>
      <c r="AL35" s="181">
        <v>85</v>
      </c>
      <c r="AM35" s="41" t="s">
        <v>152</v>
      </c>
      <c r="AN35" s="42"/>
      <c r="AO35" s="42"/>
      <c r="AP35" s="42">
        <v>53</v>
      </c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T35" s="5"/>
      <c r="BU35" s="5"/>
      <c r="BV35" s="5"/>
      <c r="BW35" s="5"/>
      <c r="BX35" s="5"/>
    </row>
    <row r="36" spans="1:81" s="3" customFormat="1" ht="18.75" hidden="1" customHeight="1" x14ac:dyDescent="0.3">
      <c r="A36" s="53">
        <f>N36+R36+V36+Z36+AD36+AH36+AL36+AP36</f>
        <v>446</v>
      </c>
      <c r="B36" s="53">
        <v>34</v>
      </c>
      <c r="C36" s="336">
        <f>AVERAGE(L36,P36,T36,X36,AB36,AF36,AJ36,AN36,)</f>
        <v>24</v>
      </c>
      <c r="D36" s="12" t="s">
        <v>205</v>
      </c>
      <c r="E36" s="12" t="s">
        <v>13</v>
      </c>
      <c r="F36" s="12" t="s">
        <v>170</v>
      </c>
      <c r="G36" s="57" t="s">
        <v>212</v>
      </c>
      <c r="H36" s="351"/>
      <c r="I36" s="8" t="s">
        <v>77</v>
      </c>
      <c r="J36" s="8" t="s">
        <v>90</v>
      </c>
      <c r="K36" s="345">
        <v>6.5150462962962957E-3</v>
      </c>
      <c r="L36" s="344">
        <v>24</v>
      </c>
      <c r="M36" s="344">
        <v>22</v>
      </c>
      <c r="N36" s="344">
        <v>78</v>
      </c>
      <c r="O36" s="313">
        <v>3.0856481481481481E-3</v>
      </c>
      <c r="P36" s="314">
        <v>27</v>
      </c>
      <c r="Q36" s="314">
        <v>28</v>
      </c>
      <c r="R36" s="314">
        <v>73</v>
      </c>
      <c r="S36" s="333" t="s">
        <v>315</v>
      </c>
      <c r="T36" s="278"/>
      <c r="U36" s="278"/>
      <c r="V36" s="278">
        <v>62</v>
      </c>
      <c r="W36" s="133">
        <v>1.1331018518518519E-3</v>
      </c>
      <c r="X36" s="134">
        <v>31</v>
      </c>
      <c r="Y36" s="154">
        <v>37</v>
      </c>
      <c r="Z36" s="154">
        <v>64</v>
      </c>
      <c r="AA36" s="98">
        <v>1.3909722222222224E-2</v>
      </c>
      <c r="AB36" s="94">
        <v>30</v>
      </c>
      <c r="AC36" s="94">
        <v>67</v>
      </c>
      <c r="AD36" s="94">
        <v>34</v>
      </c>
      <c r="AE36" s="256">
        <v>8.4143518518518519E-4</v>
      </c>
      <c r="AF36" s="259">
        <v>32</v>
      </c>
      <c r="AG36" s="259"/>
      <c r="AH36" s="252">
        <v>43</v>
      </c>
      <c r="AI36" s="199" t="s">
        <v>289</v>
      </c>
      <c r="AJ36" s="199"/>
      <c r="AK36" s="196"/>
      <c r="AL36" s="193">
        <v>39</v>
      </c>
      <c r="AM36" s="43" t="s">
        <v>152</v>
      </c>
      <c r="AN36" s="42"/>
      <c r="AO36" s="42"/>
      <c r="AP36" s="42">
        <v>53</v>
      </c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110"/>
      <c r="BE36" s="110"/>
      <c r="BF36" s="110"/>
      <c r="BG36" s="110"/>
      <c r="BH36" s="110"/>
      <c r="BI36" s="110"/>
      <c r="BJ36" s="110"/>
      <c r="BK36" s="110"/>
      <c r="BL36" s="110"/>
      <c r="BM36" s="110"/>
      <c r="BN36" s="110"/>
      <c r="BO36" s="110"/>
      <c r="BP36" s="110"/>
      <c r="BQ36" s="106"/>
      <c r="BR36" s="106"/>
      <c r="BS36" s="106"/>
      <c r="BT36" s="90"/>
      <c r="BU36" s="90"/>
      <c r="BV36" s="90"/>
      <c r="BW36" s="90"/>
      <c r="BX36" s="90"/>
      <c r="BY36" s="90"/>
      <c r="BZ36" s="90"/>
      <c r="CA36" s="110"/>
      <c r="CB36" s="110"/>
      <c r="CC36" s="110"/>
    </row>
    <row r="37" spans="1:81" s="90" customFormat="1" ht="15.75" hidden="1" customHeight="1" x14ac:dyDescent="0.3">
      <c r="A37" s="53">
        <f>N37+R37+V37+Z37+AD37+AH37+AL37+AP37</f>
        <v>440</v>
      </c>
      <c r="B37" s="53">
        <v>35</v>
      </c>
      <c r="C37" s="336">
        <f>AVERAGE(L37,P37,T37,X37,AB37,AF37,AJ37,AN37,)</f>
        <v>34.666666666666664</v>
      </c>
      <c r="D37" s="3" t="s">
        <v>21</v>
      </c>
      <c r="E37" s="12" t="s">
        <v>34</v>
      </c>
      <c r="F37" s="12" t="s">
        <v>22</v>
      </c>
      <c r="G37" s="57" t="s">
        <v>130</v>
      </c>
      <c r="H37" s="350" t="s">
        <v>349</v>
      </c>
      <c r="I37" s="8" t="s">
        <v>77</v>
      </c>
      <c r="J37" s="8" t="s">
        <v>23</v>
      </c>
      <c r="K37" s="345">
        <v>7.1643518518518514E-3</v>
      </c>
      <c r="L37" s="344">
        <v>37</v>
      </c>
      <c r="M37" s="344">
        <v>23</v>
      </c>
      <c r="N37" s="344">
        <v>77</v>
      </c>
      <c r="O37" s="339">
        <v>3.4490740740740745E-3</v>
      </c>
      <c r="P37" s="340">
        <v>41</v>
      </c>
      <c r="Q37" s="340">
        <v>29</v>
      </c>
      <c r="R37" s="340">
        <v>72</v>
      </c>
      <c r="S37" s="289">
        <v>1.6435185185185183E-3</v>
      </c>
      <c r="T37" s="290">
        <v>37</v>
      </c>
      <c r="U37" s="290">
        <v>36</v>
      </c>
      <c r="V37" s="290">
        <v>65</v>
      </c>
      <c r="W37" s="156">
        <v>1.3240740740740741E-3</v>
      </c>
      <c r="X37" s="154">
        <v>30</v>
      </c>
      <c r="Y37" s="154">
        <v>40</v>
      </c>
      <c r="Z37" s="154">
        <v>60</v>
      </c>
      <c r="AA37" s="98">
        <v>1.6192129629629629E-2</v>
      </c>
      <c r="AB37" s="94">
        <v>30</v>
      </c>
      <c r="AC37" s="94">
        <v>71</v>
      </c>
      <c r="AD37" s="94">
        <v>30</v>
      </c>
      <c r="AE37" s="258">
        <v>1.0532407407407407E-3</v>
      </c>
      <c r="AF37" s="252">
        <v>42</v>
      </c>
      <c r="AG37" s="252">
        <v>61</v>
      </c>
      <c r="AH37" s="253">
        <v>40</v>
      </c>
      <c r="AI37" s="195">
        <v>6.2500000000000001E-4</v>
      </c>
      <c r="AJ37" s="180">
        <v>45</v>
      </c>
      <c r="AK37" s="180">
        <v>59</v>
      </c>
      <c r="AL37" s="181">
        <v>42</v>
      </c>
      <c r="AM37" s="41">
        <v>2.8935185185185189E-4</v>
      </c>
      <c r="AN37" s="42">
        <v>50</v>
      </c>
      <c r="AO37" s="42">
        <v>47</v>
      </c>
      <c r="AP37" s="42">
        <v>54</v>
      </c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5"/>
      <c r="BR37" s="5"/>
      <c r="BS37" s="5"/>
    </row>
    <row r="38" spans="1:81" ht="18.75" x14ac:dyDescent="0.3">
      <c r="A38" s="53">
        <f>N38+R38+V38+Z38+AD38+AH38+AL38+AP38</f>
        <v>424</v>
      </c>
      <c r="B38" s="53">
        <v>36</v>
      </c>
      <c r="C38" s="336">
        <f>AVERAGE(L38,P38,T38,X38,AB38,AF38,AJ38,AN38,)</f>
        <v>30.333333333333332</v>
      </c>
      <c r="D38" s="3" t="s">
        <v>64</v>
      </c>
      <c r="E38" s="12" t="s">
        <v>13</v>
      </c>
      <c r="F38" s="12" t="s">
        <v>18</v>
      </c>
      <c r="G38" s="57" t="s">
        <v>210</v>
      </c>
      <c r="I38" s="8" t="s">
        <v>92</v>
      </c>
      <c r="J38" s="8" t="s">
        <v>90</v>
      </c>
      <c r="K38" s="344"/>
      <c r="L38" s="344"/>
      <c r="M38" s="344"/>
      <c r="N38" s="344"/>
      <c r="O38" s="313">
        <v>2.5648148148148149E-3</v>
      </c>
      <c r="P38" s="314">
        <v>28</v>
      </c>
      <c r="Q38" s="314">
        <v>21</v>
      </c>
      <c r="R38" s="314">
        <v>80</v>
      </c>
      <c r="S38" s="287">
        <v>1.170138888888889E-3</v>
      </c>
      <c r="T38" s="279">
        <v>39</v>
      </c>
      <c r="U38" s="278">
        <v>25</v>
      </c>
      <c r="V38" s="278">
        <v>76</v>
      </c>
      <c r="W38" s="133">
        <v>9.1319444444444434E-4</v>
      </c>
      <c r="X38" s="134">
        <v>36</v>
      </c>
      <c r="Y38" s="134">
        <v>27</v>
      </c>
      <c r="Z38" s="134">
        <v>74</v>
      </c>
      <c r="AA38" s="98">
        <v>1.1585648148148149E-2</v>
      </c>
      <c r="AB38" s="94">
        <v>22</v>
      </c>
      <c r="AC38" s="94">
        <v>49</v>
      </c>
      <c r="AD38" s="94">
        <v>52</v>
      </c>
      <c r="AE38" s="256" t="s">
        <v>290</v>
      </c>
      <c r="AF38" s="257"/>
      <c r="AG38" s="257"/>
      <c r="AH38" s="249">
        <v>39</v>
      </c>
      <c r="AI38" s="199" t="s">
        <v>289</v>
      </c>
      <c r="AJ38" s="199"/>
      <c r="AK38" s="197"/>
      <c r="AL38" s="180">
        <v>39</v>
      </c>
      <c r="AM38" s="41">
        <v>2.3032407407407409E-4</v>
      </c>
      <c r="AN38" s="42">
        <v>57</v>
      </c>
      <c r="AO38" s="42">
        <v>37</v>
      </c>
      <c r="AP38" s="42">
        <v>64</v>
      </c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106"/>
      <c r="BR38" s="106"/>
      <c r="BS38" s="106"/>
      <c r="BT38" s="90"/>
      <c r="BU38" s="90"/>
      <c r="BV38" s="90"/>
      <c r="BW38" s="90"/>
      <c r="BX38" s="90"/>
      <c r="BY38" s="90"/>
      <c r="BZ38" s="90"/>
    </row>
    <row r="39" spans="1:81" ht="18.75" x14ac:dyDescent="0.3">
      <c r="A39" s="53">
        <f>N39+R39+V39+Z39+AD39+AH39+AL39+AP39</f>
        <v>423</v>
      </c>
      <c r="B39" s="53">
        <v>37</v>
      </c>
      <c r="C39" s="336">
        <f>AVERAGE(L39,P39,T39,X39,AB39,AF39,AJ39,AN39,)</f>
        <v>31.25</v>
      </c>
      <c r="D39" s="3" t="s">
        <v>172</v>
      </c>
      <c r="E39" s="12" t="s">
        <v>173</v>
      </c>
      <c r="F39" s="12" t="s">
        <v>181</v>
      </c>
      <c r="G39" s="57" t="s">
        <v>209</v>
      </c>
      <c r="H39" s="351" t="s">
        <v>340</v>
      </c>
      <c r="I39" s="8" t="s">
        <v>92</v>
      </c>
      <c r="J39" s="8" t="s">
        <v>90</v>
      </c>
      <c r="K39" s="345"/>
      <c r="L39" s="344"/>
      <c r="M39" s="344"/>
      <c r="N39" s="344"/>
      <c r="O39" s="312"/>
      <c r="P39" s="312"/>
      <c r="Q39" s="312"/>
      <c r="R39" s="312"/>
      <c r="S39" s="291">
        <v>1.0069444444444444E-3</v>
      </c>
      <c r="T39" s="292">
        <v>46</v>
      </c>
      <c r="U39" s="292">
        <v>7</v>
      </c>
      <c r="V39" s="292">
        <v>94</v>
      </c>
      <c r="W39" s="288" t="s">
        <v>315</v>
      </c>
      <c r="X39" s="131"/>
      <c r="Y39" s="139"/>
      <c r="Z39" s="139">
        <v>57</v>
      </c>
      <c r="AA39" s="102">
        <v>9.6631944444444447E-3</v>
      </c>
      <c r="AB39" s="97">
        <v>29</v>
      </c>
      <c r="AC39" s="94">
        <v>9</v>
      </c>
      <c r="AD39" s="94">
        <v>92</v>
      </c>
      <c r="AE39" s="254">
        <v>5.8680555555555558E-4</v>
      </c>
      <c r="AF39" s="255">
        <v>50</v>
      </c>
      <c r="AG39" s="255">
        <v>13</v>
      </c>
      <c r="AH39" s="255">
        <v>88</v>
      </c>
      <c r="AI39" s="199" t="s">
        <v>289</v>
      </c>
      <c r="AJ39" s="199"/>
      <c r="AK39" s="197"/>
      <c r="AL39" s="180">
        <v>39</v>
      </c>
      <c r="AM39" s="43" t="s">
        <v>152</v>
      </c>
      <c r="AN39" s="42"/>
      <c r="AO39" s="42"/>
      <c r="AP39" s="42">
        <v>53</v>
      </c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10"/>
      <c r="BR39" s="110"/>
      <c r="BS39" s="110"/>
      <c r="BT39" s="3"/>
      <c r="BU39" s="3"/>
      <c r="BV39" s="3"/>
      <c r="BW39" s="3"/>
      <c r="BX39" s="3"/>
    </row>
    <row r="40" spans="1:81" s="110" customFormat="1" ht="15.75" customHeight="1" x14ac:dyDescent="0.3">
      <c r="A40" s="53">
        <f>N40+R40+V40+Z40+AD40+AH40+AL40+AP40</f>
        <v>374</v>
      </c>
      <c r="B40" s="53">
        <v>38</v>
      </c>
      <c r="C40" s="336">
        <f>AVERAGE(L40,P40,T40,X40,AB40,AF40,AJ40,AN40,)</f>
        <v>24.75</v>
      </c>
      <c r="D40" s="3" t="s">
        <v>187</v>
      </c>
      <c r="E40" s="12" t="s">
        <v>13</v>
      </c>
      <c r="F40" s="12" t="s">
        <v>18</v>
      </c>
      <c r="G40" s="57" t="s">
        <v>210</v>
      </c>
      <c r="H40" s="350"/>
      <c r="I40" s="8" t="s">
        <v>92</v>
      </c>
      <c r="J40" s="8" t="s">
        <v>357</v>
      </c>
      <c r="K40" s="344"/>
      <c r="L40" s="344"/>
      <c r="M40" s="344"/>
      <c r="N40" s="344"/>
      <c r="O40" s="314"/>
      <c r="P40" s="314"/>
      <c r="Q40" s="314"/>
      <c r="R40" s="314"/>
      <c r="S40" s="283">
        <v>1.0752314814814815E-3</v>
      </c>
      <c r="T40" s="278">
        <v>38</v>
      </c>
      <c r="U40" s="278">
        <v>18</v>
      </c>
      <c r="V40" s="278">
        <v>83</v>
      </c>
      <c r="W40" s="288" t="s">
        <v>315</v>
      </c>
      <c r="X40" s="134"/>
      <c r="Y40" s="134"/>
      <c r="Z40" s="134">
        <v>57</v>
      </c>
      <c r="AA40" s="104">
        <v>1.0368055555555556E-2</v>
      </c>
      <c r="AB40" s="95">
        <v>24</v>
      </c>
      <c r="AC40" s="94">
        <v>25</v>
      </c>
      <c r="AD40" s="94">
        <v>76</v>
      </c>
      <c r="AE40" s="250">
        <v>6.6435185185185184E-4</v>
      </c>
      <c r="AF40" s="253">
        <v>37</v>
      </c>
      <c r="AG40" s="252">
        <v>35</v>
      </c>
      <c r="AH40" s="253">
        <v>66</v>
      </c>
      <c r="AI40" s="199" t="s">
        <v>289</v>
      </c>
      <c r="AJ40" s="199"/>
      <c r="AK40" s="197"/>
      <c r="AL40" s="180">
        <v>39</v>
      </c>
      <c r="AM40" s="43" t="s">
        <v>152</v>
      </c>
      <c r="AN40" s="42"/>
      <c r="AO40" s="42"/>
      <c r="AP40" s="42">
        <v>53</v>
      </c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T40" s="90"/>
      <c r="BU40" s="90"/>
      <c r="BV40" s="90"/>
      <c r="BW40" s="90"/>
      <c r="BX40" s="90"/>
      <c r="BY40" s="5"/>
      <c r="BZ40" s="5"/>
    </row>
    <row r="41" spans="1:81" s="110" customFormat="1" ht="18.75" x14ac:dyDescent="0.3">
      <c r="A41" s="53">
        <f>N41+R41+V41+Z41+AD41+AH41+AL41+AP41</f>
        <v>372</v>
      </c>
      <c r="B41" s="53">
        <v>39</v>
      </c>
      <c r="C41" s="336">
        <f>AVERAGE(L41,P41,T41,X41,AB41,AF41,AJ41,AN41,)</f>
        <v>28.5</v>
      </c>
      <c r="D41" s="3" t="s">
        <v>168</v>
      </c>
      <c r="E41" s="12" t="s">
        <v>31</v>
      </c>
      <c r="F41" s="12" t="s">
        <v>18</v>
      </c>
      <c r="G41" s="57" t="s">
        <v>210</v>
      </c>
      <c r="H41" s="351"/>
      <c r="I41" s="8" t="s">
        <v>92</v>
      </c>
      <c r="J41" s="8" t="s">
        <v>90</v>
      </c>
      <c r="K41" s="344"/>
      <c r="L41" s="344"/>
      <c r="M41" s="344"/>
      <c r="N41" s="344"/>
      <c r="O41" s="311"/>
      <c r="P41" s="311"/>
      <c r="Q41" s="311"/>
      <c r="R41" s="311"/>
      <c r="S41" s="333"/>
      <c r="T41" s="278"/>
      <c r="U41" s="278"/>
      <c r="V41" s="278"/>
      <c r="W41" s="156">
        <v>7.8356481481481495E-4</v>
      </c>
      <c r="X41" s="154">
        <v>46</v>
      </c>
      <c r="Y41" s="154">
        <v>6</v>
      </c>
      <c r="Z41" s="154">
        <v>95</v>
      </c>
      <c r="AA41" s="107">
        <v>9.7129629629629632E-3</v>
      </c>
      <c r="AB41" s="108">
        <v>22</v>
      </c>
      <c r="AC41" s="108">
        <v>12</v>
      </c>
      <c r="AD41" s="108">
        <v>89</v>
      </c>
      <c r="AE41" s="248">
        <v>5.6712962962962956E-4</v>
      </c>
      <c r="AF41" s="249">
        <v>46</v>
      </c>
      <c r="AG41" s="249">
        <v>5</v>
      </c>
      <c r="AH41" s="249">
        <v>96</v>
      </c>
      <c r="AI41" s="199" t="s">
        <v>289</v>
      </c>
      <c r="AJ41" s="199"/>
      <c r="AK41" s="196"/>
      <c r="AL41" s="193">
        <v>39</v>
      </c>
      <c r="AM41" s="43" t="s">
        <v>152</v>
      </c>
      <c r="AN41" s="115"/>
      <c r="AO41" s="115"/>
      <c r="AP41" s="115">
        <v>53</v>
      </c>
      <c r="BT41" s="24"/>
      <c r="BU41" s="24"/>
      <c r="BV41" s="24"/>
      <c r="BW41" s="24"/>
      <c r="BX41" s="24"/>
    </row>
    <row r="42" spans="1:81" s="90" customFormat="1" ht="15.75" customHeight="1" x14ac:dyDescent="0.3">
      <c r="A42" s="53">
        <f>N42+R42+V42+Z42+AD42+AH42+AL42+AP42</f>
        <v>369</v>
      </c>
      <c r="B42" s="53">
        <v>40</v>
      </c>
      <c r="C42" s="336">
        <f>AVERAGE(L42,P42,T42,X42,AB42,AF42,AJ42,AN42,)</f>
        <v>17.2</v>
      </c>
      <c r="D42" s="12" t="s">
        <v>283</v>
      </c>
      <c r="E42" s="12" t="s">
        <v>268</v>
      </c>
      <c r="F42" s="12" t="s">
        <v>18</v>
      </c>
      <c r="G42" s="57" t="s">
        <v>210</v>
      </c>
      <c r="H42" s="351" t="s">
        <v>341</v>
      </c>
      <c r="I42" s="8" t="s">
        <v>92</v>
      </c>
      <c r="J42" s="8" t="s">
        <v>90</v>
      </c>
      <c r="K42" s="344"/>
      <c r="L42" s="344"/>
      <c r="M42" s="344"/>
      <c r="N42" s="344"/>
      <c r="O42" s="339">
        <v>2.9988425925925929E-3</v>
      </c>
      <c r="P42" s="340">
        <v>20</v>
      </c>
      <c r="Q42" s="340">
        <v>27</v>
      </c>
      <c r="R42" s="340">
        <v>74</v>
      </c>
      <c r="S42" s="289">
        <v>1.3275462962962963E-3</v>
      </c>
      <c r="T42" s="290">
        <v>25</v>
      </c>
      <c r="U42" s="290">
        <v>33</v>
      </c>
      <c r="V42" s="290">
        <v>68</v>
      </c>
      <c r="W42" s="156">
        <v>1.3796296296296297E-3</v>
      </c>
      <c r="X42" s="154">
        <v>23</v>
      </c>
      <c r="Y42" s="154">
        <v>41</v>
      </c>
      <c r="Z42" s="154">
        <v>59</v>
      </c>
      <c r="AA42" s="107">
        <v>1.3369212962962963E-2</v>
      </c>
      <c r="AB42" s="108">
        <v>18</v>
      </c>
      <c r="AC42" s="108">
        <v>64</v>
      </c>
      <c r="AD42" s="108">
        <v>37</v>
      </c>
      <c r="AE42" s="256" t="s">
        <v>290</v>
      </c>
      <c r="AF42" s="257"/>
      <c r="AG42" s="257"/>
      <c r="AH42" s="249">
        <v>39</v>
      </c>
      <c r="AI42" s="199" t="s">
        <v>289</v>
      </c>
      <c r="AJ42" s="199"/>
      <c r="AK42" s="196"/>
      <c r="AL42" s="193">
        <v>39</v>
      </c>
      <c r="AM42" s="43" t="s">
        <v>152</v>
      </c>
      <c r="AN42" s="115"/>
      <c r="AO42" s="115"/>
      <c r="AP42" s="115">
        <v>53</v>
      </c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10"/>
      <c r="BE42" s="110"/>
      <c r="BF42" s="110"/>
      <c r="BG42" s="110"/>
      <c r="BH42" s="110"/>
      <c r="BI42" s="110"/>
      <c r="BJ42" s="110"/>
      <c r="BK42" s="110"/>
      <c r="BL42" s="110"/>
      <c r="BM42" s="110"/>
      <c r="BN42" s="110"/>
      <c r="BO42" s="110"/>
      <c r="BP42" s="110"/>
      <c r="BQ42" s="3"/>
      <c r="BR42" s="3"/>
      <c r="BS42" s="3"/>
    </row>
    <row r="43" spans="1:81" s="90" customFormat="1" ht="18.75" x14ac:dyDescent="0.3">
      <c r="A43" s="53">
        <f>N43+R43+V43+Z43+AD43+AH43+AL43+AP43</f>
        <v>366</v>
      </c>
      <c r="B43" s="53">
        <v>41</v>
      </c>
      <c r="C43" s="336">
        <f>AVERAGE(L43,P43,T43,X43,AB43,AF43,AJ43,AN43,)</f>
        <v>28.75</v>
      </c>
      <c r="D43" s="3" t="s">
        <v>174</v>
      </c>
      <c r="E43" s="12" t="s">
        <v>173</v>
      </c>
      <c r="F43" s="12" t="s">
        <v>181</v>
      </c>
      <c r="G43" s="57" t="s">
        <v>209</v>
      </c>
      <c r="H43" s="351"/>
      <c r="I43" s="8" t="s">
        <v>92</v>
      </c>
      <c r="J43" s="8" t="s">
        <v>90</v>
      </c>
      <c r="K43" s="344"/>
      <c r="L43" s="344"/>
      <c r="M43" s="344"/>
      <c r="N43" s="344"/>
      <c r="O43" s="311"/>
      <c r="P43" s="311"/>
      <c r="Q43" s="311"/>
      <c r="R43" s="311"/>
      <c r="S43" s="333"/>
      <c r="T43" s="278"/>
      <c r="U43" s="278"/>
      <c r="V43" s="278"/>
      <c r="W43" s="156">
        <v>7.9050925925925936E-4</v>
      </c>
      <c r="X43" s="154">
        <v>43</v>
      </c>
      <c r="Y43" s="154">
        <v>7</v>
      </c>
      <c r="Z43" s="154">
        <v>94</v>
      </c>
      <c r="AA43" s="107">
        <v>9.5821759259259263E-3</v>
      </c>
      <c r="AB43" s="108">
        <v>29</v>
      </c>
      <c r="AC43" s="108">
        <v>7</v>
      </c>
      <c r="AD43" s="108">
        <v>94</v>
      </c>
      <c r="AE43" s="248">
        <v>5.9143518518518518E-4</v>
      </c>
      <c r="AF43" s="249">
        <v>43</v>
      </c>
      <c r="AG43" s="249">
        <v>15</v>
      </c>
      <c r="AH43" s="249">
        <v>86</v>
      </c>
      <c r="AI43" s="199" t="s">
        <v>289</v>
      </c>
      <c r="AJ43" s="199"/>
      <c r="AK43" s="196"/>
      <c r="AL43" s="193">
        <v>39</v>
      </c>
      <c r="AM43" s="43" t="s">
        <v>152</v>
      </c>
      <c r="AN43" s="115"/>
      <c r="AO43" s="115"/>
      <c r="AP43" s="115">
        <v>53</v>
      </c>
      <c r="AQ43" s="110"/>
      <c r="AR43" s="110"/>
      <c r="AS43" s="110"/>
      <c r="AT43" s="110"/>
      <c r="AU43" s="110"/>
      <c r="AV43" s="110"/>
      <c r="AW43" s="110"/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/>
      <c r="BJ43" s="110"/>
      <c r="BK43" s="110"/>
      <c r="BL43" s="110"/>
      <c r="BM43" s="110"/>
      <c r="BN43" s="110"/>
      <c r="BO43" s="110"/>
      <c r="BP43" s="110"/>
      <c r="BT43" s="110"/>
      <c r="BU43" s="110"/>
      <c r="BV43" s="110"/>
      <c r="BW43" s="110"/>
      <c r="BX43" s="110"/>
      <c r="BY43" s="110"/>
      <c r="BZ43" s="110"/>
    </row>
    <row r="44" spans="1:81" s="110" customFormat="1" ht="15.75" customHeight="1" x14ac:dyDescent="0.3">
      <c r="A44" s="53">
        <f>N44+R44+V44+Z44+AD44+AH44+AL44+AP44</f>
        <v>351</v>
      </c>
      <c r="B44" s="53">
        <v>42</v>
      </c>
      <c r="C44" s="336">
        <f>AVERAGE(L44,P44,T44,X44,AB44,AF44,AJ44,AN44,)</f>
        <v>27.2</v>
      </c>
      <c r="D44" s="3" t="s">
        <v>285</v>
      </c>
      <c r="E44" s="12" t="s">
        <v>146</v>
      </c>
      <c r="F44" s="12" t="s">
        <v>18</v>
      </c>
      <c r="G44" s="57" t="s">
        <v>210</v>
      </c>
      <c r="H44" s="350" t="s">
        <v>342</v>
      </c>
      <c r="I44" s="8" t="s">
        <v>92</v>
      </c>
      <c r="J44" s="8" t="s">
        <v>90</v>
      </c>
      <c r="K44" s="344"/>
      <c r="L44" s="344"/>
      <c r="M44" s="344"/>
      <c r="N44" s="344"/>
      <c r="O44" s="339">
        <v>4.6006944444444446E-3</v>
      </c>
      <c r="P44" s="340">
        <v>35</v>
      </c>
      <c r="Q44" s="340">
        <v>32</v>
      </c>
      <c r="R44" s="340">
        <v>69</v>
      </c>
      <c r="S44" s="289">
        <v>2.0358796296296297E-3</v>
      </c>
      <c r="T44" s="290">
        <v>33</v>
      </c>
      <c r="U44" s="290">
        <v>37</v>
      </c>
      <c r="V44" s="290">
        <v>64</v>
      </c>
      <c r="W44" s="156">
        <v>2.003472222222222E-3</v>
      </c>
      <c r="X44" s="154">
        <v>33</v>
      </c>
      <c r="Y44" s="154">
        <v>43</v>
      </c>
      <c r="Z44" s="154">
        <v>58</v>
      </c>
      <c r="AA44" s="210" t="s">
        <v>291</v>
      </c>
      <c r="AB44" s="94"/>
      <c r="AC44" s="94"/>
      <c r="AD44" s="108">
        <v>28</v>
      </c>
      <c r="AE44" s="256" t="s">
        <v>290</v>
      </c>
      <c r="AF44" s="257"/>
      <c r="AG44" s="257"/>
      <c r="AH44" s="249">
        <v>39</v>
      </c>
      <c r="AI44" s="194">
        <v>7.6967592592592593E-4</v>
      </c>
      <c r="AJ44" s="177">
        <v>35</v>
      </c>
      <c r="AK44" s="177">
        <v>61</v>
      </c>
      <c r="AL44" s="177">
        <v>40</v>
      </c>
      <c r="AM44" s="41" t="s">
        <v>152</v>
      </c>
      <c r="AN44" s="42"/>
      <c r="AO44" s="42"/>
      <c r="AP44" s="42">
        <v>53</v>
      </c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</row>
    <row r="45" spans="1:81" s="90" customFormat="1" ht="18.75" x14ac:dyDescent="0.3">
      <c r="A45" s="53">
        <f>N45+R45+V45+Z45+AD45+AH45+AL45+AP45</f>
        <v>348</v>
      </c>
      <c r="B45" s="53">
        <v>43</v>
      </c>
      <c r="C45" s="336">
        <f>AVERAGE(L45,P45,T45,X45,AB45,AF45,AJ45,AN45,)</f>
        <v>11</v>
      </c>
      <c r="D45" s="3" t="s">
        <v>318</v>
      </c>
      <c r="E45" s="12" t="s">
        <v>114</v>
      </c>
      <c r="F45" s="12" t="s">
        <v>18</v>
      </c>
      <c r="G45" s="57" t="s">
        <v>210</v>
      </c>
      <c r="H45" s="350" t="s">
        <v>345</v>
      </c>
      <c r="I45" s="8" t="s">
        <v>92</v>
      </c>
      <c r="J45" s="8" t="s">
        <v>90</v>
      </c>
      <c r="K45" s="344"/>
      <c r="L45" s="344"/>
      <c r="M45" s="344"/>
      <c r="N45" s="344"/>
      <c r="O45" s="313">
        <v>3.9583333333333337E-3</v>
      </c>
      <c r="P45" s="314">
        <v>22</v>
      </c>
      <c r="Q45" s="314">
        <v>31</v>
      </c>
      <c r="R45" s="314">
        <v>70</v>
      </c>
      <c r="S45" s="333" t="s">
        <v>320</v>
      </c>
      <c r="T45" s="278"/>
      <c r="U45" s="278"/>
      <c r="V45" s="278">
        <v>62</v>
      </c>
      <c r="W45" s="288" t="s">
        <v>315</v>
      </c>
      <c r="X45" s="134"/>
      <c r="Y45" s="134"/>
      <c r="Z45" s="134">
        <v>57</v>
      </c>
      <c r="AA45" s="210" t="s">
        <v>291</v>
      </c>
      <c r="AB45" s="94"/>
      <c r="AC45" s="94"/>
      <c r="AD45" s="108">
        <v>28</v>
      </c>
      <c r="AE45" s="256" t="s">
        <v>290</v>
      </c>
      <c r="AF45" s="257"/>
      <c r="AG45" s="257"/>
      <c r="AH45" s="249">
        <v>39</v>
      </c>
      <c r="AI45" s="199" t="s">
        <v>289</v>
      </c>
      <c r="AJ45" s="199"/>
      <c r="AK45" s="197"/>
      <c r="AL45" s="180">
        <v>39</v>
      </c>
      <c r="AM45" s="43" t="s">
        <v>152</v>
      </c>
      <c r="AN45" s="115"/>
      <c r="AO45" s="115"/>
      <c r="AP45" s="115">
        <v>53</v>
      </c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</row>
    <row r="46" spans="1:81" s="90" customFormat="1" ht="15.75" customHeight="1" x14ac:dyDescent="0.3">
      <c r="A46" s="53">
        <f>N46+R46+V46+Z46+AD46+AH46+AL46+AP46</f>
        <v>340</v>
      </c>
      <c r="B46" s="53">
        <v>44</v>
      </c>
      <c r="C46" s="336">
        <f>AVERAGE(L46,P46,T46,X46,AB46,AF46,AJ46,AN46,)</f>
        <v>32.714285714285715</v>
      </c>
      <c r="D46" s="3" t="s">
        <v>74</v>
      </c>
      <c r="E46" s="12" t="s">
        <v>245</v>
      </c>
      <c r="F46" s="12" t="s">
        <v>18</v>
      </c>
      <c r="G46" s="57" t="s">
        <v>210</v>
      </c>
      <c r="H46" s="351" t="s">
        <v>343</v>
      </c>
      <c r="I46" s="8" t="s">
        <v>92</v>
      </c>
      <c r="J46" s="8" t="s">
        <v>66</v>
      </c>
      <c r="K46" s="344"/>
      <c r="L46" s="344"/>
      <c r="M46" s="344"/>
      <c r="N46" s="344"/>
      <c r="O46" s="311"/>
      <c r="P46" s="311"/>
      <c r="Q46" s="311"/>
      <c r="R46" s="311"/>
      <c r="S46" s="283">
        <v>1.4930555555555556E-3</v>
      </c>
      <c r="T46" s="278">
        <v>36</v>
      </c>
      <c r="U46" s="278">
        <v>34</v>
      </c>
      <c r="V46" s="278">
        <v>67</v>
      </c>
      <c r="W46" s="156">
        <v>1.0023148148148148E-3</v>
      </c>
      <c r="X46" s="154">
        <v>44</v>
      </c>
      <c r="Y46" s="154">
        <v>33</v>
      </c>
      <c r="Z46" s="154">
        <v>68</v>
      </c>
      <c r="AA46" s="124">
        <v>1.4467592592592593E-2</v>
      </c>
      <c r="AB46" s="125">
        <v>23</v>
      </c>
      <c r="AC46" s="94">
        <v>69</v>
      </c>
      <c r="AD46" s="94">
        <v>32</v>
      </c>
      <c r="AE46" s="254">
        <v>6.5740740740740733E-4</v>
      </c>
      <c r="AF46" s="255">
        <v>48</v>
      </c>
      <c r="AG46" s="255">
        <v>34</v>
      </c>
      <c r="AH46" s="255">
        <v>67</v>
      </c>
      <c r="AI46" s="198">
        <v>5.3819444444444444E-4</v>
      </c>
      <c r="AJ46" s="188">
        <v>41</v>
      </c>
      <c r="AK46" s="180">
        <v>50</v>
      </c>
      <c r="AL46" s="181">
        <v>51</v>
      </c>
      <c r="AM46" s="45">
        <v>2.3148148148148146E-4</v>
      </c>
      <c r="AN46" s="46">
        <v>37</v>
      </c>
      <c r="AO46" s="47">
        <v>46</v>
      </c>
      <c r="AP46" s="46">
        <v>55</v>
      </c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</row>
    <row r="47" spans="1:81" s="106" customFormat="1" ht="18.75" customHeight="1" x14ac:dyDescent="0.3">
      <c r="A47" s="53">
        <f>N47+R47+V47+Z47+AD47+AH47+AL47+AP47</f>
        <v>330</v>
      </c>
      <c r="B47" s="53">
        <v>45</v>
      </c>
      <c r="C47" s="336">
        <f>AVERAGE(L47,P47,T47,X47,AB47,AF47,AJ47,AN47,)</f>
        <v>28</v>
      </c>
      <c r="D47" s="12" t="s">
        <v>278</v>
      </c>
      <c r="E47" s="12" t="s">
        <v>173</v>
      </c>
      <c r="F47" s="12" t="s">
        <v>181</v>
      </c>
      <c r="G47" s="57" t="s">
        <v>209</v>
      </c>
      <c r="H47" s="350"/>
      <c r="I47" s="8" t="s">
        <v>92</v>
      </c>
      <c r="J47" s="8" t="s">
        <v>90</v>
      </c>
      <c r="K47" s="344"/>
      <c r="L47" s="344"/>
      <c r="M47" s="344"/>
      <c r="N47" s="344"/>
      <c r="O47" s="315"/>
      <c r="P47" s="315"/>
      <c r="Q47" s="315"/>
      <c r="R47" s="315"/>
      <c r="S47" s="287">
        <v>1.0717592592592593E-3</v>
      </c>
      <c r="T47" s="279">
        <v>40</v>
      </c>
      <c r="U47" s="278">
        <v>16</v>
      </c>
      <c r="V47" s="278">
        <v>85</v>
      </c>
      <c r="W47" s="133">
        <v>8.3796296296296299E-4</v>
      </c>
      <c r="X47" s="134">
        <v>44</v>
      </c>
      <c r="Y47" s="134">
        <v>15</v>
      </c>
      <c r="Z47" s="134">
        <v>86</v>
      </c>
      <c r="AA47" s="210" t="s">
        <v>291</v>
      </c>
      <c r="AB47" s="94"/>
      <c r="AC47" s="94"/>
      <c r="AD47" s="108">
        <v>28</v>
      </c>
      <c r="AE47" s="256" t="s">
        <v>290</v>
      </c>
      <c r="AF47" s="257"/>
      <c r="AG47" s="257"/>
      <c r="AH47" s="249">
        <v>39</v>
      </c>
      <c r="AI47" s="199" t="s">
        <v>289</v>
      </c>
      <c r="AJ47" s="199"/>
      <c r="AK47" s="196"/>
      <c r="AL47" s="193">
        <v>39</v>
      </c>
      <c r="AM47" s="43" t="s">
        <v>152</v>
      </c>
      <c r="AN47" s="42"/>
      <c r="AO47" s="42"/>
      <c r="AP47" s="42">
        <v>53</v>
      </c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110"/>
      <c r="BU47" s="110"/>
      <c r="BV47" s="110"/>
      <c r="BW47" s="110"/>
      <c r="BX47" s="110"/>
      <c r="BY47" s="90"/>
      <c r="BZ47" s="90"/>
    </row>
    <row r="48" spans="1:81" s="106" customFormat="1" ht="18.75" customHeight="1" x14ac:dyDescent="0.3">
      <c r="A48" s="53">
        <f>N48+R48+V48+Z48+AD48+AH48+AL48+AP48</f>
        <v>304</v>
      </c>
      <c r="B48" s="53">
        <v>46</v>
      </c>
      <c r="C48" s="336">
        <f>AVERAGE(L48,P48,T48,X48,AB48,AF48,AJ48,AN48,)</f>
        <v>20</v>
      </c>
      <c r="D48" s="3" t="s">
        <v>312</v>
      </c>
      <c r="E48" s="12" t="s">
        <v>34</v>
      </c>
      <c r="F48" s="12" t="s">
        <v>313</v>
      </c>
      <c r="G48" s="57" t="s">
        <v>314</v>
      </c>
      <c r="H48" s="350"/>
      <c r="I48" s="8" t="s">
        <v>92</v>
      </c>
      <c r="J48" s="8" t="s">
        <v>90</v>
      </c>
      <c r="K48" s="344"/>
      <c r="L48" s="344"/>
      <c r="M48" s="344"/>
      <c r="N48" s="344"/>
      <c r="O48" s="314"/>
      <c r="P48" s="314"/>
      <c r="Q48" s="314"/>
      <c r="R48" s="314"/>
      <c r="S48" s="283">
        <v>1.0543981481481483E-3</v>
      </c>
      <c r="T48" s="278">
        <v>40</v>
      </c>
      <c r="U48" s="278">
        <v>13</v>
      </c>
      <c r="V48" s="278">
        <v>88</v>
      </c>
      <c r="W48" s="288" t="s">
        <v>315</v>
      </c>
      <c r="X48" s="134"/>
      <c r="Y48" s="134"/>
      <c r="Z48" s="134">
        <v>57</v>
      </c>
      <c r="AA48" s="210" t="s">
        <v>291</v>
      </c>
      <c r="AB48" s="95"/>
      <c r="AC48" s="95"/>
      <c r="AD48" s="95">
        <v>28</v>
      </c>
      <c r="AE48" s="256" t="s">
        <v>290</v>
      </c>
      <c r="AF48" s="257"/>
      <c r="AG48" s="257"/>
      <c r="AH48" s="249">
        <v>39</v>
      </c>
      <c r="AI48" s="199" t="s">
        <v>289</v>
      </c>
      <c r="AJ48" s="199"/>
      <c r="AK48" s="197"/>
      <c r="AL48" s="180">
        <v>39</v>
      </c>
      <c r="AM48" s="43" t="s">
        <v>152</v>
      </c>
      <c r="AN48" s="42"/>
      <c r="AO48" s="42"/>
      <c r="AP48" s="42">
        <v>53</v>
      </c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90"/>
      <c r="BR48" s="90"/>
      <c r="BS48" s="90"/>
      <c r="BT48" s="90"/>
      <c r="BU48" s="90"/>
      <c r="BV48" s="90"/>
      <c r="BW48" s="90"/>
      <c r="BX48" s="90"/>
      <c r="BY48" s="110"/>
      <c r="BZ48" s="110"/>
    </row>
    <row r="49" spans="1:78" s="14" customFormat="1" ht="18.75" x14ac:dyDescent="0.3">
      <c r="A49" s="53">
        <f>N49+R49+V49+Z49+AD49+AH49+AL49+AP49</f>
        <v>303</v>
      </c>
      <c r="B49" s="53">
        <v>47</v>
      </c>
      <c r="C49" s="336">
        <f>AVERAGE(L49,P49,T49,X49,AB49,AF49,AJ49,AN49,)</f>
        <v>18</v>
      </c>
      <c r="D49" s="3" t="s">
        <v>310</v>
      </c>
      <c r="E49" s="12" t="s">
        <v>34</v>
      </c>
      <c r="F49" s="12" t="s">
        <v>275</v>
      </c>
      <c r="G49" s="57"/>
      <c r="H49" s="350"/>
      <c r="I49" s="8" t="s">
        <v>92</v>
      </c>
      <c r="J49" s="8" t="s">
        <v>311</v>
      </c>
      <c r="K49" s="344"/>
      <c r="L49" s="344"/>
      <c r="M49" s="344"/>
      <c r="N49" s="344"/>
      <c r="O49" s="314"/>
      <c r="P49" s="314"/>
      <c r="Q49" s="314"/>
      <c r="R49" s="314"/>
      <c r="S49" s="283">
        <v>1.0648148148148147E-3</v>
      </c>
      <c r="T49" s="278">
        <v>36</v>
      </c>
      <c r="U49" s="278">
        <v>14</v>
      </c>
      <c r="V49" s="278">
        <v>87</v>
      </c>
      <c r="W49" s="288" t="s">
        <v>315</v>
      </c>
      <c r="X49" s="134"/>
      <c r="Y49" s="134"/>
      <c r="Z49" s="134">
        <v>57</v>
      </c>
      <c r="AA49" s="210" t="s">
        <v>291</v>
      </c>
      <c r="AB49" s="95"/>
      <c r="AC49" s="95"/>
      <c r="AD49" s="95">
        <v>28</v>
      </c>
      <c r="AE49" s="256" t="s">
        <v>290</v>
      </c>
      <c r="AF49" s="257"/>
      <c r="AG49" s="257"/>
      <c r="AH49" s="249">
        <v>39</v>
      </c>
      <c r="AI49" s="199" t="s">
        <v>289</v>
      </c>
      <c r="AJ49" s="199"/>
      <c r="AK49" s="197"/>
      <c r="AL49" s="180">
        <v>39</v>
      </c>
      <c r="AM49" s="43" t="s">
        <v>152</v>
      </c>
      <c r="AN49" s="42"/>
      <c r="AO49" s="42"/>
      <c r="AP49" s="42">
        <v>53</v>
      </c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90"/>
      <c r="BR49" s="90"/>
      <c r="BS49" s="90"/>
      <c r="BT49" s="5"/>
      <c r="BU49" s="5"/>
      <c r="BV49" s="5"/>
      <c r="BW49" s="5"/>
      <c r="BX49" s="5"/>
      <c r="BY49" s="90"/>
      <c r="BZ49" s="90"/>
    </row>
    <row r="50" spans="1:78" s="14" customFormat="1" ht="18.75" x14ac:dyDescent="0.3">
      <c r="A50" s="53">
        <f>N50+R50+V50+Z50+AD50+AH50+AL50+AP50</f>
        <v>299</v>
      </c>
      <c r="B50" s="53">
        <v>48</v>
      </c>
      <c r="C50" s="336">
        <f>AVERAGE(L50,P50,T50,X50,AB50,AF50,AJ50,AN50,)</f>
        <v>34.6</v>
      </c>
      <c r="D50" s="3" t="s">
        <v>53</v>
      </c>
      <c r="E50" s="12" t="s">
        <v>34</v>
      </c>
      <c r="F50" s="12" t="s">
        <v>54</v>
      </c>
      <c r="G50" s="57" t="s">
        <v>128</v>
      </c>
      <c r="H50" s="350"/>
      <c r="I50" s="8" t="s">
        <v>92</v>
      </c>
      <c r="J50" s="8" t="s">
        <v>90</v>
      </c>
      <c r="K50" s="344"/>
      <c r="L50" s="344"/>
      <c r="M50" s="344"/>
      <c r="N50" s="344"/>
      <c r="O50" s="319"/>
      <c r="P50" s="319"/>
      <c r="Q50" s="319"/>
      <c r="R50" s="319"/>
      <c r="S50" s="276"/>
      <c r="T50" s="276"/>
      <c r="U50" s="276"/>
      <c r="V50" s="276"/>
      <c r="W50" s="133">
        <v>9.0509259259259243E-4</v>
      </c>
      <c r="X50" s="134">
        <v>37</v>
      </c>
      <c r="Y50" s="134">
        <v>25</v>
      </c>
      <c r="Z50" s="134">
        <v>76</v>
      </c>
      <c r="AA50" s="210" t="s">
        <v>291</v>
      </c>
      <c r="AB50" s="94"/>
      <c r="AC50" s="94"/>
      <c r="AD50" s="108">
        <v>28</v>
      </c>
      <c r="AE50" s="254">
        <v>6.4004629629629622E-4</v>
      </c>
      <c r="AF50" s="255">
        <v>44</v>
      </c>
      <c r="AG50" s="255">
        <v>29</v>
      </c>
      <c r="AH50" s="255">
        <v>72</v>
      </c>
      <c r="AI50" s="194">
        <v>4.6296296296296293E-4</v>
      </c>
      <c r="AJ50" s="177">
        <v>40</v>
      </c>
      <c r="AK50" s="177">
        <v>40</v>
      </c>
      <c r="AL50" s="177">
        <v>61</v>
      </c>
      <c r="AM50" s="41">
        <v>2.3148148148148146E-4</v>
      </c>
      <c r="AN50" s="42">
        <v>52</v>
      </c>
      <c r="AO50" s="42">
        <v>39</v>
      </c>
      <c r="AP50" s="42">
        <v>62</v>
      </c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110"/>
      <c r="BR50" s="110"/>
      <c r="BS50" s="110"/>
      <c r="BT50" s="90"/>
      <c r="BU50" s="90"/>
      <c r="BV50" s="90"/>
      <c r="BW50" s="90"/>
      <c r="BX50" s="90"/>
      <c r="BY50" s="90"/>
      <c r="BZ50" s="90"/>
    </row>
    <row r="51" spans="1:78" s="33" customFormat="1" ht="18.75" x14ac:dyDescent="0.3">
      <c r="A51" s="53">
        <f>N51+R51+V51+Z51+AD51+AH51+AL51+AP51</f>
        <v>295</v>
      </c>
      <c r="B51" s="53">
        <v>49</v>
      </c>
      <c r="C51" s="336">
        <f>AVERAGE(L51,P51,T51,X51,AB51,AF51,AJ51,AN51,)</f>
        <v>24</v>
      </c>
      <c r="D51" s="3" t="s">
        <v>185</v>
      </c>
      <c r="E51" s="12" t="s">
        <v>13</v>
      </c>
      <c r="F51" s="12" t="s">
        <v>274</v>
      </c>
      <c r="G51" s="57" t="s">
        <v>279</v>
      </c>
      <c r="H51" s="350"/>
      <c r="I51" s="8" t="s">
        <v>92</v>
      </c>
      <c r="J51" s="8" t="s">
        <v>90</v>
      </c>
      <c r="K51" s="344"/>
      <c r="L51" s="344"/>
      <c r="M51" s="344"/>
      <c r="N51" s="344"/>
      <c r="O51" s="314"/>
      <c r="P51" s="314"/>
      <c r="Q51" s="314"/>
      <c r="R51" s="314"/>
      <c r="S51" s="278"/>
      <c r="T51" s="278"/>
      <c r="U51" s="278"/>
      <c r="V51" s="278"/>
      <c r="W51" s="133">
        <v>8.8888888888888882E-4</v>
      </c>
      <c r="X51" s="134">
        <v>32</v>
      </c>
      <c r="Y51" s="134">
        <v>22</v>
      </c>
      <c r="Z51" s="134">
        <v>79</v>
      </c>
      <c r="AA51" s="98">
        <v>1.151273148148148E-2</v>
      </c>
      <c r="AB51" s="94">
        <v>26</v>
      </c>
      <c r="AC51" s="94">
        <v>47</v>
      </c>
      <c r="AD51" s="94">
        <v>54</v>
      </c>
      <c r="AE51" s="250">
        <v>6.4236111111111113E-4</v>
      </c>
      <c r="AF51" s="252">
        <v>38</v>
      </c>
      <c r="AG51" s="252">
        <v>31</v>
      </c>
      <c r="AH51" s="253">
        <v>70</v>
      </c>
      <c r="AI51" s="199" t="s">
        <v>289</v>
      </c>
      <c r="AJ51" s="199"/>
      <c r="AK51" s="197"/>
      <c r="AL51" s="180">
        <v>39</v>
      </c>
      <c r="AM51" s="43" t="s">
        <v>152</v>
      </c>
      <c r="AN51" s="42"/>
      <c r="AO51" s="42"/>
      <c r="AP51" s="42">
        <v>53</v>
      </c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110"/>
      <c r="BE51" s="110"/>
      <c r="BF51" s="110"/>
      <c r="BG51" s="110"/>
      <c r="BH51" s="110"/>
      <c r="BI51" s="110"/>
      <c r="BJ51" s="110"/>
      <c r="BK51" s="110"/>
      <c r="BL51" s="110"/>
      <c r="BM51" s="110"/>
      <c r="BN51" s="110"/>
      <c r="BO51" s="110"/>
      <c r="BP51" s="110"/>
      <c r="BQ51" s="90"/>
      <c r="BR51" s="90"/>
      <c r="BS51" s="90"/>
      <c r="BT51" s="106"/>
      <c r="BU51" s="106"/>
      <c r="BV51" s="106"/>
      <c r="BW51" s="106"/>
      <c r="BX51" s="106"/>
      <c r="BY51" s="106"/>
      <c r="BZ51" s="106"/>
    </row>
    <row r="52" spans="1:78" ht="18.75" customHeight="1" x14ac:dyDescent="0.3">
      <c r="A52" s="53">
        <f>N52+R52+V52+Z52+AD52+AH52+AL52+AP52</f>
        <v>285</v>
      </c>
      <c r="B52" s="53">
        <v>50</v>
      </c>
      <c r="C52" s="336">
        <f>AVERAGE(L52,P52,T52,X52,AB52,AF52,AJ52,AN52,)</f>
        <v>36.75</v>
      </c>
      <c r="D52" s="3" t="s">
        <v>38</v>
      </c>
      <c r="E52" s="12" t="s">
        <v>13</v>
      </c>
      <c r="F52" s="12" t="s">
        <v>18</v>
      </c>
      <c r="G52" s="57" t="s">
        <v>210</v>
      </c>
      <c r="I52" s="8" t="s">
        <v>92</v>
      </c>
      <c r="J52" s="8" t="s">
        <v>90</v>
      </c>
      <c r="K52" s="344"/>
      <c r="L52" s="344"/>
      <c r="M52" s="344"/>
      <c r="N52" s="344"/>
      <c r="O52" s="314"/>
      <c r="P52" s="314"/>
      <c r="Q52" s="314"/>
      <c r="R52" s="314"/>
      <c r="S52" s="278"/>
      <c r="T52" s="278"/>
      <c r="U52" s="278"/>
      <c r="V52" s="278"/>
      <c r="W52" s="134"/>
      <c r="X52" s="134"/>
      <c r="Y52" s="134"/>
      <c r="Z52" s="134"/>
      <c r="AA52" s="95"/>
      <c r="AB52" s="95"/>
      <c r="AC52" s="95"/>
      <c r="AD52" s="95"/>
      <c r="AE52" s="250">
        <v>5.7175925925925927E-4</v>
      </c>
      <c r="AF52" s="252">
        <v>46</v>
      </c>
      <c r="AG52" s="252">
        <v>8</v>
      </c>
      <c r="AH52" s="253">
        <v>93</v>
      </c>
      <c r="AI52" s="195">
        <v>3.7615740740740735E-4</v>
      </c>
      <c r="AJ52" s="180">
        <v>44</v>
      </c>
      <c r="AK52" s="180">
        <v>6</v>
      </c>
      <c r="AL52" s="181">
        <v>95</v>
      </c>
      <c r="AM52" s="43">
        <v>1.8287037037037038E-4</v>
      </c>
      <c r="AN52" s="44">
        <v>57</v>
      </c>
      <c r="AO52" s="44">
        <v>4</v>
      </c>
      <c r="AP52" s="44">
        <v>97</v>
      </c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Q52" s="90"/>
      <c r="BR52" s="90"/>
      <c r="BS52" s="90"/>
      <c r="BT52" s="106"/>
      <c r="BU52" s="106"/>
      <c r="BV52" s="106"/>
      <c r="BW52" s="106"/>
      <c r="BX52" s="106"/>
      <c r="BY52" s="106"/>
      <c r="BZ52" s="106"/>
    </row>
    <row r="53" spans="1:78" s="14" customFormat="1" ht="18.75" x14ac:dyDescent="0.3">
      <c r="A53" s="53">
        <f>N53+R53+V53+Z53+AD53+AH53+AL53+AP53</f>
        <v>268</v>
      </c>
      <c r="B53" s="53">
        <v>51</v>
      </c>
      <c r="C53" s="336">
        <f>AVERAGE(L53,P53,T53,X53,AB53,AF53,AJ53,AN53,)</f>
        <v>38.75</v>
      </c>
      <c r="D53" s="3" t="s">
        <v>16</v>
      </c>
      <c r="E53" s="12" t="s">
        <v>7</v>
      </c>
      <c r="F53" s="12" t="s">
        <v>8</v>
      </c>
      <c r="G53" s="57" t="s">
        <v>210</v>
      </c>
      <c r="H53" s="350"/>
      <c r="I53" s="8" t="s">
        <v>92</v>
      </c>
      <c r="J53" s="8" t="s">
        <v>90</v>
      </c>
      <c r="K53" s="344"/>
      <c r="L53" s="344"/>
      <c r="M53" s="344"/>
      <c r="N53" s="344"/>
      <c r="O53" s="314"/>
      <c r="P53" s="314"/>
      <c r="Q53" s="314"/>
      <c r="R53" s="314"/>
      <c r="S53" s="278"/>
      <c r="T53" s="278"/>
      <c r="U53" s="278"/>
      <c r="V53" s="278"/>
      <c r="W53" s="134"/>
      <c r="X53" s="134"/>
      <c r="Y53" s="139"/>
      <c r="Z53" s="139"/>
      <c r="AA53" s="94"/>
      <c r="AB53" s="94"/>
      <c r="AC53" s="94"/>
      <c r="AD53" s="94"/>
      <c r="AE53" s="250">
        <v>5.7754629629629627E-4</v>
      </c>
      <c r="AF53" s="252">
        <v>47</v>
      </c>
      <c r="AG53" s="252">
        <v>10</v>
      </c>
      <c r="AH53" s="253">
        <v>91</v>
      </c>
      <c r="AI53" s="195">
        <v>3.8310185185185186E-4</v>
      </c>
      <c r="AJ53" s="180">
        <v>54</v>
      </c>
      <c r="AK53" s="180">
        <v>9</v>
      </c>
      <c r="AL53" s="181">
        <v>92</v>
      </c>
      <c r="AM53" s="41">
        <v>1.9097222222222223E-4</v>
      </c>
      <c r="AN53" s="42">
        <v>54</v>
      </c>
      <c r="AO53" s="42">
        <v>16</v>
      </c>
      <c r="AP53" s="42">
        <v>85</v>
      </c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106"/>
      <c r="BR53" s="106"/>
      <c r="BS53" s="106"/>
    </row>
    <row r="54" spans="1:78" ht="18.75" x14ac:dyDescent="0.3">
      <c r="A54" s="53">
        <f>N54+R54+V54+Z54+AD54+AH54+AL54+AP54</f>
        <v>264</v>
      </c>
      <c r="B54" s="53">
        <v>52</v>
      </c>
      <c r="C54" s="336">
        <f>AVERAGE(L54,P54,T54,X54,AB54,AF54,AJ54,AN54,)</f>
        <v>20.666666666666668</v>
      </c>
      <c r="D54" s="12" t="s">
        <v>255</v>
      </c>
      <c r="E54" s="12" t="s">
        <v>25</v>
      </c>
      <c r="F54" s="12" t="s">
        <v>18</v>
      </c>
      <c r="G54" s="57" t="s">
        <v>210</v>
      </c>
      <c r="H54" s="351"/>
      <c r="I54" s="8" t="s">
        <v>92</v>
      </c>
      <c r="J54" s="8" t="s">
        <v>90</v>
      </c>
      <c r="K54" s="344"/>
      <c r="L54" s="344"/>
      <c r="M54" s="344"/>
      <c r="N54" s="344"/>
      <c r="O54" s="314"/>
      <c r="P54" s="314"/>
      <c r="Q54" s="314"/>
      <c r="R54" s="314"/>
      <c r="S54" s="278"/>
      <c r="T54" s="278"/>
      <c r="U54" s="278"/>
      <c r="V54" s="278"/>
      <c r="W54" s="133">
        <v>9.8958333333333342E-4</v>
      </c>
      <c r="X54" s="134">
        <v>35</v>
      </c>
      <c r="Y54" s="134">
        <v>32</v>
      </c>
      <c r="Z54" s="134">
        <v>69</v>
      </c>
      <c r="AA54" s="104">
        <v>1.0863425925925924E-2</v>
      </c>
      <c r="AB54" s="95">
        <v>27</v>
      </c>
      <c r="AC54" s="95">
        <v>37</v>
      </c>
      <c r="AD54" s="95">
        <v>64</v>
      </c>
      <c r="AE54" s="256" t="s">
        <v>290</v>
      </c>
      <c r="AF54" s="257"/>
      <c r="AG54" s="257"/>
      <c r="AH54" s="249">
        <v>39</v>
      </c>
      <c r="AI54" s="199" t="s">
        <v>289</v>
      </c>
      <c r="AJ54" s="199"/>
      <c r="AK54" s="199"/>
      <c r="AL54" s="181">
        <v>39</v>
      </c>
      <c r="AM54" s="43" t="s">
        <v>152</v>
      </c>
      <c r="AN54" s="44"/>
      <c r="AO54" s="44"/>
      <c r="AP54" s="44">
        <v>53</v>
      </c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106"/>
      <c r="BR54" s="106"/>
      <c r="BS54" s="106"/>
      <c r="BT54" s="14"/>
      <c r="BU54" s="14"/>
      <c r="BV54" s="14"/>
      <c r="BW54" s="14"/>
      <c r="BX54" s="14"/>
      <c r="BY54" s="14"/>
      <c r="BZ54" s="14"/>
    </row>
    <row r="55" spans="1:78" ht="18.75" hidden="1" customHeight="1" x14ac:dyDescent="0.3">
      <c r="A55" s="53">
        <f>N55+R55+V55+Z55+AD55+AH55+AL55+AP55</f>
        <v>261</v>
      </c>
      <c r="B55" s="53">
        <v>53</v>
      </c>
      <c r="C55" s="336">
        <f>AVERAGE(L55,P55,T55,X55,AB55,AF55,AJ55,AN55,)</f>
        <v>25</v>
      </c>
      <c r="D55" s="3" t="s">
        <v>119</v>
      </c>
      <c r="E55" s="12" t="s">
        <v>25</v>
      </c>
      <c r="F55" s="12" t="s">
        <v>120</v>
      </c>
      <c r="G55" s="3" t="s">
        <v>225</v>
      </c>
      <c r="H55" s="350" t="s">
        <v>351</v>
      </c>
      <c r="I55" s="8" t="s">
        <v>77</v>
      </c>
      <c r="J55" s="8" t="s">
        <v>90</v>
      </c>
      <c r="K55" s="344"/>
      <c r="L55" s="344"/>
      <c r="M55" s="344"/>
      <c r="N55" s="344"/>
      <c r="O55" s="311"/>
      <c r="P55" s="311"/>
      <c r="Q55" s="311"/>
      <c r="R55" s="311"/>
      <c r="S55" s="275"/>
      <c r="T55" s="275"/>
      <c r="U55" s="275"/>
      <c r="V55" s="275"/>
      <c r="W55" s="156">
        <v>1.0254629629629628E-3</v>
      </c>
      <c r="X55" s="154">
        <v>37</v>
      </c>
      <c r="Y55" s="154">
        <v>35</v>
      </c>
      <c r="Z55" s="154">
        <v>66</v>
      </c>
      <c r="AA55" s="210" t="s">
        <v>291</v>
      </c>
      <c r="AB55" s="94"/>
      <c r="AC55" s="94"/>
      <c r="AD55" s="108">
        <v>28</v>
      </c>
      <c r="AE55" s="258">
        <v>7.4537037037037031E-4</v>
      </c>
      <c r="AF55" s="251">
        <v>28</v>
      </c>
      <c r="AG55" s="251">
        <v>45</v>
      </c>
      <c r="AH55" s="251">
        <v>56</v>
      </c>
      <c r="AI55" s="194">
        <v>4.6759259259259258E-4</v>
      </c>
      <c r="AJ55" s="177">
        <v>35</v>
      </c>
      <c r="AK55" s="177">
        <v>43</v>
      </c>
      <c r="AL55" s="177">
        <v>58</v>
      </c>
      <c r="AM55" s="41" t="s">
        <v>152</v>
      </c>
      <c r="AN55" s="42"/>
      <c r="AO55" s="42"/>
      <c r="AP55" s="42">
        <v>53</v>
      </c>
      <c r="BQ55" s="14"/>
      <c r="BR55" s="14"/>
      <c r="BS55" s="14"/>
      <c r="BT55" s="33"/>
      <c r="BU55" s="33"/>
      <c r="BV55" s="33"/>
      <c r="BW55" s="33"/>
      <c r="BX55" s="33"/>
      <c r="BY55" s="33"/>
      <c r="BZ55" s="33"/>
    </row>
    <row r="56" spans="1:78" s="106" customFormat="1" ht="18.75" x14ac:dyDescent="0.3">
      <c r="A56" s="53">
        <f>N56+R56+V56+Z56+AD56+AH56+AL56+AP56</f>
        <v>261</v>
      </c>
      <c r="B56" s="53">
        <v>54</v>
      </c>
      <c r="C56" s="336">
        <f>AVERAGE(L56,P56,T56,X56,AB56,AF56,AJ56,AN56,)</f>
        <v>22</v>
      </c>
      <c r="D56" s="3" t="s">
        <v>175</v>
      </c>
      <c r="E56" s="12" t="s">
        <v>135</v>
      </c>
      <c r="F56" s="3" t="s">
        <v>170</v>
      </c>
      <c r="G56" s="57" t="s">
        <v>212</v>
      </c>
      <c r="H56" s="350"/>
      <c r="I56" s="8" t="s">
        <v>92</v>
      </c>
      <c r="J56" s="8" t="s">
        <v>90</v>
      </c>
      <c r="K56" s="344"/>
      <c r="L56" s="344"/>
      <c r="M56" s="344"/>
      <c r="N56" s="344"/>
      <c r="O56" s="314"/>
      <c r="P56" s="314"/>
      <c r="Q56" s="314"/>
      <c r="R56" s="314"/>
      <c r="S56" s="278"/>
      <c r="T56" s="278"/>
      <c r="U56" s="278"/>
      <c r="V56" s="278"/>
      <c r="W56" s="133"/>
      <c r="X56" s="134"/>
      <c r="Y56" s="139"/>
      <c r="Z56" s="139"/>
      <c r="AA56" s="98">
        <v>1.0059027777777778E-2</v>
      </c>
      <c r="AB56" s="94">
        <v>24</v>
      </c>
      <c r="AC56" s="94">
        <v>16</v>
      </c>
      <c r="AD56" s="94">
        <v>85</v>
      </c>
      <c r="AE56" s="250">
        <v>5.9259259259259258E-4</v>
      </c>
      <c r="AF56" s="252">
        <v>42</v>
      </c>
      <c r="AG56" s="252">
        <v>17</v>
      </c>
      <c r="AH56" s="253">
        <v>84</v>
      </c>
      <c r="AI56" s="199" t="s">
        <v>289</v>
      </c>
      <c r="AJ56" s="199"/>
      <c r="AK56" s="197"/>
      <c r="AL56" s="180">
        <v>39</v>
      </c>
      <c r="AM56" s="43" t="s">
        <v>152</v>
      </c>
      <c r="AN56" s="42"/>
      <c r="AO56" s="42"/>
      <c r="AP56" s="42">
        <v>53</v>
      </c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5"/>
      <c r="BU56" s="5"/>
      <c r="BV56" s="5"/>
      <c r="BW56" s="5"/>
      <c r="BX56" s="5"/>
      <c r="BY56" s="5"/>
      <c r="BZ56" s="5"/>
    </row>
    <row r="57" spans="1:78" s="106" customFormat="1" ht="18.75" x14ac:dyDescent="0.3">
      <c r="A57" s="53">
        <f>N57+R57+V57+Z57+AD57+AH57+AL57+AP57</f>
        <v>259</v>
      </c>
      <c r="B57" s="53">
        <v>55</v>
      </c>
      <c r="C57" s="336">
        <f>AVERAGE(L57,P57,T57,X57,AB57,AF57,AJ57,AN57,)</f>
        <v>22</v>
      </c>
      <c r="D57" s="3" t="s">
        <v>169</v>
      </c>
      <c r="E57" s="12" t="s">
        <v>31</v>
      </c>
      <c r="F57" s="12" t="s">
        <v>170</v>
      </c>
      <c r="G57" s="57" t="s">
        <v>212</v>
      </c>
      <c r="H57" s="350"/>
      <c r="I57" s="8" t="s">
        <v>92</v>
      </c>
      <c r="J57" s="8" t="s">
        <v>90</v>
      </c>
      <c r="K57" s="344"/>
      <c r="L57" s="344"/>
      <c r="M57" s="344"/>
      <c r="N57" s="344"/>
      <c r="O57" s="314"/>
      <c r="P57" s="314"/>
      <c r="Q57" s="314"/>
      <c r="R57" s="314"/>
      <c r="S57" s="278"/>
      <c r="T57" s="278"/>
      <c r="U57" s="278"/>
      <c r="V57" s="278"/>
      <c r="W57" s="133"/>
      <c r="X57" s="134"/>
      <c r="Y57" s="139"/>
      <c r="Z57" s="139"/>
      <c r="AA57" s="98">
        <v>1.0403935185185186E-2</v>
      </c>
      <c r="AB57" s="94">
        <v>24</v>
      </c>
      <c r="AC57" s="94">
        <v>26</v>
      </c>
      <c r="AD57" s="94">
        <v>75</v>
      </c>
      <c r="AE57" s="250">
        <v>5.7638888888888887E-4</v>
      </c>
      <c r="AF57" s="252">
        <v>42</v>
      </c>
      <c r="AG57" s="252">
        <v>9</v>
      </c>
      <c r="AH57" s="253">
        <v>92</v>
      </c>
      <c r="AI57" s="199" t="s">
        <v>289</v>
      </c>
      <c r="AJ57" s="199"/>
      <c r="AK57" s="197"/>
      <c r="AL57" s="180">
        <v>39</v>
      </c>
      <c r="AM57" s="43" t="s">
        <v>152</v>
      </c>
      <c r="AN57" s="42"/>
      <c r="AO57" s="42"/>
      <c r="AP57" s="42">
        <v>53</v>
      </c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Q57" s="33"/>
      <c r="BR57" s="33"/>
      <c r="BS57" s="33"/>
      <c r="BT57" s="14"/>
      <c r="BU57" s="14"/>
      <c r="BV57" s="14"/>
      <c r="BW57" s="14"/>
      <c r="BX57" s="14"/>
      <c r="BY57" s="14"/>
      <c r="BZ57" s="14"/>
    </row>
    <row r="58" spans="1:78" ht="18.75" customHeight="1" x14ac:dyDescent="0.3">
      <c r="A58" s="53">
        <f>N58+R58+V58+Z58+AD58+AH58+AL58+AP58</f>
        <v>253</v>
      </c>
      <c r="B58" s="53">
        <v>56</v>
      </c>
      <c r="C58" s="336">
        <f>AVERAGE(L58,P58,T58,X58,AB58,AF58,AJ58,AN58,)</f>
        <v>23.333333333333332</v>
      </c>
      <c r="D58" s="3" t="s">
        <v>176</v>
      </c>
      <c r="E58" s="12" t="s">
        <v>135</v>
      </c>
      <c r="F58" s="12" t="s">
        <v>170</v>
      </c>
      <c r="G58" s="57" t="s">
        <v>212</v>
      </c>
      <c r="I58" s="8" t="s">
        <v>92</v>
      </c>
      <c r="J58" s="8" t="s">
        <v>90</v>
      </c>
      <c r="K58" s="344"/>
      <c r="L58" s="344"/>
      <c r="M58" s="344"/>
      <c r="N58" s="344"/>
      <c r="O58" s="314"/>
      <c r="P58" s="314"/>
      <c r="Q58" s="314"/>
      <c r="R58" s="314"/>
      <c r="S58" s="278"/>
      <c r="T58" s="278"/>
      <c r="U58" s="278"/>
      <c r="V58" s="278"/>
      <c r="W58" s="133"/>
      <c r="X58" s="134"/>
      <c r="Y58" s="138"/>
      <c r="Z58" s="138"/>
      <c r="AA58" s="98">
        <v>1.0274305555555556E-2</v>
      </c>
      <c r="AB58" s="94">
        <v>22</v>
      </c>
      <c r="AC58" s="94">
        <v>21</v>
      </c>
      <c r="AD58" s="94">
        <v>80</v>
      </c>
      <c r="AE58" s="250">
        <v>6.0648148148148139E-4</v>
      </c>
      <c r="AF58" s="252">
        <v>48</v>
      </c>
      <c r="AG58" s="252">
        <v>20</v>
      </c>
      <c r="AH58" s="253">
        <v>81</v>
      </c>
      <c r="AI58" s="199" t="s">
        <v>289</v>
      </c>
      <c r="AJ58" s="199"/>
      <c r="AK58" s="197"/>
      <c r="AL58" s="180">
        <v>39</v>
      </c>
      <c r="AM58" s="43" t="s">
        <v>152</v>
      </c>
      <c r="AN58" s="42"/>
      <c r="AO58" s="42"/>
      <c r="AP58" s="42">
        <v>53</v>
      </c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</row>
    <row r="59" spans="1:78" ht="18.75" hidden="1" customHeight="1" x14ac:dyDescent="0.3">
      <c r="A59" s="53">
        <f>N59+R59+V59+Z59+AD59+AH59+AL59+AP59</f>
        <v>235</v>
      </c>
      <c r="B59" s="53">
        <v>57</v>
      </c>
      <c r="C59" s="336">
        <f>AVERAGE(L59,P59,T59,X59,AB59,AF59,AJ59,AN59,)</f>
        <v>17.75</v>
      </c>
      <c r="D59" s="3" t="s">
        <v>280</v>
      </c>
      <c r="E59" s="12" t="s">
        <v>195</v>
      </c>
      <c r="F59" s="12" t="s">
        <v>170</v>
      </c>
      <c r="G59" s="57" t="s">
        <v>212</v>
      </c>
      <c r="H59" s="351" t="s">
        <v>353</v>
      </c>
      <c r="I59" s="8" t="s">
        <v>77</v>
      </c>
      <c r="J59" s="8" t="s">
        <v>90</v>
      </c>
      <c r="K59" s="344"/>
      <c r="L59" s="344"/>
      <c r="M59" s="344"/>
      <c r="N59" s="344"/>
      <c r="O59" s="311"/>
      <c r="P59" s="311"/>
      <c r="Q59" s="311"/>
      <c r="R59" s="311"/>
      <c r="S59" s="286"/>
      <c r="T59" s="275"/>
      <c r="U59" s="275"/>
      <c r="V59" s="275"/>
      <c r="W59" s="156">
        <v>1.1562499999999999E-3</v>
      </c>
      <c r="X59" s="154">
        <v>32</v>
      </c>
      <c r="Y59" s="154">
        <v>38</v>
      </c>
      <c r="Z59" s="154">
        <v>63</v>
      </c>
      <c r="AA59" s="107">
        <v>1.351388888888889E-2</v>
      </c>
      <c r="AB59" s="108">
        <v>0</v>
      </c>
      <c r="AC59" s="94">
        <v>65</v>
      </c>
      <c r="AD59" s="94">
        <v>36</v>
      </c>
      <c r="AE59" s="248">
        <v>8.4027777777777779E-4</v>
      </c>
      <c r="AF59" s="249">
        <v>39</v>
      </c>
      <c r="AG59" s="249">
        <v>57</v>
      </c>
      <c r="AH59" s="249">
        <v>44</v>
      </c>
      <c r="AI59" s="199" t="s">
        <v>289</v>
      </c>
      <c r="AJ59" s="199"/>
      <c r="AK59" s="196"/>
      <c r="AL59" s="193">
        <v>39</v>
      </c>
      <c r="AM59" s="43" t="s">
        <v>152</v>
      </c>
      <c r="AN59" s="115"/>
      <c r="AO59" s="115"/>
      <c r="AP59" s="115">
        <v>53</v>
      </c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14"/>
      <c r="BR59" s="14"/>
      <c r="BS59" s="14"/>
    </row>
    <row r="60" spans="1:78" ht="18.75" x14ac:dyDescent="0.3">
      <c r="A60" s="53">
        <f>N60+R60+V60+Z60+AD60+AH60+AL60+AP60</f>
        <v>233</v>
      </c>
      <c r="B60" s="53">
        <v>58</v>
      </c>
      <c r="C60" s="336">
        <f>AVERAGE(L60,P60,T60,X60,AB60,AF60,AJ60,AN60,)</f>
        <v>30</v>
      </c>
      <c r="D60" s="3" t="s">
        <v>104</v>
      </c>
      <c r="E60" s="12" t="s">
        <v>31</v>
      </c>
      <c r="F60" s="12" t="s">
        <v>105</v>
      </c>
      <c r="G60" s="57" t="s">
        <v>213</v>
      </c>
      <c r="I60" s="8" t="s">
        <v>92</v>
      </c>
      <c r="J60" s="8" t="s">
        <v>90</v>
      </c>
      <c r="K60" s="344"/>
      <c r="L60" s="344"/>
      <c r="M60" s="344"/>
      <c r="N60" s="344"/>
      <c r="O60" s="314"/>
      <c r="P60" s="314"/>
      <c r="Q60" s="314"/>
      <c r="R60" s="314"/>
      <c r="S60" s="278"/>
      <c r="T60" s="278"/>
      <c r="U60" s="278"/>
      <c r="V60" s="278"/>
      <c r="W60" s="134"/>
      <c r="X60" s="134"/>
      <c r="Y60" s="139"/>
      <c r="Z60" s="139"/>
      <c r="AA60" s="94"/>
      <c r="AB60" s="94"/>
      <c r="AC60" s="94"/>
      <c r="AD60" s="94"/>
      <c r="AE60" s="250">
        <v>5.7870370370370378E-4</v>
      </c>
      <c r="AF60" s="252">
        <v>46</v>
      </c>
      <c r="AG60" s="252">
        <v>12</v>
      </c>
      <c r="AH60" s="253">
        <v>89</v>
      </c>
      <c r="AI60" s="195">
        <v>3.8657407407407407E-4</v>
      </c>
      <c r="AJ60" s="180">
        <v>44</v>
      </c>
      <c r="AK60" s="180">
        <v>10</v>
      </c>
      <c r="AL60" s="181">
        <v>91</v>
      </c>
      <c r="AM60" s="41" t="s">
        <v>152</v>
      </c>
      <c r="AN60" s="42"/>
      <c r="AO60" s="42"/>
      <c r="AP60" s="42">
        <v>53</v>
      </c>
      <c r="BT60" s="106"/>
      <c r="BU60" s="106"/>
      <c r="BV60" s="106"/>
      <c r="BW60" s="106"/>
      <c r="BX60" s="106"/>
      <c r="BY60" s="106"/>
      <c r="BZ60" s="106"/>
    </row>
    <row r="61" spans="1:78" s="106" customFormat="1" ht="18.75" x14ac:dyDescent="0.3">
      <c r="A61" s="53">
        <f>N61+R61+V61+Z61+AD61+AH61+AL61+AP61</f>
        <v>226</v>
      </c>
      <c r="B61" s="53">
        <v>59</v>
      </c>
      <c r="C61" s="336">
        <f>AVERAGE(L61,P61,T61,X61,AB61,AF61,AJ61,AN61,)</f>
        <v>14.5</v>
      </c>
      <c r="D61" s="12" t="s">
        <v>238</v>
      </c>
      <c r="E61" s="12" t="s">
        <v>135</v>
      </c>
      <c r="F61" s="12" t="s">
        <v>235</v>
      </c>
      <c r="G61" s="57" t="s">
        <v>236</v>
      </c>
      <c r="H61" s="350"/>
      <c r="I61" s="8" t="s">
        <v>92</v>
      </c>
      <c r="J61" s="8" t="s">
        <v>90</v>
      </c>
      <c r="K61" s="344"/>
      <c r="L61" s="344"/>
      <c r="M61" s="344"/>
      <c r="N61" s="344"/>
      <c r="O61" s="315"/>
      <c r="P61" s="315"/>
      <c r="Q61" s="315"/>
      <c r="R61" s="315"/>
      <c r="S61" s="279"/>
      <c r="T61" s="279"/>
      <c r="U61" s="279"/>
      <c r="V61" s="279"/>
      <c r="W61" s="133"/>
      <c r="X61" s="134"/>
      <c r="Y61" s="139"/>
      <c r="Z61" s="139"/>
      <c r="AA61" s="98">
        <v>9.571759259259259E-3</v>
      </c>
      <c r="AB61" s="94">
        <v>29</v>
      </c>
      <c r="AC61" s="94">
        <v>6</v>
      </c>
      <c r="AD61" s="94">
        <v>95</v>
      </c>
      <c r="AE61" s="256" t="s">
        <v>290</v>
      </c>
      <c r="AF61" s="259"/>
      <c r="AG61" s="259"/>
      <c r="AH61" s="252">
        <v>39</v>
      </c>
      <c r="AI61" s="199" t="s">
        <v>289</v>
      </c>
      <c r="AJ61" s="199"/>
      <c r="AK61" s="197"/>
      <c r="AL61" s="180">
        <v>39</v>
      </c>
      <c r="AM61" s="43" t="s">
        <v>152</v>
      </c>
      <c r="AN61" s="42"/>
      <c r="AO61" s="42"/>
      <c r="AP61" s="42">
        <v>53</v>
      </c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T61" s="5"/>
      <c r="BU61" s="5"/>
      <c r="BV61" s="5"/>
      <c r="BW61" s="5"/>
      <c r="BX61" s="5"/>
      <c r="BY61" s="5"/>
      <c r="BZ61" s="5"/>
    </row>
    <row r="62" spans="1:78" s="106" customFormat="1" ht="18.75" customHeight="1" x14ac:dyDescent="0.3">
      <c r="A62" s="53">
        <f>N62+R62+V62+Z62+AD62+AH62+AL62+AP62</f>
        <v>222</v>
      </c>
      <c r="B62" s="53">
        <v>60</v>
      </c>
      <c r="C62" s="336">
        <f>AVERAGE(L62,P62,T62,X62,AB62,AF62,AJ62,AN62,)</f>
        <v>16.5</v>
      </c>
      <c r="D62" s="12" t="s">
        <v>241</v>
      </c>
      <c r="E62" s="12" t="s">
        <v>173</v>
      </c>
      <c r="F62" s="12" t="s">
        <v>235</v>
      </c>
      <c r="G62" s="57" t="s">
        <v>236</v>
      </c>
      <c r="H62" s="350"/>
      <c r="I62" s="8" t="s">
        <v>92</v>
      </c>
      <c r="J62" s="8" t="s">
        <v>90</v>
      </c>
      <c r="K62" s="344"/>
      <c r="L62" s="344"/>
      <c r="M62" s="344"/>
      <c r="N62" s="344"/>
      <c r="O62" s="315"/>
      <c r="P62" s="315"/>
      <c r="Q62" s="315"/>
      <c r="R62" s="315"/>
      <c r="S62" s="279"/>
      <c r="T62" s="279"/>
      <c r="U62" s="279"/>
      <c r="V62" s="279"/>
      <c r="W62" s="133"/>
      <c r="X62" s="134"/>
      <c r="Y62" s="139"/>
      <c r="Z62" s="139"/>
      <c r="AA62" s="98">
        <v>9.6678240740740735E-3</v>
      </c>
      <c r="AB62" s="94">
        <v>33</v>
      </c>
      <c r="AC62" s="94">
        <v>10</v>
      </c>
      <c r="AD62" s="94">
        <v>91</v>
      </c>
      <c r="AE62" s="256" t="s">
        <v>290</v>
      </c>
      <c r="AF62" s="259"/>
      <c r="AG62" s="259"/>
      <c r="AH62" s="252">
        <v>39</v>
      </c>
      <c r="AI62" s="199" t="s">
        <v>289</v>
      </c>
      <c r="AJ62" s="199"/>
      <c r="AK62" s="197"/>
      <c r="AL62" s="180">
        <v>39</v>
      </c>
      <c r="AM62" s="43" t="s">
        <v>152</v>
      </c>
      <c r="AN62" s="42"/>
      <c r="AO62" s="42"/>
      <c r="AP62" s="42">
        <v>53</v>
      </c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5"/>
      <c r="BR62" s="5"/>
      <c r="BS62" s="5"/>
      <c r="BT62" s="5"/>
      <c r="BU62" s="5"/>
      <c r="BV62" s="5"/>
      <c r="BW62" s="5"/>
      <c r="BX62" s="5"/>
      <c r="BY62" s="5"/>
      <c r="BZ62" s="5"/>
    </row>
    <row r="63" spans="1:78" s="14" customFormat="1" ht="18.75" hidden="1" customHeight="1" x14ac:dyDescent="0.3">
      <c r="A63" s="53">
        <f>N63+R63+V63+Z63+AD63+AH63+AL63+AP63</f>
        <v>220</v>
      </c>
      <c r="B63" s="53">
        <v>61</v>
      </c>
      <c r="C63" s="336">
        <f>AVERAGE(L63,P63,T63,X63,AB63,AF63,AJ63,AN63,)</f>
        <v>15</v>
      </c>
      <c r="D63" s="12" t="s">
        <v>284</v>
      </c>
      <c r="E63" s="12" t="s">
        <v>101</v>
      </c>
      <c r="F63" s="12" t="s">
        <v>170</v>
      </c>
      <c r="G63" s="57" t="s">
        <v>212</v>
      </c>
      <c r="H63" s="350" t="s">
        <v>346</v>
      </c>
      <c r="I63" s="8" t="s">
        <v>77</v>
      </c>
      <c r="J63" s="8" t="s">
        <v>90</v>
      </c>
      <c r="K63" s="344"/>
      <c r="L63" s="344"/>
      <c r="M63" s="344"/>
      <c r="N63" s="344"/>
      <c r="O63" s="311"/>
      <c r="P63" s="311"/>
      <c r="Q63" s="311"/>
      <c r="R63" s="311"/>
      <c r="S63" s="275"/>
      <c r="T63" s="275"/>
      <c r="U63" s="275"/>
      <c r="V63" s="275"/>
      <c r="W63" s="156">
        <v>1.2893518518518519E-3</v>
      </c>
      <c r="X63" s="154">
        <v>30</v>
      </c>
      <c r="Y63" s="154">
        <v>39</v>
      </c>
      <c r="Z63" s="154">
        <v>61</v>
      </c>
      <c r="AA63" s="210" t="s">
        <v>291</v>
      </c>
      <c r="AB63" s="94"/>
      <c r="AC63" s="94"/>
      <c r="AD63" s="108">
        <v>28</v>
      </c>
      <c r="AE63" s="256" t="s">
        <v>290</v>
      </c>
      <c r="AF63" s="257"/>
      <c r="AG63" s="257"/>
      <c r="AH63" s="249">
        <v>39</v>
      </c>
      <c r="AI63" s="199" t="s">
        <v>289</v>
      </c>
      <c r="AJ63" s="199"/>
      <c r="AK63" s="196"/>
      <c r="AL63" s="193">
        <v>39</v>
      </c>
      <c r="AM63" s="43" t="s">
        <v>152</v>
      </c>
      <c r="AN63" s="42"/>
      <c r="AO63" s="42"/>
      <c r="AP63" s="42">
        <v>53</v>
      </c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5"/>
      <c r="BR63" s="5"/>
      <c r="BS63" s="5"/>
      <c r="BT63" s="5"/>
      <c r="BU63" s="5"/>
      <c r="BV63" s="5"/>
      <c r="BW63" s="5"/>
      <c r="BX63" s="5"/>
      <c r="BY63" s="5"/>
      <c r="BZ63" s="5"/>
    </row>
    <row r="64" spans="1:78" s="106" customFormat="1" ht="18.75" customHeight="1" x14ac:dyDescent="0.3">
      <c r="A64" s="53">
        <f>N64+R64+V64+Z64+AD64+AH64+AL64+AP64</f>
        <v>219</v>
      </c>
      <c r="B64" s="53">
        <v>62</v>
      </c>
      <c r="C64" s="336">
        <f>AVERAGE(L64,P64,T64,X64,AB64,AF64,AJ64,AN64,)</f>
        <v>14.5</v>
      </c>
      <c r="D64" s="12" t="s">
        <v>240</v>
      </c>
      <c r="E64" s="12" t="s">
        <v>31</v>
      </c>
      <c r="F64" s="12" t="s">
        <v>235</v>
      </c>
      <c r="G64" s="57" t="s">
        <v>236</v>
      </c>
      <c r="H64" s="350"/>
      <c r="I64" s="8" t="s">
        <v>92</v>
      </c>
      <c r="J64" s="8" t="s">
        <v>90</v>
      </c>
      <c r="K64" s="344"/>
      <c r="L64" s="344"/>
      <c r="M64" s="344"/>
      <c r="N64" s="344"/>
      <c r="O64" s="315"/>
      <c r="P64" s="315"/>
      <c r="Q64" s="315"/>
      <c r="R64" s="315"/>
      <c r="S64" s="279"/>
      <c r="T64" s="279"/>
      <c r="U64" s="279"/>
      <c r="V64" s="279"/>
      <c r="W64" s="133"/>
      <c r="X64" s="134"/>
      <c r="Y64" s="139"/>
      <c r="Z64" s="139"/>
      <c r="AA64" s="98">
        <v>9.8530092592592593E-3</v>
      </c>
      <c r="AB64" s="94">
        <v>29</v>
      </c>
      <c r="AC64" s="94">
        <v>13</v>
      </c>
      <c r="AD64" s="94">
        <v>88</v>
      </c>
      <c r="AE64" s="256" t="s">
        <v>290</v>
      </c>
      <c r="AF64" s="259"/>
      <c r="AG64" s="259"/>
      <c r="AH64" s="252">
        <v>39</v>
      </c>
      <c r="AI64" s="199" t="s">
        <v>289</v>
      </c>
      <c r="AJ64" s="199"/>
      <c r="AK64" s="197"/>
      <c r="AL64" s="180">
        <v>39</v>
      </c>
      <c r="AM64" s="43" t="s">
        <v>152</v>
      </c>
      <c r="AN64" s="42"/>
      <c r="AO64" s="42"/>
      <c r="AP64" s="42">
        <v>53</v>
      </c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5"/>
      <c r="BR64" s="5"/>
      <c r="BS64" s="5"/>
    </row>
    <row r="65" spans="1:78" s="106" customFormat="1" ht="18.75" customHeight="1" x14ac:dyDescent="0.3">
      <c r="A65" s="53">
        <f>N65+R65+V65+Z65+AD65+AH65+AL65+AP65</f>
        <v>217</v>
      </c>
      <c r="B65" s="53">
        <v>63</v>
      </c>
      <c r="C65" s="336">
        <f>AVERAGE(L65,P65,T65,X65,AB65,AF65,AJ65,AN65,)</f>
        <v>14.5</v>
      </c>
      <c r="D65" s="12" t="s">
        <v>242</v>
      </c>
      <c r="E65" s="12" t="s">
        <v>135</v>
      </c>
      <c r="F65" s="12" t="s">
        <v>235</v>
      </c>
      <c r="G65" s="57" t="s">
        <v>236</v>
      </c>
      <c r="H65" s="350"/>
      <c r="I65" s="8" t="s">
        <v>92</v>
      </c>
      <c r="J65" s="8" t="s">
        <v>90</v>
      </c>
      <c r="K65" s="344"/>
      <c r="L65" s="344"/>
      <c r="M65" s="344"/>
      <c r="N65" s="344"/>
      <c r="O65" s="315"/>
      <c r="P65" s="315"/>
      <c r="Q65" s="315"/>
      <c r="R65" s="315"/>
      <c r="S65" s="279"/>
      <c r="T65" s="279"/>
      <c r="U65" s="279"/>
      <c r="V65" s="279"/>
      <c r="W65" s="133"/>
      <c r="X65" s="134"/>
      <c r="Y65" s="139"/>
      <c r="Z65" s="139"/>
      <c r="AA65" s="98">
        <v>1.0047453703703704E-2</v>
      </c>
      <c r="AB65" s="94">
        <v>29</v>
      </c>
      <c r="AC65" s="94">
        <v>15</v>
      </c>
      <c r="AD65" s="94">
        <v>86</v>
      </c>
      <c r="AE65" s="256" t="s">
        <v>290</v>
      </c>
      <c r="AF65" s="259"/>
      <c r="AG65" s="259"/>
      <c r="AH65" s="252">
        <v>39</v>
      </c>
      <c r="AI65" s="199" t="s">
        <v>289</v>
      </c>
      <c r="AJ65" s="199"/>
      <c r="AK65" s="197"/>
      <c r="AL65" s="180">
        <v>39</v>
      </c>
      <c r="AM65" s="43" t="s">
        <v>152</v>
      </c>
      <c r="AN65" s="42"/>
      <c r="AO65" s="42"/>
      <c r="AP65" s="42">
        <v>53</v>
      </c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</row>
    <row r="66" spans="1:78" s="106" customFormat="1" ht="18.75" x14ac:dyDescent="0.3">
      <c r="A66" s="53">
        <f>N66+R66+V66+Z66+AD66+AH66+AL66+AP66</f>
        <v>215</v>
      </c>
      <c r="B66" s="53">
        <v>64</v>
      </c>
      <c r="C66" s="336">
        <f>AVERAGE(L66,P66,T66,X66,AB66,AF66,AJ66,AN66,)</f>
        <v>11.5</v>
      </c>
      <c r="D66" s="12" t="s">
        <v>244</v>
      </c>
      <c r="E66" s="12" t="s">
        <v>135</v>
      </c>
      <c r="F66" s="12" t="s">
        <v>170</v>
      </c>
      <c r="G66" s="57" t="s">
        <v>212</v>
      </c>
      <c r="H66" s="350"/>
      <c r="I66" s="8" t="s">
        <v>92</v>
      </c>
      <c r="J66" s="8" t="s">
        <v>90</v>
      </c>
      <c r="K66" s="344"/>
      <c r="L66" s="344"/>
      <c r="M66" s="344"/>
      <c r="N66" s="344"/>
      <c r="O66" s="315"/>
      <c r="P66" s="315"/>
      <c r="Q66" s="315"/>
      <c r="R66" s="315"/>
      <c r="S66" s="279"/>
      <c r="T66" s="279"/>
      <c r="U66" s="279"/>
      <c r="V66" s="279"/>
      <c r="W66" s="133"/>
      <c r="X66" s="134"/>
      <c r="Y66" s="139"/>
      <c r="Z66" s="139"/>
      <c r="AA66" s="98">
        <v>1.0128472222222223E-2</v>
      </c>
      <c r="AB66" s="94">
        <v>23</v>
      </c>
      <c r="AC66" s="94">
        <v>17</v>
      </c>
      <c r="AD66" s="94">
        <v>84</v>
      </c>
      <c r="AE66" s="256" t="s">
        <v>290</v>
      </c>
      <c r="AF66" s="259"/>
      <c r="AG66" s="259"/>
      <c r="AH66" s="252">
        <v>39</v>
      </c>
      <c r="AI66" s="199" t="s">
        <v>289</v>
      </c>
      <c r="AJ66" s="199"/>
      <c r="AK66" s="197"/>
      <c r="AL66" s="180">
        <v>39</v>
      </c>
      <c r="AM66" s="43" t="s">
        <v>152</v>
      </c>
      <c r="AN66" s="42"/>
      <c r="AO66" s="42"/>
      <c r="AP66" s="42">
        <v>53</v>
      </c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T66" s="14"/>
      <c r="BU66" s="14"/>
      <c r="BV66" s="14"/>
      <c r="BW66" s="14"/>
      <c r="BX66" s="14"/>
      <c r="BY66" s="14"/>
      <c r="BZ66" s="14"/>
    </row>
    <row r="67" spans="1:78" s="106" customFormat="1" ht="18.75" customHeight="1" x14ac:dyDescent="0.3">
      <c r="A67" s="53">
        <f>N67+R67+V67+Z67+AD67+AH67+AL67+AP67</f>
        <v>214</v>
      </c>
      <c r="B67" s="53">
        <v>65</v>
      </c>
      <c r="C67" s="336">
        <f>AVERAGE(L67,P67,T67,X67,AB67,AF67,AJ67,AN67,)</f>
        <v>13</v>
      </c>
      <c r="D67" s="12" t="s">
        <v>243</v>
      </c>
      <c r="E67" s="12" t="s">
        <v>7</v>
      </c>
      <c r="F67" s="12" t="s">
        <v>170</v>
      </c>
      <c r="G67" s="57" t="s">
        <v>212</v>
      </c>
      <c r="H67" s="350"/>
      <c r="I67" s="8" t="s">
        <v>92</v>
      </c>
      <c r="J67" s="8" t="s">
        <v>90</v>
      </c>
      <c r="K67" s="344"/>
      <c r="L67" s="344"/>
      <c r="M67" s="344"/>
      <c r="N67" s="344"/>
      <c r="O67" s="315"/>
      <c r="P67" s="315"/>
      <c r="Q67" s="315"/>
      <c r="R67" s="315"/>
      <c r="S67" s="279"/>
      <c r="T67" s="279"/>
      <c r="U67" s="279"/>
      <c r="V67" s="279"/>
      <c r="W67" s="133"/>
      <c r="X67" s="134"/>
      <c r="Y67" s="139"/>
      <c r="Z67" s="139"/>
      <c r="AA67" s="98">
        <v>1.0162037037037037E-2</v>
      </c>
      <c r="AB67" s="94">
        <v>26</v>
      </c>
      <c r="AC67" s="94">
        <v>18</v>
      </c>
      <c r="AD67" s="94">
        <v>83</v>
      </c>
      <c r="AE67" s="256" t="s">
        <v>290</v>
      </c>
      <c r="AF67" s="259"/>
      <c r="AG67" s="259"/>
      <c r="AH67" s="252">
        <v>39</v>
      </c>
      <c r="AI67" s="199" t="s">
        <v>289</v>
      </c>
      <c r="AJ67" s="199"/>
      <c r="AK67" s="197"/>
      <c r="AL67" s="180">
        <v>39</v>
      </c>
      <c r="AM67" s="43" t="s">
        <v>152</v>
      </c>
      <c r="AN67" s="42"/>
      <c r="AO67" s="42"/>
      <c r="AP67" s="42">
        <v>53</v>
      </c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14"/>
      <c r="BR67" s="14"/>
      <c r="BS67" s="14"/>
    </row>
    <row r="68" spans="1:78" s="106" customFormat="1" ht="18.75" x14ac:dyDescent="0.3">
      <c r="A68" s="53">
        <f>N68+R68+V68+Z68+AD68+AH68+AL68+AP68</f>
        <v>213</v>
      </c>
      <c r="B68" s="53">
        <v>66</v>
      </c>
      <c r="C68" s="336">
        <f>AVERAGE(L68,P68,T68,X68,AB68,AF68,AJ68,AN68,)</f>
        <v>0</v>
      </c>
      <c r="D68" s="12" t="s">
        <v>246</v>
      </c>
      <c r="E68" s="12" t="s">
        <v>245</v>
      </c>
      <c r="F68" s="12" t="s">
        <v>170</v>
      </c>
      <c r="G68" s="57" t="s">
        <v>212</v>
      </c>
      <c r="H68" s="351"/>
      <c r="I68" s="8" t="s">
        <v>92</v>
      </c>
      <c r="J68" s="8" t="s">
        <v>90</v>
      </c>
      <c r="K68" s="344"/>
      <c r="L68" s="344"/>
      <c r="M68" s="344"/>
      <c r="N68" s="344"/>
      <c r="O68" s="312"/>
      <c r="P68" s="312"/>
      <c r="Q68" s="312"/>
      <c r="R68" s="312"/>
      <c r="S68" s="280"/>
      <c r="T68" s="280"/>
      <c r="U68" s="280"/>
      <c r="V68" s="280"/>
      <c r="W68" s="132"/>
      <c r="X68" s="131"/>
      <c r="Y68" s="138"/>
      <c r="Z68" s="138"/>
      <c r="AA68" s="107">
        <v>1.0171296296296296E-2</v>
      </c>
      <c r="AB68" s="108"/>
      <c r="AC68" s="108">
        <v>19</v>
      </c>
      <c r="AD68" s="108">
        <v>82</v>
      </c>
      <c r="AE68" s="256" t="s">
        <v>290</v>
      </c>
      <c r="AF68" s="257"/>
      <c r="AG68" s="257"/>
      <c r="AH68" s="249">
        <v>39</v>
      </c>
      <c r="AI68" s="199" t="s">
        <v>289</v>
      </c>
      <c r="AJ68" s="199"/>
      <c r="AK68" s="196"/>
      <c r="AL68" s="193">
        <v>39</v>
      </c>
      <c r="AM68" s="43" t="s">
        <v>152</v>
      </c>
      <c r="AN68" s="115"/>
      <c r="AO68" s="115"/>
      <c r="AP68" s="115">
        <v>53</v>
      </c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</row>
    <row r="69" spans="1:78" s="106" customFormat="1" ht="18.75" customHeight="1" x14ac:dyDescent="0.3">
      <c r="A69" s="53">
        <f>N69+R69+V69+Z69+AD69+AH69+AL69+AP69</f>
        <v>212</v>
      </c>
      <c r="B69" s="53">
        <v>67</v>
      </c>
      <c r="C69" s="336">
        <f>AVERAGE(L69,P69,T69,X69,AB69,AF69,AJ69,AN69,)</f>
        <v>15</v>
      </c>
      <c r="D69" s="12" t="s">
        <v>247</v>
      </c>
      <c r="E69" s="12" t="s">
        <v>173</v>
      </c>
      <c r="F69" s="12" t="s">
        <v>235</v>
      </c>
      <c r="G69" s="57" t="s">
        <v>236</v>
      </c>
      <c r="H69" s="350"/>
      <c r="I69" s="8" t="s">
        <v>92</v>
      </c>
      <c r="J69" s="8" t="s">
        <v>90</v>
      </c>
      <c r="K69" s="344"/>
      <c r="L69" s="344"/>
      <c r="M69" s="344"/>
      <c r="N69" s="344"/>
      <c r="O69" s="315"/>
      <c r="P69" s="315"/>
      <c r="Q69" s="315"/>
      <c r="R69" s="315"/>
      <c r="S69" s="279"/>
      <c r="T69" s="279"/>
      <c r="U69" s="279"/>
      <c r="V69" s="279"/>
      <c r="W69" s="133"/>
      <c r="X69" s="134"/>
      <c r="Y69" s="139"/>
      <c r="Z69" s="139"/>
      <c r="AA69" s="98">
        <v>1.0229166666666666E-2</v>
      </c>
      <c r="AB69" s="94">
        <v>30</v>
      </c>
      <c r="AC69" s="94">
        <v>20</v>
      </c>
      <c r="AD69" s="94">
        <v>81</v>
      </c>
      <c r="AE69" s="256" t="s">
        <v>290</v>
      </c>
      <c r="AF69" s="259"/>
      <c r="AG69" s="259"/>
      <c r="AH69" s="252">
        <v>39</v>
      </c>
      <c r="AI69" s="199" t="s">
        <v>289</v>
      </c>
      <c r="AJ69" s="199"/>
      <c r="AK69" s="197"/>
      <c r="AL69" s="180">
        <v>39</v>
      </c>
      <c r="AM69" s="43" t="s">
        <v>152</v>
      </c>
      <c r="AN69" s="42"/>
      <c r="AO69" s="42"/>
      <c r="AP69" s="42">
        <v>53</v>
      </c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</row>
    <row r="70" spans="1:78" ht="18.75" customHeight="1" x14ac:dyDescent="0.3">
      <c r="A70" s="53">
        <f>N70+R70+V70+Z70+AD70+AH70+AL70+AP70</f>
        <v>211</v>
      </c>
      <c r="B70" s="53">
        <v>68</v>
      </c>
      <c r="C70" s="336">
        <f>AVERAGE(L70,P70,T70,X70,AB70,AF70,AJ70,AN70,)</f>
        <v>20.333333333333332</v>
      </c>
      <c r="D70" s="3" t="s">
        <v>189</v>
      </c>
      <c r="E70" s="12" t="s">
        <v>25</v>
      </c>
      <c r="F70" s="12" t="s">
        <v>170</v>
      </c>
      <c r="G70" s="57" t="s">
        <v>212</v>
      </c>
      <c r="I70" s="8" t="s">
        <v>92</v>
      </c>
      <c r="J70" s="8" t="s">
        <v>90</v>
      </c>
      <c r="K70" s="344"/>
      <c r="L70" s="344"/>
      <c r="M70" s="344"/>
      <c r="N70" s="344"/>
      <c r="O70" s="314"/>
      <c r="P70" s="314"/>
      <c r="Q70" s="314"/>
      <c r="R70" s="314"/>
      <c r="S70" s="278"/>
      <c r="T70" s="278"/>
      <c r="U70" s="278"/>
      <c r="V70" s="278"/>
      <c r="W70" s="133"/>
      <c r="X70" s="134"/>
      <c r="Y70" s="139"/>
      <c r="Z70" s="139"/>
      <c r="AA70" s="98">
        <v>1.1263888888888888E-2</v>
      </c>
      <c r="AB70" s="94">
        <v>23</v>
      </c>
      <c r="AC70" s="94">
        <v>45</v>
      </c>
      <c r="AD70" s="94">
        <v>56</v>
      </c>
      <c r="AE70" s="250">
        <v>6.7013888888888885E-4</v>
      </c>
      <c r="AF70" s="252">
        <v>38</v>
      </c>
      <c r="AG70" s="252">
        <v>38</v>
      </c>
      <c r="AH70" s="253">
        <v>63</v>
      </c>
      <c r="AI70" s="199" t="s">
        <v>289</v>
      </c>
      <c r="AJ70" s="199"/>
      <c r="AK70" s="197"/>
      <c r="AL70" s="180">
        <v>39</v>
      </c>
      <c r="AM70" s="43" t="s">
        <v>152</v>
      </c>
      <c r="AN70" s="42"/>
      <c r="AO70" s="42"/>
      <c r="AP70" s="42">
        <v>53</v>
      </c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</row>
    <row r="71" spans="1:78" ht="18.75" x14ac:dyDescent="0.3">
      <c r="A71" s="53">
        <f>N71+R71+V71+Z71+AD71+AH71+AL71+AP71</f>
        <v>210</v>
      </c>
      <c r="B71" s="53">
        <v>69</v>
      </c>
      <c r="C71" s="336">
        <f>AVERAGE(L71,P71,T71,X71,AB71,AF71,AJ71,AN71,)</f>
        <v>13.5</v>
      </c>
      <c r="D71" s="12" t="s">
        <v>248</v>
      </c>
      <c r="E71" s="12" t="s">
        <v>13</v>
      </c>
      <c r="F71" s="12" t="s">
        <v>235</v>
      </c>
      <c r="G71" s="57" t="s">
        <v>236</v>
      </c>
      <c r="I71" s="8" t="s">
        <v>92</v>
      </c>
      <c r="J71" s="8" t="s">
        <v>90</v>
      </c>
      <c r="K71" s="344"/>
      <c r="L71" s="344"/>
      <c r="M71" s="344"/>
      <c r="N71" s="344"/>
      <c r="O71" s="315"/>
      <c r="P71" s="315"/>
      <c r="Q71" s="315"/>
      <c r="R71" s="315"/>
      <c r="S71" s="279"/>
      <c r="T71" s="279"/>
      <c r="U71" s="279"/>
      <c r="V71" s="279"/>
      <c r="W71" s="133"/>
      <c r="X71" s="134"/>
      <c r="Y71" s="139"/>
      <c r="Z71" s="139"/>
      <c r="AA71" s="98">
        <v>1.0278935185185184E-2</v>
      </c>
      <c r="AB71" s="94">
        <v>27</v>
      </c>
      <c r="AC71" s="94">
        <v>22</v>
      </c>
      <c r="AD71" s="94">
        <v>79</v>
      </c>
      <c r="AE71" s="256" t="s">
        <v>290</v>
      </c>
      <c r="AF71" s="259"/>
      <c r="AG71" s="259"/>
      <c r="AH71" s="252">
        <v>39</v>
      </c>
      <c r="AI71" s="199" t="s">
        <v>289</v>
      </c>
      <c r="AJ71" s="199"/>
      <c r="AK71" s="197"/>
      <c r="AL71" s="180">
        <v>39</v>
      </c>
      <c r="AM71" s="43" t="s">
        <v>152</v>
      </c>
      <c r="AN71" s="42"/>
      <c r="AO71" s="42"/>
      <c r="AP71" s="42">
        <v>53</v>
      </c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</row>
    <row r="72" spans="1:78" ht="18.75" x14ac:dyDescent="0.3">
      <c r="A72" s="53">
        <f>N72+R72+V72+Z72+AD72+AH72+AL72+AP72</f>
        <v>208</v>
      </c>
      <c r="B72" s="53">
        <v>70</v>
      </c>
      <c r="C72" s="336">
        <f>AVERAGE(L72,P72,T72,X72,AB72,AF72,AJ72,AN72,)</f>
        <v>14</v>
      </c>
      <c r="D72" s="12" t="s">
        <v>249</v>
      </c>
      <c r="E72" s="12" t="s">
        <v>135</v>
      </c>
      <c r="F72" s="12" t="s">
        <v>235</v>
      </c>
      <c r="G72" s="57" t="s">
        <v>236</v>
      </c>
      <c r="I72" s="8" t="s">
        <v>92</v>
      </c>
      <c r="J72" s="8" t="s">
        <v>90</v>
      </c>
      <c r="K72" s="344"/>
      <c r="L72" s="344"/>
      <c r="M72" s="344"/>
      <c r="N72" s="344"/>
      <c r="O72" s="315"/>
      <c r="P72" s="315"/>
      <c r="Q72" s="315"/>
      <c r="R72" s="315"/>
      <c r="S72" s="279"/>
      <c r="T72" s="279"/>
      <c r="U72" s="279"/>
      <c r="V72" s="279"/>
      <c r="W72" s="133"/>
      <c r="X72" s="134"/>
      <c r="Y72" s="139"/>
      <c r="Z72" s="139"/>
      <c r="AA72" s="98">
        <v>1.0305555555555556E-2</v>
      </c>
      <c r="AB72" s="94">
        <v>28</v>
      </c>
      <c r="AC72" s="94">
        <v>24</v>
      </c>
      <c r="AD72" s="94">
        <v>77</v>
      </c>
      <c r="AE72" s="256" t="s">
        <v>290</v>
      </c>
      <c r="AF72" s="259"/>
      <c r="AG72" s="259"/>
      <c r="AH72" s="252">
        <v>39</v>
      </c>
      <c r="AI72" s="199" t="s">
        <v>289</v>
      </c>
      <c r="AJ72" s="199"/>
      <c r="AK72" s="197"/>
      <c r="AL72" s="180">
        <v>39</v>
      </c>
      <c r="AM72" s="43" t="s">
        <v>152</v>
      </c>
      <c r="AN72" s="42"/>
      <c r="AO72" s="42"/>
      <c r="AP72" s="42">
        <v>53</v>
      </c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</row>
    <row r="73" spans="1:78" s="90" customFormat="1" ht="18.75" x14ac:dyDescent="0.3">
      <c r="A73" s="53">
        <f>N73+R73+V73+Z73+AD73+AH73+AL73+AP73</f>
        <v>205</v>
      </c>
      <c r="B73" s="53">
        <v>71</v>
      </c>
      <c r="C73" s="336">
        <f>AVERAGE(L73,P73,T73,X73,AB73,AF73,AJ73,AN73,)</f>
        <v>14.5</v>
      </c>
      <c r="D73" s="12" t="s">
        <v>250</v>
      </c>
      <c r="E73" s="12" t="s">
        <v>34</v>
      </c>
      <c r="F73" s="12" t="s">
        <v>235</v>
      </c>
      <c r="G73" s="57" t="s">
        <v>236</v>
      </c>
      <c r="H73" s="350"/>
      <c r="I73" s="8" t="s">
        <v>92</v>
      </c>
      <c r="J73" s="8" t="s">
        <v>90</v>
      </c>
      <c r="K73" s="344"/>
      <c r="L73" s="344"/>
      <c r="M73" s="344"/>
      <c r="N73" s="344"/>
      <c r="O73" s="315"/>
      <c r="P73" s="315"/>
      <c r="Q73" s="315"/>
      <c r="R73" s="315"/>
      <c r="S73" s="279"/>
      <c r="T73" s="279"/>
      <c r="U73" s="279"/>
      <c r="V73" s="279"/>
      <c r="W73" s="133"/>
      <c r="X73" s="134"/>
      <c r="Y73" s="139"/>
      <c r="Z73" s="139"/>
      <c r="AA73" s="98">
        <v>1.0408564814814815E-2</v>
      </c>
      <c r="AB73" s="94">
        <v>29</v>
      </c>
      <c r="AC73" s="94">
        <v>27</v>
      </c>
      <c r="AD73" s="94">
        <v>74</v>
      </c>
      <c r="AE73" s="256" t="s">
        <v>290</v>
      </c>
      <c r="AF73" s="259"/>
      <c r="AG73" s="259"/>
      <c r="AH73" s="252">
        <v>39</v>
      </c>
      <c r="AI73" s="199" t="s">
        <v>289</v>
      </c>
      <c r="AJ73" s="199"/>
      <c r="AK73" s="197"/>
      <c r="AL73" s="180">
        <v>39</v>
      </c>
      <c r="AM73" s="43" t="s">
        <v>152</v>
      </c>
      <c r="AN73" s="42"/>
      <c r="AO73" s="42"/>
      <c r="AP73" s="42">
        <v>53</v>
      </c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5"/>
      <c r="BU73" s="5"/>
      <c r="BV73" s="5"/>
      <c r="BW73" s="5"/>
      <c r="BX73" s="5"/>
      <c r="BY73" s="5"/>
      <c r="BZ73" s="5"/>
    </row>
    <row r="74" spans="1:78" s="33" customFormat="1" ht="18.75" x14ac:dyDescent="0.3">
      <c r="A74" s="53">
        <f>N74+R74+V74+Z74+AD74+AH74+AL74+AP74</f>
        <v>202</v>
      </c>
      <c r="B74" s="53">
        <v>72</v>
      </c>
      <c r="C74" s="336">
        <f>AVERAGE(L74,P74,T74,X74,AB74,AF74,AJ74,AN74,)</f>
        <v>14.5</v>
      </c>
      <c r="D74" s="12" t="s">
        <v>252</v>
      </c>
      <c r="E74" s="12" t="s">
        <v>135</v>
      </c>
      <c r="F74" s="12" t="s">
        <v>235</v>
      </c>
      <c r="G74" s="57" t="s">
        <v>236</v>
      </c>
      <c r="H74" s="350"/>
      <c r="I74" s="8" t="s">
        <v>92</v>
      </c>
      <c r="J74" s="8" t="s">
        <v>90</v>
      </c>
      <c r="K74" s="344"/>
      <c r="L74" s="344"/>
      <c r="M74" s="344"/>
      <c r="N74" s="344"/>
      <c r="O74" s="315"/>
      <c r="P74" s="315"/>
      <c r="Q74" s="315"/>
      <c r="R74" s="315"/>
      <c r="S74" s="279"/>
      <c r="T74" s="279"/>
      <c r="U74" s="279"/>
      <c r="V74" s="279"/>
      <c r="W74" s="133"/>
      <c r="X74" s="134"/>
      <c r="Y74" s="139"/>
      <c r="Z74" s="139"/>
      <c r="AA74" s="98">
        <v>1.0605324074074074E-2</v>
      </c>
      <c r="AB74" s="94">
        <v>29</v>
      </c>
      <c r="AC74" s="94">
        <v>30</v>
      </c>
      <c r="AD74" s="94">
        <v>71</v>
      </c>
      <c r="AE74" s="256" t="s">
        <v>290</v>
      </c>
      <c r="AF74" s="259"/>
      <c r="AG74" s="259"/>
      <c r="AH74" s="252">
        <v>39</v>
      </c>
      <c r="AI74" s="199" t="s">
        <v>289</v>
      </c>
      <c r="AJ74" s="199"/>
      <c r="AK74" s="197"/>
      <c r="AL74" s="180">
        <v>39</v>
      </c>
      <c r="AM74" s="43" t="s">
        <v>152</v>
      </c>
      <c r="AN74" s="42"/>
      <c r="AO74" s="42"/>
      <c r="AP74" s="42">
        <v>53</v>
      </c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5"/>
      <c r="BR74" s="5"/>
      <c r="BS74" s="5"/>
      <c r="BT74" s="5"/>
      <c r="BU74" s="5"/>
      <c r="BV74" s="5"/>
      <c r="BW74" s="5"/>
      <c r="BX74" s="5"/>
      <c r="BY74" s="5"/>
      <c r="BZ74" s="5"/>
    </row>
    <row r="75" spans="1:78" s="33" customFormat="1" ht="18.75" x14ac:dyDescent="0.3">
      <c r="A75" s="53">
        <f>N75+R75+V75+Z75+AD75+AH75+AL75+AP75</f>
        <v>201</v>
      </c>
      <c r="B75" s="53">
        <v>73</v>
      </c>
      <c r="C75" s="336">
        <f>AVERAGE(L75,P75,T75,X75,AB75,AF75,AJ75,AN75,)</f>
        <v>12.5</v>
      </c>
      <c r="D75" s="12" t="s">
        <v>253</v>
      </c>
      <c r="E75" s="12" t="s">
        <v>7</v>
      </c>
      <c r="F75" s="12" t="s">
        <v>170</v>
      </c>
      <c r="G75" s="57" t="s">
        <v>212</v>
      </c>
      <c r="H75" s="350"/>
      <c r="I75" s="8" t="s">
        <v>92</v>
      </c>
      <c r="J75" s="8" t="s">
        <v>90</v>
      </c>
      <c r="K75" s="344"/>
      <c r="L75" s="344"/>
      <c r="M75" s="344"/>
      <c r="N75" s="344"/>
      <c r="O75" s="315"/>
      <c r="P75" s="315"/>
      <c r="Q75" s="315"/>
      <c r="R75" s="315"/>
      <c r="S75" s="279"/>
      <c r="T75" s="279"/>
      <c r="U75" s="279"/>
      <c r="V75" s="279"/>
      <c r="W75" s="133"/>
      <c r="X75" s="134"/>
      <c r="Y75" s="139"/>
      <c r="Z75" s="139"/>
      <c r="AA75" s="98">
        <v>1.0616898148148148E-2</v>
      </c>
      <c r="AB75" s="94">
        <v>25</v>
      </c>
      <c r="AC75" s="94">
        <v>31</v>
      </c>
      <c r="AD75" s="94">
        <v>70</v>
      </c>
      <c r="AE75" s="256" t="s">
        <v>290</v>
      </c>
      <c r="AF75" s="259"/>
      <c r="AG75" s="259"/>
      <c r="AH75" s="252">
        <v>39</v>
      </c>
      <c r="AI75" s="199" t="s">
        <v>289</v>
      </c>
      <c r="AJ75" s="199"/>
      <c r="AK75" s="197"/>
      <c r="AL75" s="180">
        <v>39</v>
      </c>
      <c r="AM75" s="43" t="s">
        <v>152</v>
      </c>
      <c r="AN75" s="42"/>
      <c r="AO75" s="42"/>
      <c r="AP75" s="42">
        <v>53</v>
      </c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5"/>
      <c r="BR75" s="5"/>
      <c r="BS75" s="5"/>
      <c r="BT75" s="5"/>
      <c r="BU75" s="5"/>
      <c r="BV75" s="5"/>
      <c r="BW75" s="5"/>
      <c r="BX75" s="5"/>
      <c r="BY75" s="5"/>
      <c r="BZ75" s="5"/>
    </row>
    <row r="76" spans="1:78" s="14" customFormat="1" ht="18.75" x14ac:dyDescent="0.3">
      <c r="A76" s="53">
        <f>N76+R76+V76+Z76+AD76+AH76+AL76+AP76</f>
        <v>199</v>
      </c>
      <c r="B76" s="53">
        <v>74</v>
      </c>
      <c r="C76" s="336">
        <f>AVERAGE(L76,P76,T76,X76,AB76,AF76,AJ76,AN76,)</f>
        <v>42.333333333333336</v>
      </c>
      <c r="D76" s="3" t="s">
        <v>42</v>
      </c>
      <c r="E76" s="12" t="s">
        <v>31</v>
      </c>
      <c r="F76" s="12" t="s">
        <v>36</v>
      </c>
      <c r="G76" s="57" t="s">
        <v>124</v>
      </c>
      <c r="H76" s="350"/>
      <c r="I76" s="8" t="s">
        <v>92</v>
      </c>
      <c r="J76" s="8" t="s">
        <v>90</v>
      </c>
      <c r="K76" s="344"/>
      <c r="L76" s="344"/>
      <c r="M76" s="344"/>
      <c r="N76" s="344"/>
      <c r="O76" s="316"/>
      <c r="P76" s="316"/>
      <c r="Q76" s="316"/>
      <c r="R76" s="316"/>
      <c r="S76" s="281"/>
      <c r="T76" s="281"/>
      <c r="U76" s="281"/>
      <c r="V76" s="281"/>
      <c r="W76" s="131"/>
      <c r="X76" s="131"/>
      <c r="Y76" s="143"/>
      <c r="Z76" s="143"/>
      <c r="AA76" s="96"/>
      <c r="AB76" s="96"/>
      <c r="AC76" s="96"/>
      <c r="AD76" s="96"/>
      <c r="AE76" s="258"/>
      <c r="AF76" s="260"/>
      <c r="AG76" s="252"/>
      <c r="AH76" s="253"/>
      <c r="AI76" s="200">
        <v>3.6226851851851855E-4</v>
      </c>
      <c r="AJ76" s="178">
        <v>62</v>
      </c>
      <c r="AK76" s="178">
        <v>2</v>
      </c>
      <c r="AL76" s="181">
        <v>99</v>
      </c>
      <c r="AM76" s="45">
        <v>1.7708333333333335E-4</v>
      </c>
      <c r="AN76" s="46">
        <v>65</v>
      </c>
      <c r="AO76" s="46">
        <v>1</v>
      </c>
      <c r="AP76" s="46">
        <v>100</v>
      </c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Q76" s="5"/>
      <c r="BR76" s="5"/>
      <c r="BS76" s="5"/>
      <c r="BT76" s="90"/>
      <c r="BU76" s="90"/>
      <c r="BV76" s="90"/>
      <c r="BW76" s="90"/>
      <c r="BX76" s="90"/>
      <c r="BY76" s="90"/>
      <c r="BZ76" s="90"/>
    </row>
    <row r="77" spans="1:78" s="14" customFormat="1" ht="18.75" customHeight="1" x14ac:dyDescent="0.3">
      <c r="A77" s="53">
        <f>N77+R77+V77+Z77+AD77+AH77+AL77+AP77</f>
        <v>198</v>
      </c>
      <c r="B77" s="53">
        <v>75</v>
      </c>
      <c r="C77" s="336">
        <f>AVERAGE(L77,P77,T77,X77,AB77,AF77,AJ77,AN77,)</f>
        <v>14.5</v>
      </c>
      <c r="D77" s="12" t="s">
        <v>254</v>
      </c>
      <c r="E77" s="12" t="s">
        <v>135</v>
      </c>
      <c r="F77" s="12" t="s">
        <v>235</v>
      </c>
      <c r="G77" s="57" t="s">
        <v>236</v>
      </c>
      <c r="H77" s="350"/>
      <c r="I77" s="8" t="s">
        <v>92</v>
      </c>
      <c r="J77" s="8" t="s">
        <v>90</v>
      </c>
      <c r="K77" s="344"/>
      <c r="L77" s="344"/>
      <c r="M77" s="344"/>
      <c r="N77" s="344"/>
      <c r="O77" s="315"/>
      <c r="P77" s="315"/>
      <c r="Q77" s="315"/>
      <c r="R77" s="315"/>
      <c r="S77" s="279"/>
      <c r="T77" s="279"/>
      <c r="U77" s="279"/>
      <c r="V77" s="279"/>
      <c r="W77" s="133"/>
      <c r="X77" s="134"/>
      <c r="Y77" s="139"/>
      <c r="Z77" s="139"/>
      <c r="AA77" s="98">
        <v>1.0769675925925926E-2</v>
      </c>
      <c r="AB77" s="94">
        <v>29</v>
      </c>
      <c r="AC77" s="94">
        <v>34</v>
      </c>
      <c r="AD77" s="94">
        <v>67</v>
      </c>
      <c r="AE77" s="256" t="s">
        <v>290</v>
      </c>
      <c r="AF77" s="259"/>
      <c r="AG77" s="259"/>
      <c r="AH77" s="252">
        <v>39</v>
      </c>
      <c r="AI77" s="199" t="s">
        <v>289</v>
      </c>
      <c r="AJ77" s="199"/>
      <c r="AK77" s="197"/>
      <c r="AL77" s="180">
        <v>39</v>
      </c>
      <c r="AM77" s="43" t="s">
        <v>152</v>
      </c>
      <c r="AN77" s="42"/>
      <c r="AO77" s="42"/>
      <c r="AP77" s="42">
        <v>53</v>
      </c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90"/>
      <c r="BR77" s="90"/>
      <c r="BS77" s="90"/>
      <c r="BT77" s="33"/>
      <c r="BU77" s="33"/>
      <c r="BV77" s="33"/>
      <c r="BW77" s="33"/>
      <c r="BX77" s="33"/>
      <c r="BY77" s="33"/>
      <c r="BZ77" s="33"/>
    </row>
    <row r="78" spans="1:78" s="14" customFormat="1" ht="18.75" customHeight="1" x14ac:dyDescent="0.3">
      <c r="A78" s="53">
        <f>N78+R78+V78+Z78+AD78+AH78+AL78+AP78</f>
        <v>193</v>
      </c>
      <c r="B78" s="53">
        <v>76</v>
      </c>
      <c r="C78" s="336">
        <f>AVERAGE(L78,P78,T78,X78,AB78,AF78,AJ78,AN78,)</f>
        <v>14</v>
      </c>
      <c r="D78" s="12" t="s">
        <v>256</v>
      </c>
      <c r="E78" s="12" t="s">
        <v>135</v>
      </c>
      <c r="F78" s="12" t="s">
        <v>235</v>
      </c>
      <c r="G78" s="57" t="s">
        <v>236</v>
      </c>
      <c r="H78" s="350"/>
      <c r="I78" s="8" t="s">
        <v>92</v>
      </c>
      <c r="J78" s="8" t="s">
        <v>90</v>
      </c>
      <c r="K78" s="344"/>
      <c r="L78" s="344"/>
      <c r="M78" s="344"/>
      <c r="N78" s="344"/>
      <c r="O78" s="315"/>
      <c r="P78" s="315"/>
      <c r="Q78" s="315"/>
      <c r="R78" s="315"/>
      <c r="S78" s="279"/>
      <c r="T78" s="279"/>
      <c r="U78" s="279"/>
      <c r="V78" s="279"/>
      <c r="W78" s="133"/>
      <c r="X78" s="134"/>
      <c r="Y78" s="139"/>
      <c r="Z78" s="139"/>
      <c r="AA78" s="98">
        <v>1.089699074074074E-2</v>
      </c>
      <c r="AB78" s="94">
        <v>28</v>
      </c>
      <c r="AC78" s="94">
        <v>39</v>
      </c>
      <c r="AD78" s="94">
        <v>62</v>
      </c>
      <c r="AE78" s="256" t="s">
        <v>290</v>
      </c>
      <c r="AF78" s="259"/>
      <c r="AG78" s="259"/>
      <c r="AH78" s="252">
        <v>39</v>
      </c>
      <c r="AI78" s="199" t="s">
        <v>289</v>
      </c>
      <c r="AJ78" s="199"/>
      <c r="AK78" s="197"/>
      <c r="AL78" s="180">
        <v>39</v>
      </c>
      <c r="AM78" s="43" t="s">
        <v>152</v>
      </c>
      <c r="AN78" s="42"/>
      <c r="AO78" s="42"/>
      <c r="AP78" s="42">
        <v>53</v>
      </c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33"/>
      <c r="BR78" s="33"/>
      <c r="BS78" s="33"/>
    </row>
    <row r="79" spans="1:78" s="14" customFormat="1" ht="18.75" customHeight="1" x14ac:dyDescent="0.3">
      <c r="A79" s="53">
        <f>N79+R79+V79+Z79+AD79+AH79+AL79+AP79</f>
        <v>191</v>
      </c>
      <c r="B79" s="53">
        <v>77</v>
      </c>
      <c r="C79" s="336">
        <f>AVERAGE(L79,P79,T79,X79,AB79,AF79,AJ79,AN79,)</f>
        <v>13</v>
      </c>
      <c r="D79" s="12" t="s">
        <v>257</v>
      </c>
      <c r="E79" s="12" t="s">
        <v>195</v>
      </c>
      <c r="F79" s="12" t="s">
        <v>235</v>
      </c>
      <c r="G79" s="57" t="s">
        <v>236</v>
      </c>
      <c r="H79" s="351" t="s">
        <v>354</v>
      </c>
      <c r="I79" s="8" t="s">
        <v>92</v>
      </c>
      <c r="J79" s="8" t="s">
        <v>90</v>
      </c>
      <c r="K79" s="344"/>
      <c r="L79" s="344"/>
      <c r="M79" s="344"/>
      <c r="N79" s="344"/>
      <c r="O79" s="312"/>
      <c r="P79" s="312"/>
      <c r="Q79" s="312"/>
      <c r="R79" s="312"/>
      <c r="S79" s="280"/>
      <c r="T79" s="280"/>
      <c r="U79" s="280"/>
      <c r="V79" s="280"/>
      <c r="W79" s="132"/>
      <c r="X79" s="131"/>
      <c r="Y79" s="138"/>
      <c r="Z79" s="138"/>
      <c r="AA79" s="107">
        <v>1.0974537037037038E-2</v>
      </c>
      <c r="AB79" s="108">
        <v>26</v>
      </c>
      <c r="AC79" s="108">
        <v>41</v>
      </c>
      <c r="AD79" s="108">
        <v>60</v>
      </c>
      <c r="AE79" s="256" t="s">
        <v>290</v>
      </c>
      <c r="AF79" s="257"/>
      <c r="AG79" s="257"/>
      <c r="AH79" s="249">
        <v>39</v>
      </c>
      <c r="AI79" s="199" t="s">
        <v>289</v>
      </c>
      <c r="AJ79" s="199"/>
      <c r="AK79" s="196"/>
      <c r="AL79" s="193">
        <v>39</v>
      </c>
      <c r="AM79" s="43" t="s">
        <v>152</v>
      </c>
      <c r="AN79" s="115"/>
      <c r="AO79" s="115"/>
      <c r="AP79" s="115">
        <v>53</v>
      </c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</row>
    <row r="80" spans="1:78" ht="18.75" x14ac:dyDescent="0.3">
      <c r="A80" s="53">
        <f>N80+R80+V80+Z80+AD80+AH80+AL80+AP80</f>
        <v>190</v>
      </c>
      <c r="B80" s="53">
        <v>78</v>
      </c>
      <c r="C80" s="336">
        <f>AVERAGE(L80,P80,T80,X80,AB80,AF80,AJ80,AN80,)</f>
        <v>13</v>
      </c>
      <c r="D80" s="12" t="s">
        <v>258</v>
      </c>
      <c r="E80" s="12" t="s">
        <v>101</v>
      </c>
      <c r="F80" s="12" t="s">
        <v>235</v>
      </c>
      <c r="G80" s="57" t="s">
        <v>236</v>
      </c>
      <c r="I80" s="8" t="s">
        <v>92</v>
      </c>
      <c r="J80" s="8" t="s">
        <v>90</v>
      </c>
      <c r="K80" s="344"/>
      <c r="L80" s="344"/>
      <c r="M80" s="344"/>
      <c r="N80" s="344"/>
      <c r="O80" s="315"/>
      <c r="P80" s="315"/>
      <c r="Q80" s="315"/>
      <c r="R80" s="315"/>
      <c r="S80" s="279"/>
      <c r="T80" s="279"/>
      <c r="U80" s="279"/>
      <c r="V80" s="279"/>
      <c r="W80" s="133"/>
      <c r="X80" s="134"/>
      <c r="Y80" s="139"/>
      <c r="Z80" s="139"/>
      <c r="AA80" s="98">
        <v>1.1130787037037036E-2</v>
      </c>
      <c r="AB80" s="94">
        <v>26</v>
      </c>
      <c r="AC80" s="94">
        <v>42</v>
      </c>
      <c r="AD80" s="94">
        <v>59</v>
      </c>
      <c r="AE80" s="256" t="s">
        <v>290</v>
      </c>
      <c r="AF80" s="259"/>
      <c r="AG80" s="259"/>
      <c r="AH80" s="252">
        <v>39</v>
      </c>
      <c r="AI80" s="199" t="s">
        <v>289</v>
      </c>
      <c r="AJ80" s="199"/>
      <c r="AK80" s="197"/>
      <c r="AL80" s="180">
        <v>39</v>
      </c>
      <c r="AM80" s="43" t="s">
        <v>152</v>
      </c>
      <c r="AN80" s="42"/>
      <c r="AO80" s="42"/>
      <c r="AP80" s="42">
        <v>53</v>
      </c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4"/>
      <c r="BR80" s="14"/>
      <c r="BS80" s="14"/>
      <c r="BT80" s="14"/>
      <c r="BU80" s="14"/>
      <c r="BV80" s="14"/>
      <c r="BW80" s="14"/>
      <c r="BX80" s="14"/>
      <c r="BY80" s="14"/>
      <c r="BZ80" s="14"/>
    </row>
    <row r="81" spans="1:78" s="14" customFormat="1" ht="18.75" x14ac:dyDescent="0.3">
      <c r="A81" s="53">
        <f>N81+R81+V81+Z81+AD81+AH81+AL81+AP81</f>
        <v>190</v>
      </c>
      <c r="B81" s="53">
        <v>79</v>
      </c>
      <c r="C81" s="336">
        <f>AVERAGE(L81,P81,T81,X81,AB81,AF81,AJ81,AN81,)</f>
        <v>23</v>
      </c>
      <c r="D81" s="3" t="s">
        <v>167</v>
      </c>
      <c r="E81" s="12" t="s">
        <v>13</v>
      </c>
      <c r="F81" s="12" t="s">
        <v>18</v>
      </c>
      <c r="G81" s="57" t="s">
        <v>210</v>
      </c>
      <c r="H81" s="350"/>
      <c r="I81" s="8" t="s">
        <v>92</v>
      </c>
      <c r="J81" s="8" t="s">
        <v>90</v>
      </c>
      <c r="K81" s="344"/>
      <c r="L81" s="344"/>
      <c r="M81" s="344"/>
      <c r="N81" s="344"/>
      <c r="O81" s="314"/>
      <c r="P81" s="314"/>
      <c r="Q81" s="314"/>
      <c r="R81" s="314"/>
      <c r="S81" s="278"/>
      <c r="T81" s="278"/>
      <c r="U81" s="278"/>
      <c r="V81" s="278"/>
      <c r="W81" s="134"/>
      <c r="X81" s="134"/>
      <c r="Y81" s="139"/>
      <c r="Z81" s="139"/>
      <c r="AA81" s="94"/>
      <c r="AB81" s="94"/>
      <c r="AC81" s="94"/>
      <c r="AD81" s="94"/>
      <c r="AE81" s="250">
        <v>5.5787037037037036E-4</v>
      </c>
      <c r="AF81" s="252">
        <v>46</v>
      </c>
      <c r="AG81" s="252">
        <v>3</v>
      </c>
      <c r="AH81" s="253">
        <v>98</v>
      </c>
      <c r="AI81" s="199" t="s">
        <v>289</v>
      </c>
      <c r="AJ81" s="199"/>
      <c r="AK81" s="197"/>
      <c r="AL81" s="180">
        <v>39</v>
      </c>
      <c r="AM81" s="43" t="s">
        <v>152</v>
      </c>
      <c r="AN81" s="42"/>
      <c r="AO81" s="42"/>
      <c r="AP81" s="42">
        <v>53</v>
      </c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</row>
    <row r="82" spans="1:78" s="14" customFormat="1" ht="18.75" x14ac:dyDescent="0.3">
      <c r="A82" s="53">
        <f>N82+R82+V82+Z82+AD82+AH82+AL82+AP82</f>
        <v>189</v>
      </c>
      <c r="B82" s="53">
        <v>80</v>
      </c>
      <c r="C82" s="336">
        <f>AVERAGE(L82,P82,T82,X82,AB82,AF82,AJ82,AN82,)</f>
        <v>33.333333333333336</v>
      </c>
      <c r="D82" s="3" t="s">
        <v>17</v>
      </c>
      <c r="E82" s="12" t="s">
        <v>13</v>
      </c>
      <c r="F82" s="12" t="s">
        <v>18</v>
      </c>
      <c r="G82" s="3" t="s">
        <v>210</v>
      </c>
      <c r="H82" s="350"/>
      <c r="I82" s="8" t="s">
        <v>92</v>
      </c>
      <c r="J82" s="8" t="s">
        <v>90</v>
      </c>
      <c r="K82" s="344"/>
      <c r="L82" s="344"/>
      <c r="M82" s="344"/>
      <c r="N82" s="344"/>
      <c r="O82" s="314"/>
      <c r="P82" s="314"/>
      <c r="Q82" s="314"/>
      <c r="R82" s="314"/>
      <c r="S82" s="278"/>
      <c r="T82" s="278"/>
      <c r="U82" s="278"/>
      <c r="V82" s="278"/>
      <c r="W82" s="134"/>
      <c r="X82" s="134"/>
      <c r="Y82" s="139"/>
      <c r="Z82" s="139"/>
      <c r="AA82" s="94"/>
      <c r="AB82" s="94"/>
      <c r="AC82" s="94"/>
      <c r="AD82" s="94"/>
      <c r="AE82" s="258"/>
      <c r="AF82" s="252"/>
      <c r="AG82" s="252"/>
      <c r="AH82" s="253"/>
      <c r="AI82" s="195">
        <v>3.8078703703703706E-4</v>
      </c>
      <c r="AJ82" s="180">
        <v>47</v>
      </c>
      <c r="AK82" s="180">
        <v>7</v>
      </c>
      <c r="AL82" s="181">
        <v>94</v>
      </c>
      <c r="AM82" s="41">
        <v>1.8287037037037038E-4</v>
      </c>
      <c r="AN82" s="42">
        <v>53</v>
      </c>
      <c r="AO82" s="42">
        <v>6</v>
      </c>
      <c r="AP82" s="42">
        <v>95</v>
      </c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T82" s="5"/>
      <c r="BU82" s="5"/>
      <c r="BV82" s="5"/>
      <c r="BW82" s="5"/>
      <c r="BX82" s="5"/>
      <c r="BY82" s="5"/>
      <c r="BZ82" s="5"/>
    </row>
    <row r="83" spans="1:78" ht="18.75" x14ac:dyDescent="0.3">
      <c r="A83" s="53">
        <f>N83+R83+V83+Z83+AD83+AH83+AL83+AP83</f>
        <v>186</v>
      </c>
      <c r="B83" s="53">
        <v>81</v>
      </c>
      <c r="C83" s="336">
        <f>AVERAGE(L83,P83,T83,X83,AB83,AF83,AJ83,AN83,)</f>
        <v>13</v>
      </c>
      <c r="D83" s="12" t="s">
        <v>259</v>
      </c>
      <c r="E83" s="12" t="s">
        <v>101</v>
      </c>
      <c r="F83" s="12" t="s">
        <v>235</v>
      </c>
      <c r="G83" s="57" t="s">
        <v>236</v>
      </c>
      <c r="I83" s="8" t="s">
        <v>92</v>
      </c>
      <c r="J83" s="8" t="s">
        <v>90</v>
      </c>
      <c r="K83" s="344"/>
      <c r="L83" s="344"/>
      <c r="M83" s="344"/>
      <c r="N83" s="344"/>
      <c r="O83" s="315"/>
      <c r="P83" s="315"/>
      <c r="Q83" s="315"/>
      <c r="R83" s="315"/>
      <c r="S83" s="279"/>
      <c r="T83" s="279"/>
      <c r="U83" s="279"/>
      <c r="V83" s="279"/>
      <c r="W83" s="133"/>
      <c r="X83" s="134"/>
      <c r="Y83" s="139"/>
      <c r="Z83" s="139"/>
      <c r="AA83" s="98">
        <v>1.1320601851851851E-2</v>
      </c>
      <c r="AB83" s="94">
        <v>26</v>
      </c>
      <c r="AC83" s="94">
        <v>46</v>
      </c>
      <c r="AD83" s="94">
        <v>55</v>
      </c>
      <c r="AE83" s="256" t="s">
        <v>290</v>
      </c>
      <c r="AF83" s="259"/>
      <c r="AG83" s="259"/>
      <c r="AH83" s="252">
        <v>39</v>
      </c>
      <c r="AI83" s="199" t="s">
        <v>289</v>
      </c>
      <c r="AJ83" s="199"/>
      <c r="AK83" s="197"/>
      <c r="AL83" s="180">
        <v>39</v>
      </c>
      <c r="AM83" s="43" t="s">
        <v>152</v>
      </c>
      <c r="AN83" s="42"/>
      <c r="AO83" s="42"/>
      <c r="AP83" s="42">
        <v>53</v>
      </c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T83" s="14"/>
      <c r="BU83" s="14"/>
      <c r="BV83" s="14"/>
      <c r="BW83" s="14"/>
      <c r="BX83" s="14"/>
      <c r="BY83" s="14"/>
      <c r="BZ83" s="14"/>
    </row>
    <row r="84" spans="1:78" ht="18.75" hidden="1" x14ac:dyDescent="0.3">
      <c r="A84" s="53">
        <f>N84+R84+V84+Z84+AD84+AH84+AL84+AP84</f>
        <v>183</v>
      </c>
      <c r="B84" s="53">
        <v>82</v>
      </c>
      <c r="C84" s="336">
        <f>AVERAGE(L84,P84,T84,X84,AB84,AF84,AJ84,AN84,)</f>
        <v>19.666666666666668</v>
      </c>
      <c r="D84" s="3" t="s">
        <v>198</v>
      </c>
      <c r="E84" s="12" t="s">
        <v>31</v>
      </c>
      <c r="F84" s="12" t="s">
        <v>274</v>
      </c>
      <c r="G84" s="57" t="s">
        <v>210</v>
      </c>
      <c r="H84" s="351"/>
      <c r="I84" s="8" t="s">
        <v>77</v>
      </c>
      <c r="J84" s="8" t="s">
        <v>90</v>
      </c>
      <c r="K84" s="344"/>
      <c r="L84" s="344"/>
      <c r="M84" s="344"/>
      <c r="N84" s="344"/>
      <c r="O84" s="312"/>
      <c r="P84" s="312"/>
      <c r="Q84" s="312"/>
      <c r="R84" s="312"/>
      <c r="S84" s="280"/>
      <c r="T84" s="280"/>
      <c r="U84" s="280"/>
      <c r="V84" s="280"/>
      <c r="W84" s="132"/>
      <c r="X84" s="131"/>
      <c r="Y84" s="138"/>
      <c r="Z84" s="138"/>
      <c r="AA84" s="107">
        <v>1.2662037037037039E-2</v>
      </c>
      <c r="AB84" s="108">
        <v>22</v>
      </c>
      <c r="AC84" s="108">
        <v>61</v>
      </c>
      <c r="AD84" s="108">
        <v>40</v>
      </c>
      <c r="AE84" s="248">
        <v>7.6388888888888893E-4</v>
      </c>
      <c r="AF84" s="249">
        <v>37</v>
      </c>
      <c r="AG84" s="249">
        <v>50</v>
      </c>
      <c r="AH84" s="249">
        <v>51</v>
      </c>
      <c r="AI84" s="199" t="s">
        <v>289</v>
      </c>
      <c r="AJ84" s="199"/>
      <c r="AK84" s="196"/>
      <c r="AL84" s="193">
        <v>39</v>
      </c>
      <c r="AM84" s="43" t="s">
        <v>152</v>
      </c>
      <c r="AN84" s="115"/>
      <c r="AO84" s="115"/>
      <c r="AP84" s="115">
        <v>53</v>
      </c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</row>
    <row r="85" spans="1:78" ht="18.75" hidden="1" x14ac:dyDescent="0.3">
      <c r="A85" s="53">
        <f>N85+R85+V85+Z85+AD85+AH85+AL85+AP85</f>
        <v>182</v>
      </c>
      <c r="B85" s="53">
        <v>83</v>
      </c>
      <c r="C85" s="336">
        <f>AVERAGE(L85,P85,T85,X85,AB85,AF85,AJ85,AN85,)</f>
        <v>21.333333333333332</v>
      </c>
      <c r="D85" s="3" t="s">
        <v>193</v>
      </c>
      <c r="E85" s="12" t="s">
        <v>173</v>
      </c>
      <c r="F85" s="12" t="s">
        <v>170</v>
      </c>
      <c r="G85" s="57" t="s">
        <v>212</v>
      </c>
      <c r="H85" s="351" t="s">
        <v>347</v>
      </c>
      <c r="I85" s="8" t="s">
        <v>77</v>
      </c>
      <c r="J85" s="8" t="s">
        <v>90</v>
      </c>
      <c r="K85" s="344"/>
      <c r="L85" s="344"/>
      <c r="M85" s="344"/>
      <c r="N85" s="344"/>
      <c r="O85" s="318"/>
      <c r="P85" s="318"/>
      <c r="Q85" s="318"/>
      <c r="R85" s="318"/>
      <c r="S85" s="277"/>
      <c r="T85" s="277"/>
      <c r="U85" s="277"/>
      <c r="V85" s="277"/>
      <c r="W85" s="132"/>
      <c r="X85" s="131"/>
      <c r="Y85" s="139"/>
      <c r="Z85" s="139"/>
      <c r="AA85" s="107">
        <v>1.3962962962962962E-2</v>
      </c>
      <c r="AB85" s="108">
        <v>22</v>
      </c>
      <c r="AC85" s="94">
        <v>68</v>
      </c>
      <c r="AD85" s="94">
        <v>33</v>
      </c>
      <c r="AE85" s="254">
        <v>7.361111111111111E-4</v>
      </c>
      <c r="AF85" s="255">
        <v>42</v>
      </c>
      <c r="AG85" s="255">
        <v>44</v>
      </c>
      <c r="AH85" s="255">
        <v>57</v>
      </c>
      <c r="AI85" s="199" t="s">
        <v>289</v>
      </c>
      <c r="AJ85" s="199"/>
      <c r="AK85" s="197"/>
      <c r="AL85" s="180">
        <v>39</v>
      </c>
      <c r="AM85" s="43" t="s">
        <v>152</v>
      </c>
      <c r="AN85" s="42"/>
      <c r="AO85" s="42"/>
      <c r="AP85" s="42">
        <v>53</v>
      </c>
      <c r="BQ85" s="14"/>
      <c r="BR85" s="14"/>
      <c r="BS85" s="14"/>
    </row>
    <row r="86" spans="1:78" ht="18.75" x14ac:dyDescent="0.3">
      <c r="A86" s="53">
        <f>N86+R86+V86+Z86+AD86+AH86+AL86+AP86</f>
        <v>181</v>
      </c>
      <c r="B86" s="53">
        <v>84</v>
      </c>
      <c r="C86" s="336">
        <f>AVERAGE(L86,P86,T86,X86,AB86,AF86,AJ86,AN86,)</f>
        <v>26</v>
      </c>
      <c r="D86" s="3" t="s">
        <v>221</v>
      </c>
      <c r="E86" s="12" t="s">
        <v>25</v>
      </c>
      <c r="F86" s="12" t="s">
        <v>18</v>
      </c>
      <c r="G86" s="57" t="s">
        <v>210</v>
      </c>
      <c r="I86" s="8" t="s">
        <v>92</v>
      </c>
      <c r="J86" s="8" t="s">
        <v>90</v>
      </c>
      <c r="K86" s="344"/>
      <c r="L86" s="344"/>
      <c r="M86" s="344"/>
      <c r="N86" s="344"/>
      <c r="O86" s="318"/>
      <c r="P86" s="318"/>
      <c r="Q86" s="318"/>
      <c r="R86" s="318"/>
      <c r="S86" s="277"/>
      <c r="T86" s="277"/>
      <c r="U86" s="277"/>
      <c r="V86" s="277"/>
      <c r="W86" s="134"/>
      <c r="X86" s="134"/>
      <c r="Y86" s="139"/>
      <c r="Z86" s="139"/>
      <c r="AA86" s="94"/>
      <c r="AB86" s="94"/>
      <c r="AC86" s="94"/>
      <c r="AD86" s="94"/>
      <c r="AE86" s="254">
        <v>6.3773148148148142E-4</v>
      </c>
      <c r="AF86" s="255">
        <v>40</v>
      </c>
      <c r="AG86" s="255">
        <v>27</v>
      </c>
      <c r="AH86" s="255">
        <v>74</v>
      </c>
      <c r="AI86" s="199" t="s">
        <v>289</v>
      </c>
      <c r="AJ86" s="199"/>
      <c r="AK86" s="197"/>
      <c r="AL86" s="180">
        <v>39</v>
      </c>
      <c r="AM86" s="41">
        <v>2.1527777777777778E-4</v>
      </c>
      <c r="AN86" s="42">
        <v>38</v>
      </c>
      <c r="AO86" s="42">
        <v>33</v>
      </c>
      <c r="AP86" s="42">
        <v>68</v>
      </c>
    </row>
    <row r="87" spans="1:78" ht="18.75" x14ac:dyDescent="0.3">
      <c r="A87" s="53">
        <f>N87+R87+V87+Z87+AD87+AH87+AL87+AP87</f>
        <v>180</v>
      </c>
      <c r="B87" s="53">
        <v>85</v>
      </c>
      <c r="C87" s="336">
        <f>AVERAGE(L87,P87,T87,X87,AB87,AF87,AJ87,AN87,)</f>
        <v>12.5</v>
      </c>
      <c r="D87" s="12" t="s">
        <v>260</v>
      </c>
      <c r="E87" s="12" t="s">
        <v>195</v>
      </c>
      <c r="F87" s="12" t="s">
        <v>235</v>
      </c>
      <c r="G87" s="57" t="s">
        <v>236</v>
      </c>
      <c r="I87" s="8" t="s">
        <v>92</v>
      </c>
      <c r="J87" s="8" t="s">
        <v>90</v>
      </c>
      <c r="K87" s="344"/>
      <c r="L87" s="344"/>
      <c r="M87" s="344"/>
      <c r="N87" s="344"/>
      <c r="O87" s="315"/>
      <c r="P87" s="315"/>
      <c r="Q87" s="315"/>
      <c r="R87" s="315"/>
      <c r="S87" s="279"/>
      <c r="T87" s="279"/>
      <c r="U87" s="279"/>
      <c r="V87" s="279"/>
      <c r="W87" s="133"/>
      <c r="X87" s="134"/>
      <c r="Y87" s="139"/>
      <c r="Z87" s="139"/>
      <c r="AA87" s="98">
        <v>1.1971064814814815E-2</v>
      </c>
      <c r="AB87" s="94">
        <v>25</v>
      </c>
      <c r="AC87" s="94">
        <v>52</v>
      </c>
      <c r="AD87" s="94">
        <v>49</v>
      </c>
      <c r="AE87" s="256" t="s">
        <v>290</v>
      </c>
      <c r="AF87" s="259"/>
      <c r="AG87" s="259"/>
      <c r="AH87" s="252">
        <v>39</v>
      </c>
      <c r="AI87" s="199" t="s">
        <v>289</v>
      </c>
      <c r="AJ87" s="199"/>
      <c r="AK87" s="197"/>
      <c r="AL87" s="180">
        <v>39</v>
      </c>
      <c r="AM87" s="41" t="s">
        <v>152</v>
      </c>
      <c r="AN87" s="42"/>
      <c r="AO87" s="42"/>
      <c r="AP87" s="42">
        <v>53</v>
      </c>
    </row>
    <row r="88" spans="1:78" s="14" customFormat="1" ht="18.75" x14ac:dyDescent="0.3">
      <c r="A88" s="53">
        <f>N88+R88+V88+Z88+AD88+AH88+AL88+AP88</f>
        <v>177</v>
      </c>
      <c r="B88" s="53">
        <v>86</v>
      </c>
      <c r="C88" s="336">
        <f>AVERAGE(L88,P88,T88,X88,AB88,AF88,AJ88,AN88,)</f>
        <v>0</v>
      </c>
      <c r="D88" s="12" t="s">
        <v>261</v>
      </c>
      <c r="E88" s="12" t="s">
        <v>245</v>
      </c>
      <c r="F88" s="12" t="s">
        <v>170</v>
      </c>
      <c r="G88" s="57" t="s">
        <v>212</v>
      </c>
      <c r="H88" s="350"/>
      <c r="I88" s="8" t="s">
        <v>92</v>
      </c>
      <c r="J88" s="8" t="s">
        <v>90</v>
      </c>
      <c r="K88" s="344"/>
      <c r="L88" s="344"/>
      <c r="M88" s="344"/>
      <c r="N88" s="344"/>
      <c r="O88" s="315"/>
      <c r="P88" s="315"/>
      <c r="Q88" s="315"/>
      <c r="R88" s="315"/>
      <c r="S88" s="279"/>
      <c r="T88" s="279"/>
      <c r="U88" s="279"/>
      <c r="V88" s="279"/>
      <c r="W88" s="133"/>
      <c r="X88" s="134"/>
      <c r="Y88" s="138"/>
      <c r="Z88" s="138"/>
      <c r="AA88" s="98">
        <v>1.2085648148148149E-2</v>
      </c>
      <c r="AB88" s="94">
        <v>0</v>
      </c>
      <c r="AC88" s="108">
        <v>55</v>
      </c>
      <c r="AD88" s="108">
        <v>46</v>
      </c>
      <c r="AE88" s="256" t="s">
        <v>290</v>
      </c>
      <c r="AF88" s="259"/>
      <c r="AG88" s="259"/>
      <c r="AH88" s="252">
        <v>39</v>
      </c>
      <c r="AI88" s="199" t="s">
        <v>289</v>
      </c>
      <c r="AJ88" s="199"/>
      <c r="AK88" s="197"/>
      <c r="AL88" s="180">
        <v>39</v>
      </c>
      <c r="AM88" s="41" t="s">
        <v>152</v>
      </c>
      <c r="AN88" s="42"/>
      <c r="AO88" s="42"/>
      <c r="AP88" s="42">
        <v>53</v>
      </c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5"/>
      <c r="BR88" s="5"/>
      <c r="BS88" s="5"/>
      <c r="BT88" s="5"/>
      <c r="BU88" s="5"/>
      <c r="BV88" s="5"/>
      <c r="BW88" s="5"/>
      <c r="BX88" s="5"/>
      <c r="BY88" s="5"/>
      <c r="BZ88" s="5"/>
    </row>
    <row r="89" spans="1:78" ht="18.75" hidden="1" x14ac:dyDescent="0.3">
      <c r="A89" s="53">
        <f>N89+R89+V89+Z89+AD89+AH89+AL89+AP89</f>
        <v>176</v>
      </c>
      <c r="B89" s="53">
        <v>87</v>
      </c>
      <c r="C89" s="336">
        <f>AVERAGE(L89,P89,T89,X89,AB89,AF89,AJ89,AN89,)</f>
        <v>13.5</v>
      </c>
      <c r="D89" s="12" t="s">
        <v>262</v>
      </c>
      <c r="E89" s="12" t="s">
        <v>13</v>
      </c>
      <c r="F89" s="12" t="s">
        <v>235</v>
      </c>
      <c r="G89" s="57" t="s">
        <v>236</v>
      </c>
      <c r="I89" s="8" t="s">
        <v>77</v>
      </c>
      <c r="J89" s="8" t="s">
        <v>90</v>
      </c>
      <c r="K89" s="344"/>
      <c r="L89" s="344"/>
      <c r="M89" s="344"/>
      <c r="N89" s="344"/>
      <c r="O89" s="315"/>
      <c r="P89" s="315"/>
      <c r="Q89" s="315"/>
      <c r="R89" s="315"/>
      <c r="S89" s="279"/>
      <c r="T89" s="279"/>
      <c r="U89" s="279"/>
      <c r="V89" s="279"/>
      <c r="W89" s="133"/>
      <c r="X89" s="134"/>
      <c r="Y89" s="139"/>
      <c r="Z89" s="139"/>
      <c r="AA89" s="98">
        <v>1.2222222222222223E-2</v>
      </c>
      <c r="AB89" s="94">
        <v>27</v>
      </c>
      <c r="AC89" s="94">
        <v>56</v>
      </c>
      <c r="AD89" s="94">
        <v>45</v>
      </c>
      <c r="AE89" s="256" t="s">
        <v>290</v>
      </c>
      <c r="AF89" s="259"/>
      <c r="AG89" s="259"/>
      <c r="AH89" s="252">
        <v>39</v>
      </c>
      <c r="AI89" s="199" t="s">
        <v>289</v>
      </c>
      <c r="AJ89" s="199"/>
      <c r="AK89" s="197"/>
      <c r="AL89" s="180">
        <v>39</v>
      </c>
      <c r="AM89" s="41" t="s">
        <v>152</v>
      </c>
      <c r="AN89" s="42"/>
      <c r="AO89" s="42"/>
      <c r="AP89" s="42">
        <v>53</v>
      </c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</row>
    <row r="90" spans="1:78" ht="18.75" hidden="1" x14ac:dyDescent="0.3">
      <c r="A90" s="53">
        <f>N90+R90+V90+Z90+AD90+AH90+AL90+AP90</f>
        <v>175</v>
      </c>
      <c r="B90" s="53">
        <v>88</v>
      </c>
      <c r="C90" s="336">
        <f>AVERAGE(L90,P90,T90,X90,AB90,AF90,AJ90,AN90,)</f>
        <v>15.5</v>
      </c>
      <c r="D90" s="12" t="s">
        <v>263</v>
      </c>
      <c r="E90" s="12" t="s">
        <v>13</v>
      </c>
      <c r="F90" s="12" t="s">
        <v>235</v>
      </c>
      <c r="G90" s="57" t="s">
        <v>236</v>
      </c>
      <c r="I90" s="8" t="s">
        <v>77</v>
      </c>
      <c r="J90" s="8" t="s">
        <v>90</v>
      </c>
      <c r="K90" s="344"/>
      <c r="L90" s="344"/>
      <c r="M90" s="344"/>
      <c r="N90" s="344"/>
      <c r="O90" s="315"/>
      <c r="P90" s="315"/>
      <c r="Q90" s="315"/>
      <c r="R90" s="315"/>
      <c r="S90" s="279"/>
      <c r="T90" s="279"/>
      <c r="U90" s="279"/>
      <c r="V90" s="279"/>
      <c r="W90" s="133"/>
      <c r="X90" s="134"/>
      <c r="Y90" s="139"/>
      <c r="Z90" s="139"/>
      <c r="AA90" s="98">
        <v>1.2267361111111111E-2</v>
      </c>
      <c r="AB90" s="94">
        <v>31</v>
      </c>
      <c r="AC90" s="94">
        <v>57</v>
      </c>
      <c r="AD90" s="94">
        <v>44</v>
      </c>
      <c r="AE90" s="256" t="s">
        <v>290</v>
      </c>
      <c r="AF90" s="259"/>
      <c r="AG90" s="259"/>
      <c r="AH90" s="252">
        <v>39</v>
      </c>
      <c r="AI90" s="199" t="s">
        <v>289</v>
      </c>
      <c r="AJ90" s="199"/>
      <c r="AK90" s="197"/>
      <c r="AL90" s="180">
        <v>39</v>
      </c>
      <c r="AM90" s="41" t="s">
        <v>152</v>
      </c>
      <c r="AN90" s="42"/>
      <c r="AO90" s="42"/>
      <c r="AP90" s="42">
        <v>53</v>
      </c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T90" s="14"/>
      <c r="BU90" s="14"/>
      <c r="BV90" s="14"/>
      <c r="BW90" s="14"/>
      <c r="BX90" s="14"/>
      <c r="BY90" s="14"/>
      <c r="BZ90" s="14"/>
    </row>
    <row r="91" spans="1:78" ht="18.75" x14ac:dyDescent="0.3">
      <c r="A91" s="53">
        <f>N91+R91+V91+Z91+AD91+AH91+AL91+AP91</f>
        <v>173</v>
      </c>
      <c r="B91" s="53">
        <v>89</v>
      </c>
      <c r="C91" s="336">
        <f>AVERAGE(L91,P91,T91,X91,AB91,AF91,AJ91,AN91,)</f>
        <v>17.5</v>
      </c>
      <c r="D91" s="12" t="s">
        <v>264</v>
      </c>
      <c r="E91" s="12" t="s">
        <v>123</v>
      </c>
      <c r="F91" s="12" t="s">
        <v>235</v>
      </c>
      <c r="G91" s="57" t="s">
        <v>236</v>
      </c>
      <c r="H91" s="351" t="str">
        <f>E91</f>
        <v>MASTER G</v>
      </c>
      <c r="I91" s="8" t="s">
        <v>92</v>
      </c>
      <c r="J91" s="8" t="s">
        <v>90</v>
      </c>
      <c r="K91" s="344"/>
      <c r="L91" s="344"/>
      <c r="M91" s="344"/>
      <c r="N91" s="344"/>
      <c r="O91" s="312"/>
      <c r="P91" s="312"/>
      <c r="Q91" s="312"/>
      <c r="R91" s="312"/>
      <c r="S91" s="280"/>
      <c r="T91" s="280"/>
      <c r="U91" s="280"/>
      <c r="V91" s="280"/>
      <c r="W91" s="132"/>
      <c r="X91" s="131"/>
      <c r="Y91" s="139"/>
      <c r="Z91" s="139"/>
      <c r="AA91" s="107">
        <v>1.2653935185185185E-2</v>
      </c>
      <c r="AB91" s="108">
        <v>35</v>
      </c>
      <c r="AC91" s="94">
        <v>59</v>
      </c>
      <c r="AD91" s="94">
        <v>42</v>
      </c>
      <c r="AE91" s="256" t="s">
        <v>290</v>
      </c>
      <c r="AF91" s="257"/>
      <c r="AG91" s="257"/>
      <c r="AH91" s="249">
        <v>39</v>
      </c>
      <c r="AI91" s="199" t="s">
        <v>289</v>
      </c>
      <c r="AJ91" s="199"/>
      <c r="AK91" s="196"/>
      <c r="AL91" s="193">
        <v>39</v>
      </c>
      <c r="AM91" s="41" t="s">
        <v>152</v>
      </c>
      <c r="AN91" s="115"/>
      <c r="AO91" s="115"/>
      <c r="AP91" s="115">
        <v>53</v>
      </c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</row>
    <row r="92" spans="1:78" ht="18.75" x14ac:dyDescent="0.3">
      <c r="A92" s="53">
        <f>N92+R92+V92+Z92+AD92+AH92+AL92+AP92</f>
        <v>172</v>
      </c>
      <c r="B92" s="53">
        <v>90</v>
      </c>
      <c r="C92" s="336">
        <f>AVERAGE(L92,P92,T92,X92,AB92,AF92,AJ92,AN92,)</f>
        <v>0</v>
      </c>
      <c r="D92" s="12" t="s">
        <v>265</v>
      </c>
      <c r="E92" s="12" t="s">
        <v>195</v>
      </c>
      <c r="F92" s="12" t="s">
        <v>170</v>
      </c>
      <c r="G92" s="57" t="s">
        <v>212</v>
      </c>
      <c r="I92" s="8" t="s">
        <v>92</v>
      </c>
      <c r="J92" s="8" t="s">
        <v>90</v>
      </c>
      <c r="K92" s="344"/>
      <c r="L92" s="344"/>
      <c r="M92" s="344"/>
      <c r="N92" s="344"/>
      <c r="O92" s="315"/>
      <c r="P92" s="315"/>
      <c r="Q92" s="315"/>
      <c r="R92" s="315"/>
      <c r="S92" s="279"/>
      <c r="T92" s="279"/>
      <c r="U92" s="279"/>
      <c r="V92" s="279"/>
      <c r="W92" s="133"/>
      <c r="X92" s="134"/>
      <c r="Y92" s="138"/>
      <c r="Z92" s="138"/>
      <c r="AA92" s="98">
        <v>1.2653935185185185E-2</v>
      </c>
      <c r="AB92" s="94">
        <v>0</v>
      </c>
      <c r="AC92" s="108">
        <v>60</v>
      </c>
      <c r="AD92" s="108">
        <v>41</v>
      </c>
      <c r="AE92" s="256" t="s">
        <v>290</v>
      </c>
      <c r="AF92" s="259"/>
      <c r="AG92" s="259"/>
      <c r="AH92" s="252">
        <v>39</v>
      </c>
      <c r="AI92" s="199" t="s">
        <v>289</v>
      </c>
      <c r="AJ92" s="199"/>
      <c r="AK92" s="197"/>
      <c r="AL92" s="180">
        <v>39</v>
      </c>
      <c r="AM92" s="41" t="s">
        <v>152</v>
      </c>
      <c r="AN92" s="42"/>
      <c r="AO92" s="42"/>
      <c r="AP92" s="42">
        <v>53</v>
      </c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</row>
    <row r="93" spans="1:78" ht="18.75" hidden="1" x14ac:dyDescent="0.3">
      <c r="A93" s="53">
        <f>N93+R93+V93+Z93+AD93+AH93+AL93+AP93</f>
        <v>170</v>
      </c>
      <c r="B93" s="53">
        <v>91</v>
      </c>
      <c r="C93" s="336">
        <f>AVERAGE(L93,P93,T93,X93,AB93,AF93,AJ93,AN93,)</f>
        <v>11</v>
      </c>
      <c r="D93" s="12" t="s">
        <v>266</v>
      </c>
      <c r="E93" s="12" t="s">
        <v>34</v>
      </c>
      <c r="F93" s="12" t="s">
        <v>170</v>
      </c>
      <c r="G93" s="57" t="s">
        <v>212</v>
      </c>
      <c r="H93" s="351"/>
      <c r="I93" s="8" t="s">
        <v>77</v>
      </c>
      <c r="J93" s="8" t="s">
        <v>90</v>
      </c>
      <c r="K93" s="344"/>
      <c r="L93" s="344"/>
      <c r="M93" s="344"/>
      <c r="N93" s="344"/>
      <c r="O93" s="312"/>
      <c r="P93" s="312"/>
      <c r="Q93" s="312"/>
      <c r="R93" s="312"/>
      <c r="S93" s="280"/>
      <c r="T93" s="280"/>
      <c r="U93" s="280"/>
      <c r="V93" s="280"/>
      <c r="W93" s="132"/>
      <c r="X93" s="131"/>
      <c r="Y93" s="138"/>
      <c r="Z93" s="138"/>
      <c r="AA93" s="107">
        <v>1.308564814814815E-2</v>
      </c>
      <c r="AB93" s="108">
        <v>22</v>
      </c>
      <c r="AC93" s="108">
        <v>62</v>
      </c>
      <c r="AD93" s="108">
        <v>39</v>
      </c>
      <c r="AE93" s="256" t="s">
        <v>290</v>
      </c>
      <c r="AF93" s="257"/>
      <c r="AG93" s="257"/>
      <c r="AH93" s="249">
        <v>39</v>
      </c>
      <c r="AI93" s="199" t="s">
        <v>289</v>
      </c>
      <c r="AJ93" s="199"/>
      <c r="AK93" s="196"/>
      <c r="AL93" s="193">
        <v>39</v>
      </c>
      <c r="AM93" s="41" t="s">
        <v>152</v>
      </c>
      <c r="AN93" s="115"/>
      <c r="AO93" s="115"/>
      <c r="AP93" s="115">
        <v>53</v>
      </c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</row>
    <row r="94" spans="1:78" ht="18.75" hidden="1" x14ac:dyDescent="0.3">
      <c r="A94" s="53">
        <f>N94+R94+V94+Z94+AD94+AH94+AL94+AP94</f>
        <v>169</v>
      </c>
      <c r="B94" s="53">
        <v>92</v>
      </c>
      <c r="C94" s="336">
        <f>AVERAGE(L94,P94,T94,X94,AB94,AF94,AJ94,AN94,)</f>
        <v>14.5</v>
      </c>
      <c r="D94" s="12" t="s">
        <v>267</v>
      </c>
      <c r="E94" s="12" t="s">
        <v>50</v>
      </c>
      <c r="F94" s="12" t="s">
        <v>235</v>
      </c>
      <c r="G94" s="57" t="s">
        <v>236</v>
      </c>
      <c r="H94" s="351" t="s">
        <v>350</v>
      </c>
      <c r="I94" s="8" t="s">
        <v>77</v>
      </c>
      <c r="J94" s="8" t="s">
        <v>90</v>
      </c>
      <c r="K94" s="344"/>
      <c r="L94" s="344"/>
      <c r="M94" s="344"/>
      <c r="N94" s="344"/>
      <c r="O94" s="312"/>
      <c r="P94" s="312"/>
      <c r="Q94" s="312"/>
      <c r="R94" s="312"/>
      <c r="S94" s="280"/>
      <c r="T94" s="280"/>
      <c r="U94" s="280"/>
      <c r="V94" s="280"/>
      <c r="W94" s="132"/>
      <c r="X94" s="131"/>
      <c r="Y94" s="138"/>
      <c r="Z94" s="138"/>
      <c r="AA94" s="107">
        <v>1.3325231481481481E-2</v>
      </c>
      <c r="AB94" s="108">
        <v>29</v>
      </c>
      <c r="AC94" s="108">
        <v>63</v>
      </c>
      <c r="AD94" s="108">
        <v>38</v>
      </c>
      <c r="AE94" s="256" t="s">
        <v>290</v>
      </c>
      <c r="AF94" s="257"/>
      <c r="AG94" s="257"/>
      <c r="AH94" s="249">
        <v>39</v>
      </c>
      <c r="AI94" s="199" t="s">
        <v>289</v>
      </c>
      <c r="AJ94" s="199"/>
      <c r="AK94" s="196"/>
      <c r="AL94" s="193">
        <v>39</v>
      </c>
      <c r="AM94" s="41" t="s">
        <v>152</v>
      </c>
      <c r="AN94" s="115"/>
      <c r="AO94" s="115"/>
      <c r="AP94" s="115">
        <v>53</v>
      </c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</row>
    <row r="95" spans="1:78" ht="18.75" x14ac:dyDescent="0.3">
      <c r="A95" s="53">
        <f>N95+R95+V95+Z95+AD95+AH95+AL95+AP95</f>
        <v>166</v>
      </c>
      <c r="B95" s="53">
        <v>93</v>
      </c>
      <c r="C95" s="336">
        <f>AVERAGE(L95,P95,T95,X95,AB95,AF95,AJ95,AN95,)</f>
        <v>0</v>
      </c>
      <c r="D95" s="12" t="s">
        <v>270</v>
      </c>
      <c r="E95" s="12" t="s">
        <v>245</v>
      </c>
      <c r="F95" s="12" t="s">
        <v>170</v>
      </c>
      <c r="G95" s="57" t="s">
        <v>212</v>
      </c>
      <c r="I95" s="8" t="s">
        <v>92</v>
      </c>
      <c r="J95" s="8" t="s">
        <v>90</v>
      </c>
      <c r="K95" s="344"/>
      <c r="L95" s="344"/>
      <c r="M95" s="344"/>
      <c r="N95" s="344"/>
      <c r="O95" s="315"/>
      <c r="P95" s="315"/>
      <c r="Q95" s="315"/>
      <c r="R95" s="315"/>
      <c r="S95" s="279"/>
      <c r="T95" s="279"/>
      <c r="U95" s="279"/>
      <c r="V95" s="279"/>
      <c r="W95" s="133"/>
      <c r="X95" s="134"/>
      <c r="Y95" s="139"/>
      <c r="Z95" s="139"/>
      <c r="AA95" s="98">
        <v>1.3659722222222224E-2</v>
      </c>
      <c r="AB95" s="94">
        <v>0</v>
      </c>
      <c r="AC95" s="94">
        <v>66</v>
      </c>
      <c r="AD95" s="94">
        <v>35</v>
      </c>
      <c r="AE95" s="256" t="s">
        <v>290</v>
      </c>
      <c r="AF95" s="259"/>
      <c r="AG95" s="259"/>
      <c r="AH95" s="252">
        <v>39</v>
      </c>
      <c r="AI95" s="199" t="s">
        <v>289</v>
      </c>
      <c r="AJ95" s="199"/>
      <c r="AK95" s="197"/>
      <c r="AL95" s="180">
        <v>39</v>
      </c>
      <c r="AM95" s="41" t="s">
        <v>152</v>
      </c>
      <c r="AN95" s="42"/>
      <c r="AO95" s="42"/>
      <c r="AP95" s="42">
        <v>53</v>
      </c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</row>
    <row r="96" spans="1:78" s="14" customFormat="1" ht="18.75" x14ac:dyDescent="0.3">
      <c r="A96" s="53">
        <f>N96+R96+V96+Z96+AD96+AH96+AL96+AP96</f>
        <v>165</v>
      </c>
      <c r="B96" s="53">
        <v>94</v>
      </c>
      <c r="C96" s="336">
        <f>AVERAGE(L96,P96,T96,X96,AB96,AF96,AJ96,AN96,)</f>
        <v>31.666666666666668</v>
      </c>
      <c r="D96" s="3" t="s">
        <v>79</v>
      </c>
      <c r="E96" s="12" t="s">
        <v>13</v>
      </c>
      <c r="F96" s="12" t="s">
        <v>18</v>
      </c>
      <c r="G96" s="57" t="s">
        <v>210</v>
      </c>
      <c r="H96" s="350"/>
      <c r="I96" s="8" t="s">
        <v>92</v>
      </c>
      <c r="J96" s="8" t="s">
        <v>90</v>
      </c>
      <c r="K96" s="344"/>
      <c r="L96" s="344"/>
      <c r="M96" s="344"/>
      <c r="N96" s="344"/>
      <c r="O96" s="314"/>
      <c r="P96" s="314"/>
      <c r="Q96" s="314"/>
      <c r="R96" s="314"/>
      <c r="S96" s="278"/>
      <c r="T96" s="278"/>
      <c r="U96" s="278"/>
      <c r="V96" s="278"/>
      <c r="W96" s="134"/>
      <c r="X96" s="134"/>
      <c r="Y96" s="139"/>
      <c r="Z96" s="139"/>
      <c r="AA96" s="94"/>
      <c r="AB96" s="94"/>
      <c r="AC96" s="94"/>
      <c r="AD96" s="94"/>
      <c r="AE96" s="258"/>
      <c r="AF96" s="252"/>
      <c r="AG96" s="252"/>
      <c r="AH96" s="253"/>
      <c r="AI96" s="195">
        <v>3.9814814814814818E-4</v>
      </c>
      <c r="AJ96" s="180">
        <v>45</v>
      </c>
      <c r="AK96" s="180">
        <v>19</v>
      </c>
      <c r="AL96" s="181">
        <v>82</v>
      </c>
      <c r="AM96" s="41">
        <v>1.9328703703703703E-4</v>
      </c>
      <c r="AN96" s="42">
        <v>50</v>
      </c>
      <c r="AO96" s="42">
        <v>18</v>
      </c>
      <c r="AP96" s="42">
        <v>83</v>
      </c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</row>
    <row r="97" spans="1:78" s="14" customFormat="1" ht="18.75" x14ac:dyDescent="0.3">
      <c r="A97" s="53">
        <f>N97+R97+V97+Z97+AD97+AH97+AL97+AP97</f>
        <v>161</v>
      </c>
      <c r="B97" s="53">
        <v>95</v>
      </c>
      <c r="C97" s="336">
        <f>AVERAGE(L97,P97,T97,X97,AB97,AF97,AJ97,AN97,)</f>
        <v>26.333333333333332</v>
      </c>
      <c r="D97" s="3" t="s">
        <v>76</v>
      </c>
      <c r="E97" s="12" t="s">
        <v>13</v>
      </c>
      <c r="F97" s="12" t="s">
        <v>18</v>
      </c>
      <c r="G97" s="57" t="s">
        <v>210</v>
      </c>
      <c r="H97" s="350"/>
      <c r="I97" s="8" t="s">
        <v>92</v>
      </c>
      <c r="J97" s="8" t="s">
        <v>90</v>
      </c>
      <c r="K97" s="344"/>
      <c r="L97" s="344"/>
      <c r="M97" s="344"/>
      <c r="N97" s="344"/>
      <c r="O97" s="314"/>
      <c r="P97" s="314"/>
      <c r="Q97" s="314"/>
      <c r="R97" s="314"/>
      <c r="S97" s="278"/>
      <c r="T97" s="278"/>
      <c r="U97" s="278"/>
      <c r="V97" s="278"/>
      <c r="W97" s="134"/>
      <c r="X97" s="134"/>
      <c r="Y97" s="139"/>
      <c r="Z97" s="139"/>
      <c r="AA97" s="94"/>
      <c r="AB97" s="94"/>
      <c r="AC97" s="94"/>
      <c r="AD97" s="94"/>
      <c r="AE97" s="258"/>
      <c r="AF97" s="252"/>
      <c r="AG97" s="252"/>
      <c r="AH97" s="253"/>
      <c r="AI97" s="195">
        <v>3.9699074074074072E-4</v>
      </c>
      <c r="AJ97" s="203">
        <v>40</v>
      </c>
      <c r="AK97" s="203">
        <v>18</v>
      </c>
      <c r="AL97" s="181">
        <v>83</v>
      </c>
      <c r="AM97" s="41">
        <v>1.9675925925925926E-4</v>
      </c>
      <c r="AN97" s="42">
        <v>39</v>
      </c>
      <c r="AO97" s="42">
        <v>23</v>
      </c>
      <c r="AP97" s="42">
        <v>78</v>
      </c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</row>
    <row r="98" spans="1:78" s="14" customFormat="1" ht="18.75" x14ac:dyDescent="0.3">
      <c r="A98" s="53">
        <f>N98+R98+V98+Z98+AD98+AH98+AL98+AP98</f>
        <v>161</v>
      </c>
      <c r="B98" s="53">
        <v>96</v>
      </c>
      <c r="C98" s="336">
        <f>AVERAGE(L98,P98,T98,X98,AB98,AF98,AJ98,AN98,)</f>
        <v>22</v>
      </c>
      <c r="D98" s="3" t="s">
        <v>219</v>
      </c>
      <c r="E98" s="12" t="s">
        <v>135</v>
      </c>
      <c r="F98" s="12" t="s">
        <v>184</v>
      </c>
      <c r="G98" s="57" t="s">
        <v>210</v>
      </c>
      <c r="H98" s="350"/>
      <c r="I98" s="8" t="s">
        <v>92</v>
      </c>
      <c r="J98" s="8" t="s">
        <v>90</v>
      </c>
      <c r="K98" s="344"/>
      <c r="L98" s="344"/>
      <c r="M98" s="344"/>
      <c r="N98" s="344"/>
      <c r="O98" s="314"/>
      <c r="P98" s="314"/>
      <c r="Q98" s="314"/>
      <c r="R98" s="314"/>
      <c r="S98" s="278"/>
      <c r="T98" s="278"/>
      <c r="U98" s="278"/>
      <c r="V98" s="278"/>
      <c r="W98" s="134"/>
      <c r="X98" s="134"/>
      <c r="Y98" s="139"/>
      <c r="Z98" s="139"/>
      <c r="AA98" s="94"/>
      <c r="AB98" s="94"/>
      <c r="AC98" s="94"/>
      <c r="AD98" s="94"/>
      <c r="AE98" s="250">
        <v>6.4236111111111113E-4</v>
      </c>
      <c r="AF98" s="252">
        <v>44</v>
      </c>
      <c r="AG98" s="252">
        <v>32</v>
      </c>
      <c r="AH98" s="253">
        <v>69</v>
      </c>
      <c r="AI98" s="199" t="s">
        <v>289</v>
      </c>
      <c r="AJ98" s="199"/>
      <c r="AK98" s="197"/>
      <c r="AL98" s="180">
        <v>39</v>
      </c>
      <c r="AM98" s="41" t="s">
        <v>152</v>
      </c>
      <c r="AN98" s="42"/>
      <c r="AO98" s="42"/>
      <c r="AP98" s="42">
        <v>53</v>
      </c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</row>
    <row r="99" spans="1:78" s="14" customFormat="1" ht="18.75" hidden="1" x14ac:dyDescent="0.3">
      <c r="A99" s="53">
        <f>N99+R99+V99+Z99+AD99+AH99+AL99+AP99</f>
        <v>160</v>
      </c>
      <c r="B99" s="53">
        <v>97</v>
      </c>
      <c r="C99" s="336">
        <f>AVERAGE(L99,P99,T99,X99,AB99,AF99,AJ99,AN99,)</f>
        <v>11.5</v>
      </c>
      <c r="D99" s="12" t="s">
        <v>272</v>
      </c>
      <c r="E99" s="12" t="s">
        <v>50</v>
      </c>
      <c r="F99" s="12" t="s">
        <v>170</v>
      </c>
      <c r="G99" s="57" t="s">
        <v>212</v>
      </c>
      <c r="H99" s="350"/>
      <c r="I99" s="8" t="s">
        <v>77</v>
      </c>
      <c r="J99" s="8" t="s">
        <v>90</v>
      </c>
      <c r="K99" s="344"/>
      <c r="L99" s="344"/>
      <c r="M99" s="344"/>
      <c r="N99" s="344"/>
      <c r="O99" s="315"/>
      <c r="P99" s="315"/>
      <c r="Q99" s="315"/>
      <c r="R99" s="315"/>
      <c r="S99" s="279"/>
      <c r="T99" s="279"/>
      <c r="U99" s="279"/>
      <c r="V99" s="279"/>
      <c r="W99" s="133"/>
      <c r="X99" s="134"/>
      <c r="Y99" s="139"/>
      <c r="Z99" s="139"/>
      <c r="AA99" s="98">
        <v>1.7556712962962965E-2</v>
      </c>
      <c r="AB99" s="94">
        <v>23</v>
      </c>
      <c r="AC99" s="94">
        <v>72</v>
      </c>
      <c r="AD99" s="94">
        <v>29</v>
      </c>
      <c r="AE99" s="256" t="s">
        <v>290</v>
      </c>
      <c r="AF99" s="259"/>
      <c r="AG99" s="259"/>
      <c r="AH99" s="252">
        <v>39</v>
      </c>
      <c r="AI99" s="199" t="s">
        <v>289</v>
      </c>
      <c r="AJ99" s="199"/>
      <c r="AK99" s="197"/>
      <c r="AL99" s="180">
        <v>39</v>
      </c>
      <c r="AM99" s="41" t="s">
        <v>152</v>
      </c>
      <c r="AN99" s="42"/>
      <c r="AO99" s="42"/>
      <c r="AP99" s="42">
        <v>53</v>
      </c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</row>
    <row r="100" spans="1:78" ht="18.75" x14ac:dyDescent="0.3">
      <c r="A100" s="53">
        <f>N100+R100+V100+Z100+AD100+AH100+AL100+AP100</f>
        <v>156</v>
      </c>
      <c r="B100" s="53">
        <v>98</v>
      </c>
      <c r="C100" s="336">
        <f>AVERAGE(L100,P100,T100,X100,AB100,AF100,AJ100,AN100,)</f>
        <v>19</v>
      </c>
      <c r="D100" s="3" t="s">
        <v>188</v>
      </c>
      <c r="E100" s="12" t="s">
        <v>135</v>
      </c>
      <c r="F100" s="12" t="s">
        <v>170</v>
      </c>
      <c r="G100" s="57" t="s">
        <v>212</v>
      </c>
      <c r="I100" s="8" t="s">
        <v>92</v>
      </c>
      <c r="J100" s="8" t="s">
        <v>90</v>
      </c>
      <c r="K100" s="344"/>
      <c r="L100" s="344"/>
      <c r="M100" s="344"/>
      <c r="N100" s="344"/>
      <c r="O100" s="314"/>
      <c r="P100" s="314"/>
      <c r="Q100" s="314"/>
      <c r="R100" s="314"/>
      <c r="S100" s="278"/>
      <c r="T100" s="278"/>
      <c r="U100" s="278"/>
      <c r="V100" s="278"/>
      <c r="W100" s="134"/>
      <c r="X100" s="134"/>
      <c r="Y100" s="139"/>
      <c r="Z100" s="139"/>
      <c r="AA100" s="94"/>
      <c r="AB100" s="94"/>
      <c r="AC100" s="94"/>
      <c r="AD100" s="94"/>
      <c r="AE100" s="250">
        <v>6.6782407407407404E-4</v>
      </c>
      <c r="AF100" s="252">
        <v>38</v>
      </c>
      <c r="AG100" s="252">
        <v>37</v>
      </c>
      <c r="AH100" s="253">
        <v>64</v>
      </c>
      <c r="AI100" s="199" t="s">
        <v>289</v>
      </c>
      <c r="AJ100" s="199"/>
      <c r="AK100" s="197"/>
      <c r="AL100" s="180">
        <v>39</v>
      </c>
      <c r="AM100" s="41" t="s">
        <v>152</v>
      </c>
      <c r="AN100" s="42"/>
      <c r="AO100" s="42"/>
      <c r="AP100" s="42">
        <v>53</v>
      </c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</row>
    <row r="101" spans="1:78" ht="18.75" x14ac:dyDescent="0.3">
      <c r="A101" s="53">
        <f>N101+R101+V101+Z101+AD101+AH101+AL101+AP101</f>
        <v>152</v>
      </c>
      <c r="B101" s="53">
        <v>99</v>
      </c>
      <c r="C101" s="336">
        <f>AVERAGE(L101,P101,T101,X101,AB101,AF101,AJ101,AN101,)</f>
        <v>18.5</v>
      </c>
      <c r="D101" s="3" t="s">
        <v>190</v>
      </c>
      <c r="E101" s="12" t="s">
        <v>13</v>
      </c>
      <c r="F101" s="12" t="s">
        <v>170</v>
      </c>
      <c r="G101" s="57" t="s">
        <v>212</v>
      </c>
      <c r="I101" s="8" t="s">
        <v>92</v>
      </c>
      <c r="J101" s="8" t="s">
        <v>90</v>
      </c>
      <c r="K101" s="344"/>
      <c r="L101" s="344"/>
      <c r="M101" s="344"/>
      <c r="N101" s="344"/>
      <c r="O101" s="314"/>
      <c r="P101" s="314"/>
      <c r="Q101" s="314"/>
      <c r="R101" s="314"/>
      <c r="S101" s="278"/>
      <c r="T101" s="278"/>
      <c r="U101" s="278"/>
      <c r="V101" s="278"/>
      <c r="W101" s="134"/>
      <c r="X101" s="134"/>
      <c r="Y101" s="139"/>
      <c r="Z101" s="139"/>
      <c r="AA101" s="94"/>
      <c r="AB101" s="94"/>
      <c r="AC101" s="94"/>
      <c r="AD101" s="94"/>
      <c r="AE101" s="250">
        <v>7.2222222222222219E-4</v>
      </c>
      <c r="AF101" s="252">
        <v>37</v>
      </c>
      <c r="AG101" s="252">
        <v>41</v>
      </c>
      <c r="AH101" s="253">
        <v>60</v>
      </c>
      <c r="AI101" s="199" t="s">
        <v>289</v>
      </c>
      <c r="AJ101" s="199"/>
      <c r="AK101" s="197"/>
      <c r="AL101" s="180">
        <v>39</v>
      </c>
      <c r="AM101" s="41" t="s">
        <v>152</v>
      </c>
      <c r="AN101" s="42"/>
      <c r="AO101" s="42"/>
      <c r="AP101" s="42">
        <v>53</v>
      </c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</row>
    <row r="102" spans="1:78" s="14" customFormat="1" ht="18.75" x14ac:dyDescent="0.3">
      <c r="A102" s="53">
        <f>N102+R102+V102+Z102+AD102+AH102+AL102+AP102</f>
        <v>151</v>
      </c>
      <c r="B102" s="53">
        <v>100</v>
      </c>
      <c r="C102" s="336">
        <f>AVERAGE(L102,P102,T102,X102,AB102,AF102,AJ102,AN102,)</f>
        <v>19</v>
      </c>
      <c r="D102" s="3" t="s">
        <v>191</v>
      </c>
      <c r="E102" s="12" t="s">
        <v>13</v>
      </c>
      <c r="F102" s="12" t="s">
        <v>170</v>
      </c>
      <c r="G102" s="57" t="s">
        <v>212</v>
      </c>
      <c r="H102" s="350"/>
      <c r="I102" s="8" t="s">
        <v>92</v>
      </c>
      <c r="J102" s="8" t="s">
        <v>90</v>
      </c>
      <c r="K102" s="344"/>
      <c r="L102" s="344"/>
      <c r="M102" s="344"/>
      <c r="N102" s="344"/>
      <c r="O102" s="314"/>
      <c r="P102" s="314"/>
      <c r="Q102" s="314"/>
      <c r="R102" s="314"/>
      <c r="S102" s="278"/>
      <c r="T102" s="278"/>
      <c r="U102" s="278"/>
      <c r="V102" s="278"/>
      <c r="W102" s="134"/>
      <c r="X102" s="134"/>
      <c r="Y102" s="139"/>
      <c r="Z102" s="139"/>
      <c r="AA102" s="94"/>
      <c r="AB102" s="94"/>
      <c r="AC102" s="94"/>
      <c r="AD102" s="94"/>
      <c r="AE102" s="250">
        <v>7.2685185185185179E-4</v>
      </c>
      <c r="AF102" s="252">
        <v>38</v>
      </c>
      <c r="AG102" s="252">
        <v>42</v>
      </c>
      <c r="AH102" s="253">
        <v>59</v>
      </c>
      <c r="AI102" s="199" t="s">
        <v>289</v>
      </c>
      <c r="AJ102" s="199"/>
      <c r="AK102" s="197"/>
      <c r="AL102" s="180">
        <v>39</v>
      </c>
      <c r="AM102" s="41" t="s">
        <v>152</v>
      </c>
      <c r="AN102" s="42"/>
      <c r="AO102" s="42"/>
      <c r="AP102" s="42">
        <v>53</v>
      </c>
      <c r="BT102" s="5"/>
      <c r="BU102" s="5"/>
      <c r="BV102" s="5"/>
      <c r="BW102" s="5"/>
      <c r="BX102" s="5"/>
      <c r="BY102" s="5"/>
      <c r="BZ102" s="5"/>
    </row>
    <row r="103" spans="1:78" s="14" customFormat="1" ht="18.75" x14ac:dyDescent="0.3">
      <c r="A103" s="53">
        <f>N103+R103+V103+Z103+AD103+AH103+AL103+AP103</f>
        <v>150</v>
      </c>
      <c r="B103" s="53">
        <v>101</v>
      </c>
      <c r="C103" s="336">
        <f>AVERAGE(L103,P103,T103,X103,AB103,AF103,AJ103,AN103,)</f>
        <v>18.5</v>
      </c>
      <c r="D103" s="3" t="s">
        <v>192</v>
      </c>
      <c r="E103" s="12" t="s">
        <v>25</v>
      </c>
      <c r="F103" s="12" t="s">
        <v>170</v>
      </c>
      <c r="G103" s="57" t="s">
        <v>212</v>
      </c>
      <c r="H103" s="350"/>
      <c r="I103" s="8" t="s">
        <v>92</v>
      </c>
      <c r="J103" s="8" t="s">
        <v>90</v>
      </c>
      <c r="K103" s="344"/>
      <c r="L103" s="344"/>
      <c r="M103" s="344"/>
      <c r="N103" s="344"/>
      <c r="O103" s="314"/>
      <c r="P103" s="314"/>
      <c r="Q103" s="314"/>
      <c r="R103" s="314"/>
      <c r="S103" s="278"/>
      <c r="T103" s="278"/>
      <c r="U103" s="278"/>
      <c r="V103" s="278"/>
      <c r="W103" s="134"/>
      <c r="X103" s="134"/>
      <c r="Y103" s="139"/>
      <c r="Z103" s="139"/>
      <c r="AA103" s="94"/>
      <c r="AB103" s="94"/>
      <c r="AC103" s="94"/>
      <c r="AD103" s="94"/>
      <c r="AE103" s="250">
        <v>7.3148148148148139E-4</v>
      </c>
      <c r="AF103" s="252">
        <v>37</v>
      </c>
      <c r="AG103" s="252">
        <v>43</v>
      </c>
      <c r="AH103" s="253">
        <v>58</v>
      </c>
      <c r="AI103" s="199" t="s">
        <v>289</v>
      </c>
      <c r="AJ103" s="199"/>
      <c r="AK103" s="197"/>
      <c r="AL103" s="180">
        <v>39</v>
      </c>
      <c r="AM103" s="41" t="s">
        <v>152</v>
      </c>
      <c r="AN103" s="42"/>
      <c r="AO103" s="42"/>
      <c r="AP103" s="42">
        <v>53</v>
      </c>
      <c r="BQ103" s="5"/>
      <c r="BR103" s="5"/>
      <c r="BS103" s="5"/>
      <c r="BT103" s="5"/>
      <c r="BU103" s="5"/>
      <c r="BV103" s="5"/>
      <c r="BW103" s="5"/>
      <c r="BX103" s="5"/>
      <c r="BY103" s="5"/>
      <c r="BZ103" s="5"/>
    </row>
    <row r="104" spans="1:78" ht="18.75" x14ac:dyDescent="0.3">
      <c r="A104" s="53">
        <f>N104+R104+V104+Z104+AD104+AH104+AL104+AP104</f>
        <v>148</v>
      </c>
      <c r="B104" s="53">
        <v>102</v>
      </c>
      <c r="C104" s="336">
        <f>AVERAGE(L104,P104,T104,X104,AB104,AF104,AJ104,AN104,)</f>
        <v>36.333333333333336</v>
      </c>
      <c r="D104" s="3" t="s">
        <v>58</v>
      </c>
      <c r="E104" s="12" t="s">
        <v>102</v>
      </c>
      <c r="F104" s="12" t="s">
        <v>234</v>
      </c>
      <c r="G104" s="57" t="s">
        <v>210</v>
      </c>
      <c r="I104" s="8" t="s">
        <v>92</v>
      </c>
      <c r="J104" s="8" t="s">
        <v>90</v>
      </c>
      <c r="K104" s="344"/>
      <c r="L104" s="344"/>
      <c r="M104" s="344"/>
      <c r="N104" s="344"/>
      <c r="O104" s="316"/>
      <c r="P104" s="316"/>
      <c r="Q104" s="316"/>
      <c r="R104" s="316"/>
      <c r="S104" s="281"/>
      <c r="T104" s="281"/>
      <c r="U104" s="281"/>
      <c r="V104" s="281"/>
      <c r="W104" s="131"/>
      <c r="X104" s="131"/>
      <c r="Y104" s="143"/>
      <c r="Z104" s="143"/>
      <c r="AA104" s="96"/>
      <c r="AB104" s="96"/>
      <c r="AC104" s="96"/>
      <c r="AD104" s="96"/>
      <c r="AE104" s="258"/>
      <c r="AF104" s="260"/>
      <c r="AG104" s="252"/>
      <c r="AH104" s="253"/>
      <c r="AI104" s="200">
        <v>4.1203703703703709E-4</v>
      </c>
      <c r="AJ104" s="178">
        <v>50</v>
      </c>
      <c r="AK104" s="180">
        <v>22</v>
      </c>
      <c r="AL104" s="181">
        <v>79</v>
      </c>
      <c r="AM104" s="45">
        <v>2.1412037037037038E-4</v>
      </c>
      <c r="AN104" s="46">
        <v>59</v>
      </c>
      <c r="AO104" s="46">
        <v>32</v>
      </c>
      <c r="AP104" s="46">
        <v>69</v>
      </c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T104" s="14"/>
      <c r="BU104" s="14"/>
      <c r="BV104" s="14"/>
      <c r="BW104" s="14"/>
      <c r="BX104" s="14"/>
      <c r="BY104" s="14"/>
      <c r="BZ104" s="14"/>
    </row>
    <row r="105" spans="1:78" s="14" customFormat="1" ht="18.75" x14ac:dyDescent="0.3">
      <c r="A105" s="53">
        <f>N105+R105+V105+Z105+AD105+AH105+AL105+AP105</f>
        <v>146</v>
      </c>
      <c r="B105" s="53">
        <v>103</v>
      </c>
      <c r="C105" s="336">
        <f>AVERAGE(L105,P105,T105,X105,AB105,AF105,AJ105,AN105,)</f>
        <v>19</v>
      </c>
      <c r="D105" s="3" t="s">
        <v>194</v>
      </c>
      <c r="E105" s="12" t="s">
        <v>195</v>
      </c>
      <c r="F105" s="12" t="s">
        <v>170</v>
      </c>
      <c r="G105" s="57" t="s">
        <v>212</v>
      </c>
      <c r="H105" s="350"/>
      <c r="I105" s="8" t="s">
        <v>92</v>
      </c>
      <c r="J105" s="8" t="s">
        <v>90</v>
      </c>
      <c r="K105" s="344"/>
      <c r="L105" s="344"/>
      <c r="M105" s="344"/>
      <c r="N105" s="344"/>
      <c r="O105" s="318"/>
      <c r="P105" s="318"/>
      <c r="Q105" s="318"/>
      <c r="R105" s="318"/>
      <c r="S105" s="277"/>
      <c r="T105" s="277"/>
      <c r="U105" s="277"/>
      <c r="V105" s="277"/>
      <c r="W105" s="131"/>
      <c r="X105" s="131"/>
      <c r="Y105" s="137"/>
      <c r="Z105" s="137"/>
      <c r="AA105" s="97"/>
      <c r="AB105" s="97"/>
      <c r="AC105" s="97"/>
      <c r="AD105" s="97"/>
      <c r="AE105" s="254">
        <v>7.5000000000000012E-4</v>
      </c>
      <c r="AF105" s="255">
        <v>38</v>
      </c>
      <c r="AG105" s="255">
        <v>47</v>
      </c>
      <c r="AH105" s="255">
        <v>54</v>
      </c>
      <c r="AI105" s="199" t="s">
        <v>289</v>
      </c>
      <c r="AJ105" s="199"/>
      <c r="AK105" s="197"/>
      <c r="AL105" s="180">
        <v>39</v>
      </c>
      <c r="AM105" s="41" t="s">
        <v>152</v>
      </c>
      <c r="AN105" s="42"/>
      <c r="AO105" s="42"/>
      <c r="AP105" s="42">
        <v>53</v>
      </c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</row>
    <row r="106" spans="1:78" s="14" customFormat="1" ht="18.75" x14ac:dyDescent="0.3">
      <c r="A106" s="53">
        <f>N106+R106+V106+Z106+AD106+AH106+AL106+AP106</f>
        <v>144</v>
      </c>
      <c r="B106" s="53">
        <v>104</v>
      </c>
      <c r="C106" s="336">
        <f>AVERAGE(L106,P106,T106,X106,AB106,AF106,AJ106,AN106,)</f>
        <v>19.5</v>
      </c>
      <c r="D106" s="3" t="s">
        <v>196</v>
      </c>
      <c r="E106" s="12" t="s">
        <v>197</v>
      </c>
      <c r="F106" s="12" t="s">
        <v>170</v>
      </c>
      <c r="G106" s="57" t="s">
        <v>212</v>
      </c>
      <c r="H106" s="350" t="s">
        <v>352</v>
      </c>
      <c r="I106" s="8" t="s">
        <v>92</v>
      </c>
      <c r="J106" s="8" t="s">
        <v>90</v>
      </c>
      <c r="K106" s="344"/>
      <c r="L106" s="344"/>
      <c r="M106" s="344"/>
      <c r="N106" s="344"/>
      <c r="O106" s="318"/>
      <c r="P106" s="318"/>
      <c r="Q106" s="318"/>
      <c r="R106" s="318"/>
      <c r="S106" s="277"/>
      <c r="T106" s="277"/>
      <c r="U106" s="277"/>
      <c r="V106" s="277"/>
      <c r="W106" s="131"/>
      <c r="X106" s="131"/>
      <c r="Y106" s="137"/>
      <c r="Z106" s="137"/>
      <c r="AA106" s="97"/>
      <c r="AB106" s="97"/>
      <c r="AC106" s="97"/>
      <c r="AD106" s="97"/>
      <c r="AE106" s="254">
        <v>7.5231481481481471E-4</v>
      </c>
      <c r="AF106" s="255">
        <v>39</v>
      </c>
      <c r="AG106" s="255">
        <v>49</v>
      </c>
      <c r="AH106" s="255">
        <v>52</v>
      </c>
      <c r="AI106" s="199" t="s">
        <v>289</v>
      </c>
      <c r="AJ106" s="199"/>
      <c r="AK106" s="197"/>
      <c r="AL106" s="180">
        <v>39</v>
      </c>
      <c r="AM106" s="41" t="s">
        <v>152</v>
      </c>
      <c r="AN106" s="42"/>
      <c r="AO106" s="42"/>
      <c r="AP106" s="42">
        <v>53</v>
      </c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T106" s="5"/>
      <c r="BU106" s="5"/>
      <c r="BV106" s="5"/>
      <c r="BW106" s="5"/>
      <c r="BX106" s="5"/>
      <c r="BY106" s="5"/>
      <c r="BZ106" s="5"/>
    </row>
    <row r="107" spans="1:78" s="14" customFormat="1" ht="18.75" x14ac:dyDescent="0.3">
      <c r="A107" s="53">
        <f>N107+R107+V107+Z107+AD107+AH107+AL107+AP107</f>
        <v>142</v>
      </c>
      <c r="B107" s="53">
        <v>105</v>
      </c>
      <c r="C107" s="336">
        <f>AVERAGE(L107,P107,T107,X107,AB107,AF107,AJ107,AN107,)</f>
        <v>18</v>
      </c>
      <c r="D107" s="3" t="s">
        <v>134</v>
      </c>
      <c r="E107" s="12" t="s">
        <v>135</v>
      </c>
      <c r="F107" s="12" t="s">
        <v>18</v>
      </c>
      <c r="G107" s="57" t="s">
        <v>210</v>
      </c>
      <c r="H107" s="350"/>
      <c r="I107" s="8" t="s">
        <v>92</v>
      </c>
      <c r="J107" s="8" t="s">
        <v>90</v>
      </c>
      <c r="K107" s="344"/>
      <c r="L107" s="344"/>
      <c r="M107" s="344"/>
      <c r="N107" s="344"/>
      <c r="O107" s="319"/>
      <c r="P107" s="319"/>
      <c r="Q107" s="319"/>
      <c r="R107" s="319"/>
      <c r="S107" s="276"/>
      <c r="T107" s="276"/>
      <c r="U107" s="276"/>
      <c r="V107" s="276"/>
      <c r="W107" s="131"/>
      <c r="X107" s="131"/>
      <c r="Y107" s="144"/>
      <c r="Z107" s="144"/>
      <c r="AA107" s="93"/>
      <c r="AB107" s="93"/>
      <c r="AC107" s="93"/>
      <c r="AD107" s="93"/>
      <c r="AE107" s="258"/>
      <c r="AF107" s="251"/>
      <c r="AG107" s="252"/>
      <c r="AH107" s="253"/>
      <c r="AI107" s="194">
        <v>3.8888888888888892E-4</v>
      </c>
      <c r="AJ107" s="177">
        <v>36</v>
      </c>
      <c r="AK107" s="177">
        <v>11</v>
      </c>
      <c r="AL107" s="177">
        <v>89</v>
      </c>
      <c r="AM107" s="41" t="s">
        <v>152</v>
      </c>
      <c r="AN107" s="42"/>
      <c r="AO107" s="42"/>
      <c r="AP107" s="42">
        <v>53</v>
      </c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Q107" s="5"/>
      <c r="BR107" s="5"/>
      <c r="BS107" s="5"/>
    </row>
    <row r="108" spans="1:78" ht="18.75" x14ac:dyDescent="0.3">
      <c r="A108" s="53">
        <f>N108+R108+V108+Z108+AD108+AH108+AL108+AP108</f>
        <v>141</v>
      </c>
      <c r="B108" s="53">
        <v>106</v>
      </c>
      <c r="C108" s="336">
        <f>AVERAGE(L108,P108,T108,X108,AB108,AF108,AJ108,AN108,)</f>
        <v>19</v>
      </c>
      <c r="D108" s="3" t="s">
        <v>200</v>
      </c>
      <c r="E108" s="12" t="s">
        <v>123</v>
      </c>
      <c r="F108" s="12" t="s">
        <v>170</v>
      </c>
      <c r="G108" s="57" t="s">
        <v>212</v>
      </c>
      <c r="I108" s="8" t="s">
        <v>92</v>
      </c>
      <c r="J108" s="8" t="s">
        <v>90</v>
      </c>
      <c r="K108" s="344"/>
      <c r="L108" s="344"/>
      <c r="M108" s="344"/>
      <c r="N108" s="344"/>
      <c r="O108" s="314"/>
      <c r="P108" s="314"/>
      <c r="Q108" s="314"/>
      <c r="R108" s="314"/>
      <c r="S108" s="278"/>
      <c r="T108" s="278"/>
      <c r="U108" s="278"/>
      <c r="V108" s="278"/>
      <c r="W108" s="134"/>
      <c r="X108" s="134"/>
      <c r="Y108" s="134"/>
      <c r="Z108" s="134"/>
      <c r="AA108" s="95"/>
      <c r="AB108" s="95"/>
      <c r="AC108" s="95"/>
      <c r="AD108" s="95"/>
      <c r="AE108" s="250">
        <v>7.7546296296296304E-4</v>
      </c>
      <c r="AF108" s="253">
        <v>38</v>
      </c>
      <c r="AG108" s="252">
        <v>52</v>
      </c>
      <c r="AH108" s="253">
        <v>49</v>
      </c>
      <c r="AI108" s="199" t="s">
        <v>289</v>
      </c>
      <c r="AJ108" s="199"/>
      <c r="AK108" s="197"/>
      <c r="AL108" s="180">
        <v>39</v>
      </c>
      <c r="AM108" s="41" t="s">
        <v>152</v>
      </c>
      <c r="AN108" s="42"/>
      <c r="AO108" s="42"/>
      <c r="AP108" s="42">
        <v>53</v>
      </c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</row>
    <row r="109" spans="1:78" s="14" customFormat="1" ht="18.75" x14ac:dyDescent="0.3">
      <c r="A109" s="53">
        <f>N109+R109+V109+Z109+AD109+AH109+AL109+AP109</f>
        <v>141</v>
      </c>
      <c r="B109" s="53">
        <v>107</v>
      </c>
      <c r="C109" s="336">
        <f>AVERAGE(L109,P109,T109,X109,AB109,AF109,AJ109,AN109,)</f>
        <v>23</v>
      </c>
      <c r="D109" s="3" t="s">
        <v>94</v>
      </c>
      <c r="E109" s="12" t="s">
        <v>102</v>
      </c>
      <c r="F109" s="12" t="s">
        <v>57</v>
      </c>
      <c r="G109" s="57" t="s">
        <v>210</v>
      </c>
      <c r="H109" s="350"/>
      <c r="I109" s="8" t="s">
        <v>92</v>
      </c>
      <c r="J109" s="8" t="s">
        <v>90</v>
      </c>
      <c r="K109" s="344"/>
      <c r="L109" s="344"/>
      <c r="M109" s="344"/>
      <c r="N109" s="344"/>
      <c r="O109" s="319"/>
      <c r="P109" s="319"/>
      <c r="Q109" s="319"/>
      <c r="R109" s="319"/>
      <c r="S109" s="276"/>
      <c r="T109" s="276"/>
      <c r="U109" s="276"/>
      <c r="V109" s="276"/>
      <c r="W109" s="131"/>
      <c r="X109" s="131"/>
      <c r="Y109" s="144"/>
      <c r="Z109" s="144"/>
      <c r="AA109" s="93"/>
      <c r="AB109" s="93"/>
      <c r="AC109" s="93"/>
      <c r="AD109" s="93"/>
      <c r="AE109" s="258"/>
      <c r="AF109" s="251"/>
      <c r="AG109" s="252"/>
      <c r="AH109" s="253"/>
      <c r="AI109" s="194">
        <v>3.9236111111111107E-4</v>
      </c>
      <c r="AJ109" s="177">
        <v>46</v>
      </c>
      <c r="AK109" s="177">
        <v>13</v>
      </c>
      <c r="AL109" s="177">
        <v>88</v>
      </c>
      <c r="AM109" s="41" t="s">
        <v>152</v>
      </c>
      <c r="AN109" s="42"/>
      <c r="AO109" s="42"/>
      <c r="AP109" s="42">
        <v>53</v>
      </c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</row>
    <row r="110" spans="1:78" s="14" customFormat="1" ht="18.75" x14ac:dyDescent="0.3">
      <c r="A110" s="53">
        <f>N110+R110+V110+Z110+AD110+AH110+AL110+AP110</f>
        <v>140</v>
      </c>
      <c r="B110" s="53">
        <v>108</v>
      </c>
      <c r="C110" s="336">
        <f>AVERAGE(L110,P110,T110,X110,AB110,AF110,AJ110,AN110,)</f>
        <v>20</v>
      </c>
      <c r="D110" s="3" t="s">
        <v>201</v>
      </c>
      <c r="E110" s="12" t="s">
        <v>25</v>
      </c>
      <c r="F110" s="12" t="s">
        <v>18</v>
      </c>
      <c r="G110" s="57" t="s">
        <v>210</v>
      </c>
      <c r="H110" s="350"/>
      <c r="I110" s="8" t="s">
        <v>92</v>
      </c>
      <c r="J110" s="49" t="s">
        <v>66</v>
      </c>
      <c r="K110" s="345"/>
      <c r="L110" s="345"/>
      <c r="M110" s="345"/>
      <c r="N110" s="345"/>
      <c r="O110" s="313"/>
      <c r="P110" s="313"/>
      <c r="Q110" s="313"/>
      <c r="R110" s="313"/>
      <c r="S110" s="283"/>
      <c r="T110" s="283"/>
      <c r="U110" s="283"/>
      <c r="V110" s="283"/>
      <c r="W110" s="134"/>
      <c r="X110" s="134"/>
      <c r="Y110" s="134"/>
      <c r="Z110" s="134"/>
      <c r="AA110" s="95"/>
      <c r="AB110" s="95"/>
      <c r="AC110" s="95"/>
      <c r="AD110" s="95"/>
      <c r="AE110" s="250">
        <v>7.8472222222222214E-4</v>
      </c>
      <c r="AF110" s="253">
        <v>40</v>
      </c>
      <c r="AG110" s="252">
        <v>53</v>
      </c>
      <c r="AH110" s="253">
        <v>48</v>
      </c>
      <c r="AI110" s="199" t="s">
        <v>289</v>
      </c>
      <c r="AJ110" s="199"/>
      <c r="AK110" s="197"/>
      <c r="AL110" s="180">
        <v>39</v>
      </c>
      <c r="AM110" s="41" t="s">
        <v>152</v>
      </c>
      <c r="AN110" s="42"/>
      <c r="AO110" s="42"/>
      <c r="AP110" s="42">
        <v>53</v>
      </c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T110" s="5"/>
      <c r="BU110" s="5"/>
      <c r="BV110" s="5"/>
      <c r="BW110" s="5"/>
      <c r="BX110" s="5"/>
      <c r="BY110" s="5"/>
      <c r="BZ110" s="5"/>
    </row>
    <row r="111" spans="1:78" s="14" customFormat="1" ht="18.75" x14ac:dyDescent="0.3">
      <c r="A111" s="53">
        <f>N111+R111+V111+Z111+AD111+AH111+AL111+AP111</f>
        <v>139</v>
      </c>
      <c r="B111" s="53">
        <v>109</v>
      </c>
      <c r="C111" s="336">
        <f>AVERAGE(L111,P111,T111,X111,AB111,AF111,AJ111,AN111,)</f>
        <v>20</v>
      </c>
      <c r="D111" s="3" t="s">
        <v>202</v>
      </c>
      <c r="E111" s="12" t="s">
        <v>195</v>
      </c>
      <c r="F111" s="12" t="s">
        <v>170</v>
      </c>
      <c r="G111" s="57" t="s">
        <v>212</v>
      </c>
      <c r="H111" s="350"/>
      <c r="I111" s="8" t="s">
        <v>92</v>
      </c>
      <c r="J111" s="8" t="s">
        <v>90</v>
      </c>
      <c r="K111" s="344"/>
      <c r="L111" s="344"/>
      <c r="M111" s="344"/>
      <c r="N111" s="344"/>
      <c r="O111" s="314"/>
      <c r="P111" s="314"/>
      <c r="Q111" s="314"/>
      <c r="R111" s="314"/>
      <c r="S111" s="278"/>
      <c r="T111" s="278"/>
      <c r="U111" s="278"/>
      <c r="V111" s="278"/>
      <c r="W111" s="134"/>
      <c r="X111" s="134"/>
      <c r="Y111" s="134"/>
      <c r="Z111" s="134"/>
      <c r="AA111" s="95"/>
      <c r="AB111" s="95"/>
      <c r="AC111" s="95"/>
      <c r="AD111" s="95"/>
      <c r="AE111" s="250">
        <v>8.0092592592592585E-4</v>
      </c>
      <c r="AF111" s="253">
        <v>40</v>
      </c>
      <c r="AG111" s="252">
        <v>54</v>
      </c>
      <c r="AH111" s="253">
        <v>47</v>
      </c>
      <c r="AI111" s="199" t="s">
        <v>289</v>
      </c>
      <c r="AJ111" s="199"/>
      <c r="AK111" s="197"/>
      <c r="AL111" s="180">
        <v>39</v>
      </c>
      <c r="AM111" s="41" t="s">
        <v>152</v>
      </c>
      <c r="AN111" s="42"/>
      <c r="AO111" s="42"/>
      <c r="AP111" s="42">
        <v>53</v>
      </c>
      <c r="BQ111" s="5"/>
      <c r="BR111" s="5"/>
      <c r="BS111" s="5"/>
    </row>
    <row r="112" spans="1:78" s="29" customFormat="1" ht="18.75" x14ac:dyDescent="0.3">
      <c r="A112" s="53">
        <f>N112+R112+V112+Z112+AD112+AH112+AL112+AP112</f>
        <v>139</v>
      </c>
      <c r="B112" s="53">
        <v>110</v>
      </c>
      <c r="C112" s="336">
        <f>AVERAGE(L112,P112,T112,X112,AB112,AF112,AJ112,AN112,)</f>
        <v>21</v>
      </c>
      <c r="D112" s="3" t="s">
        <v>103</v>
      </c>
      <c r="E112" s="12" t="s">
        <v>102</v>
      </c>
      <c r="F112" s="12" t="s">
        <v>116</v>
      </c>
      <c r="G112" s="57" t="s">
        <v>129</v>
      </c>
      <c r="H112" s="350"/>
      <c r="I112" s="8" t="s">
        <v>92</v>
      </c>
      <c r="J112" s="8" t="s">
        <v>90</v>
      </c>
      <c r="K112" s="344"/>
      <c r="L112" s="344"/>
      <c r="M112" s="344"/>
      <c r="N112" s="344"/>
      <c r="O112" s="314"/>
      <c r="P112" s="314"/>
      <c r="Q112" s="314"/>
      <c r="R112" s="314"/>
      <c r="S112" s="278"/>
      <c r="T112" s="278"/>
      <c r="U112" s="278"/>
      <c r="V112" s="278"/>
      <c r="W112" s="134"/>
      <c r="X112" s="134"/>
      <c r="Y112" s="139"/>
      <c r="Z112" s="139"/>
      <c r="AA112" s="94"/>
      <c r="AB112" s="94"/>
      <c r="AC112" s="94"/>
      <c r="AD112" s="94"/>
      <c r="AE112" s="258"/>
      <c r="AF112" s="252"/>
      <c r="AG112" s="252"/>
      <c r="AH112" s="253"/>
      <c r="AI112" s="195">
        <v>3.9351851851851852E-4</v>
      </c>
      <c r="AJ112" s="180">
        <v>42</v>
      </c>
      <c r="AK112" s="180">
        <v>15</v>
      </c>
      <c r="AL112" s="181">
        <v>86</v>
      </c>
      <c r="AM112" s="41" t="s">
        <v>152</v>
      </c>
      <c r="AN112" s="42"/>
      <c r="AO112" s="42"/>
      <c r="AP112" s="42">
        <v>53</v>
      </c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</row>
    <row r="113" spans="1:78" s="29" customFormat="1" ht="18.75" hidden="1" x14ac:dyDescent="0.3">
      <c r="A113" s="53">
        <f>N113+R113+V113+Z113+AD113+AH113+AL113+AP113</f>
        <v>138</v>
      </c>
      <c r="B113" s="53">
        <v>111</v>
      </c>
      <c r="C113" s="336">
        <f>AVERAGE(L113,P113,T113,X113,AB113,AF113,AJ113,AN113,)</f>
        <v>21</v>
      </c>
      <c r="D113" s="3" t="s">
        <v>216</v>
      </c>
      <c r="E113" s="12" t="s">
        <v>25</v>
      </c>
      <c r="F113" s="12" t="s">
        <v>170</v>
      </c>
      <c r="G113" s="57" t="s">
        <v>212</v>
      </c>
      <c r="H113" s="350"/>
      <c r="I113" s="8" t="s">
        <v>77</v>
      </c>
      <c r="J113" s="8" t="s">
        <v>90</v>
      </c>
      <c r="K113" s="344"/>
      <c r="L113" s="344"/>
      <c r="M113" s="344"/>
      <c r="N113" s="344"/>
      <c r="O113" s="314"/>
      <c r="P113" s="314"/>
      <c r="Q113" s="314"/>
      <c r="R113" s="314"/>
      <c r="S113" s="278"/>
      <c r="T113" s="278"/>
      <c r="U113" s="278"/>
      <c r="V113" s="278"/>
      <c r="W113" s="134"/>
      <c r="X113" s="134"/>
      <c r="Y113" s="134"/>
      <c r="Z113" s="134"/>
      <c r="AA113" s="95"/>
      <c r="AB113" s="95"/>
      <c r="AC113" s="95"/>
      <c r="AD113" s="95"/>
      <c r="AE113" s="250">
        <v>8.2523148148148158E-4</v>
      </c>
      <c r="AF113" s="253">
        <v>42</v>
      </c>
      <c r="AG113" s="253">
        <v>55</v>
      </c>
      <c r="AH113" s="253">
        <v>46</v>
      </c>
      <c r="AI113" s="199" t="s">
        <v>289</v>
      </c>
      <c r="AJ113" s="199"/>
      <c r="AK113" s="197"/>
      <c r="AL113" s="180">
        <v>39</v>
      </c>
      <c r="AM113" s="41" t="s">
        <v>152</v>
      </c>
      <c r="AN113" s="44"/>
      <c r="AO113" s="44"/>
      <c r="AP113" s="44">
        <v>53</v>
      </c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</row>
    <row r="114" spans="1:78" s="14" customFormat="1" ht="18.75" x14ac:dyDescent="0.3">
      <c r="A114" s="53">
        <f>N114+R114+V114+Z114+AD114+AH114+AL114+AP114</f>
        <v>138</v>
      </c>
      <c r="B114" s="53">
        <v>112</v>
      </c>
      <c r="C114" s="336">
        <f>AVERAGE(L114,P114,T114,X114,AB114,AF114,AJ114,AN114,)</f>
        <v>43</v>
      </c>
      <c r="D114" s="3" t="s">
        <v>61</v>
      </c>
      <c r="E114" s="12" t="s">
        <v>87</v>
      </c>
      <c r="F114" s="12" t="s">
        <v>18</v>
      </c>
      <c r="G114" s="57" t="s">
        <v>210</v>
      </c>
      <c r="H114" s="350" t="s">
        <v>365</v>
      </c>
      <c r="I114" s="8" t="s">
        <v>92</v>
      </c>
      <c r="J114" s="8" t="s">
        <v>90</v>
      </c>
      <c r="K114" s="344"/>
      <c r="L114" s="344"/>
      <c r="M114" s="344"/>
      <c r="N114" s="344"/>
      <c r="O114" s="331"/>
      <c r="P114" s="331"/>
      <c r="Q114" s="331"/>
      <c r="R114" s="331"/>
      <c r="S114" s="284"/>
      <c r="T114" s="284"/>
      <c r="U114" s="284"/>
      <c r="V114" s="284"/>
      <c r="W114" s="131"/>
      <c r="X114" s="131"/>
      <c r="Y114" s="144"/>
      <c r="Z114" s="144"/>
      <c r="AA114" s="93"/>
      <c r="AB114" s="93"/>
      <c r="AC114" s="93"/>
      <c r="AD114" s="93"/>
      <c r="AE114" s="258"/>
      <c r="AF114" s="263"/>
      <c r="AG114" s="260"/>
      <c r="AH114" s="253"/>
      <c r="AI114" s="194">
        <v>4.4791666666666672E-4</v>
      </c>
      <c r="AJ114" s="177">
        <v>60</v>
      </c>
      <c r="AK114" s="177">
        <v>33</v>
      </c>
      <c r="AL114" s="177">
        <v>68</v>
      </c>
      <c r="AM114" s="45">
        <v>2.1180555555555555E-4</v>
      </c>
      <c r="AN114" s="46">
        <v>69</v>
      </c>
      <c r="AO114" s="46">
        <v>31</v>
      </c>
      <c r="AP114" s="46">
        <v>70</v>
      </c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T114" s="29"/>
      <c r="BU114" s="29"/>
      <c r="BV114" s="29"/>
      <c r="BW114" s="29"/>
      <c r="BX114" s="29"/>
      <c r="BY114" s="29"/>
      <c r="BZ114" s="29"/>
    </row>
    <row r="115" spans="1:78" s="14" customFormat="1" ht="18.75" hidden="1" x14ac:dyDescent="0.3">
      <c r="A115" s="53">
        <f>N115+R115+V115+Z115+AD115+AH115+AL115+AP115</f>
        <v>137</v>
      </c>
      <c r="B115" s="53">
        <v>113</v>
      </c>
      <c r="C115" s="336">
        <f>AVERAGE(L115,P115,T115,X115,AB115,AF115,AJ115,AN115,)</f>
        <v>23.5</v>
      </c>
      <c r="D115" s="3" t="s">
        <v>203</v>
      </c>
      <c r="E115" s="12" t="s">
        <v>13</v>
      </c>
      <c r="F115" s="12" t="s">
        <v>170</v>
      </c>
      <c r="G115" s="57" t="s">
        <v>212</v>
      </c>
      <c r="H115" s="350"/>
      <c r="I115" s="8" t="s">
        <v>77</v>
      </c>
      <c r="J115" s="8" t="s">
        <v>90</v>
      </c>
      <c r="K115" s="344"/>
      <c r="L115" s="344"/>
      <c r="M115" s="344"/>
      <c r="N115" s="344"/>
      <c r="O115" s="314"/>
      <c r="P115" s="314"/>
      <c r="Q115" s="314"/>
      <c r="R115" s="314"/>
      <c r="S115" s="278"/>
      <c r="T115" s="278"/>
      <c r="U115" s="278"/>
      <c r="V115" s="278"/>
      <c r="W115" s="134"/>
      <c r="X115" s="134"/>
      <c r="Y115" s="134"/>
      <c r="Z115" s="134"/>
      <c r="AA115" s="95"/>
      <c r="AB115" s="95"/>
      <c r="AC115" s="95"/>
      <c r="AD115" s="95"/>
      <c r="AE115" s="250">
        <v>8.3796296296296299E-4</v>
      </c>
      <c r="AF115" s="253">
        <v>47</v>
      </c>
      <c r="AG115" s="252">
        <v>56</v>
      </c>
      <c r="AH115" s="253">
        <v>45</v>
      </c>
      <c r="AI115" s="199" t="s">
        <v>289</v>
      </c>
      <c r="AJ115" s="199"/>
      <c r="AK115" s="197"/>
      <c r="AL115" s="180">
        <v>39</v>
      </c>
      <c r="AM115" s="41" t="s">
        <v>152</v>
      </c>
      <c r="AN115" s="42"/>
      <c r="AO115" s="42"/>
      <c r="AP115" s="42">
        <v>53</v>
      </c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</row>
    <row r="116" spans="1:78" ht="18.75" x14ac:dyDescent="0.3">
      <c r="A116" s="53">
        <f>N116+R116+V116+Z116+AD116+AH116+AL116+AP116</f>
        <v>137</v>
      </c>
      <c r="B116" s="53">
        <v>114</v>
      </c>
      <c r="C116" s="336">
        <f>AVERAGE(L116,P116,T116,X116,AB116,AF116,AJ116,AN116,)</f>
        <v>26</v>
      </c>
      <c r="D116" s="3" t="s">
        <v>29</v>
      </c>
      <c r="E116" s="12" t="s">
        <v>7</v>
      </c>
      <c r="F116" s="12" t="s">
        <v>37</v>
      </c>
      <c r="G116" s="57" t="s">
        <v>230</v>
      </c>
      <c r="I116" s="8" t="s">
        <v>92</v>
      </c>
      <c r="J116" s="8" t="s">
        <v>90</v>
      </c>
      <c r="K116" s="344"/>
      <c r="L116" s="344"/>
      <c r="M116" s="344"/>
      <c r="N116" s="344"/>
      <c r="O116" s="314"/>
      <c r="P116" s="314"/>
      <c r="Q116" s="314"/>
      <c r="R116" s="314"/>
      <c r="S116" s="278"/>
      <c r="T116" s="278"/>
      <c r="U116" s="278"/>
      <c r="V116" s="278"/>
      <c r="W116" s="134"/>
      <c r="X116" s="134"/>
      <c r="Y116" s="139"/>
      <c r="Z116" s="139"/>
      <c r="AA116" s="94"/>
      <c r="AB116" s="94"/>
      <c r="AC116" s="94"/>
      <c r="AD116" s="94"/>
      <c r="AE116" s="264"/>
      <c r="AF116" s="252"/>
      <c r="AG116" s="252"/>
      <c r="AH116" s="252"/>
      <c r="AI116" s="199" t="s">
        <v>289</v>
      </c>
      <c r="AJ116" s="199"/>
      <c r="AK116" s="197"/>
      <c r="AL116" s="180">
        <v>39</v>
      </c>
      <c r="AM116" s="41">
        <v>1.7939814814814817E-4</v>
      </c>
      <c r="AN116" s="42">
        <v>52</v>
      </c>
      <c r="AO116" s="42">
        <v>3</v>
      </c>
      <c r="AP116" s="42">
        <v>98</v>
      </c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29"/>
      <c r="BR116" s="29"/>
      <c r="BS116" s="29"/>
      <c r="BT116" s="14"/>
      <c r="BU116" s="14"/>
      <c r="BV116" s="14"/>
      <c r="BW116" s="14"/>
      <c r="BX116" s="14"/>
      <c r="BY116" s="14"/>
      <c r="BZ116" s="14"/>
    </row>
    <row r="117" spans="1:78" ht="18.75" hidden="1" x14ac:dyDescent="0.3">
      <c r="A117" s="53">
        <f>N117+R117+V117+Z117+AD117+AH117+AL117+AP117</f>
        <v>135</v>
      </c>
      <c r="B117" s="53">
        <v>115</v>
      </c>
      <c r="C117" s="336">
        <f>AVERAGE(L117,P117,T117,X117,AB117,AF117,AJ117,AN117,)</f>
        <v>16</v>
      </c>
      <c r="D117" s="3" t="s">
        <v>205</v>
      </c>
      <c r="E117" s="12" t="s">
        <v>13</v>
      </c>
      <c r="F117" s="12" t="s">
        <v>170</v>
      </c>
      <c r="G117" s="57" t="s">
        <v>212</v>
      </c>
      <c r="I117" s="8" t="s">
        <v>77</v>
      </c>
      <c r="J117" s="8" t="s">
        <v>90</v>
      </c>
      <c r="K117" s="344"/>
      <c r="L117" s="344"/>
      <c r="M117" s="344"/>
      <c r="N117" s="344"/>
      <c r="O117" s="314"/>
      <c r="P117" s="314"/>
      <c r="Q117" s="314"/>
      <c r="R117" s="314"/>
      <c r="S117" s="278"/>
      <c r="T117" s="278"/>
      <c r="U117" s="278"/>
      <c r="V117" s="278"/>
      <c r="W117" s="134"/>
      <c r="X117" s="134"/>
      <c r="Y117" s="134"/>
      <c r="Z117" s="134"/>
      <c r="AA117" s="95"/>
      <c r="AB117" s="95"/>
      <c r="AC117" s="95"/>
      <c r="AD117" s="95"/>
      <c r="AE117" s="250">
        <v>8.4143518518518519E-4</v>
      </c>
      <c r="AF117" s="253">
        <v>32</v>
      </c>
      <c r="AG117" s="252">
        <v>58</v>
      </c>
      <c r="AH117" s="253">
        <v>43</v>
      </c>
      <c r="AI117" s="199" t="s">
        <v>289</v>
      </c>
      <c r="AJ117" s="199"/>
      <c r="AK117" s="197"/>
      <c r="AL117" s="180">
        <v>39</v>
      </c>
      <c r="AM117" s="41" t="s">
        <v>152</v>
      </c>
      <c r="AN117" s="42"/>
      <c r="AO117" s="42"/>
      <c r="AP117" s="42">
        <v>53</v>
      </c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</row>
    <row r="118" spans="1:78" ht="18.75" hidden="1" x14ac:dyDescent="0.3">
      <c r="A118" s="53">
        <f>N118+R118+V118+Z118+AD118+AH118+AL118+AP118</f>
        <v>134</v>
      </c>
      <c r="B118" s="53">
        <v>116</v>
      </c>
      <c r="C118" s="336">
        <f>AVERAGE(L118,P118,T118,X118,AB118,AF118,AJ118,AN118,)</f>
        <v>18</v>
      </c>
      <c r="D118" s="3" t="s">
        <v>206</v>
      </c>
      <c r="E118" s="12" t="s">
        <v>173</v>
      </c>
      <c r="F118" s="12" t="s">
        <v>170</v>
      </c>
      <c r="G118" s="57" t="s">
        <v>212</v>
      </c>
      <c r="I118" s="8" t="s">
        <v>77</v>
      </c>
      <c r="J118" s="8" t="s">
        <v>90</v>
      </c>
      <c r="K118" s="344"/>
      <c r="L118" s="344"/>
      <c r="M118" s="344"/>
      <c r="N118" s="344"/>
      <c r="O118" s="314"/>
      <c r="P118" s="314"/>
      <c r="Q118" s="314"/>
      <c r="R118" s="314"/>
      <c r="S118" s="278"/>
      <c r="T118" s="278"/>
      <c r="U118" s="278"/>
      <c r="V118" s="278"/>
      <c r="W118" s="134"/>
      <c r="X118" s="134"/>
      <c r="Y118" s="134"/>
      <c r="Z118" s="134"/>
      <c r="AA118" s="95"/>
      <c r="AB118" s="95"/>
      <c r="AC118" s="95"/>
      <c r="AD118" s="95"/>
      <c r="AE118" s="250">
        <v>8.4374999999999999E-4</v>
      </c>
      <c r="AF118" s="253">
        <v>36</v>
      </c>
      <c r="AG118" s="252">
        <v>59</v>
      </c>
      <c r="AH118" s="253">
        <v>42</v>
      </c>
      <c r="AI118" s="199" t="s">
        <v>289</v>
      </c>
      <c r="AJ118" s="199"/>
      <c r="AK118" s="197"/>
      <c r="AL118" s="180">
        <v>39</v>
      </c>
      <c r="AM118" s="41" t="s">
        <v>152</v>
      </c>
      <c r="AN118" s="42"/>
      <c r="AO118" s="42"/>
      <c r="AP118" s="42">
        <v>53</v>
      </c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14"/>
      <c r="BR118" s="14"/>
      <c r="BS118" s="14"/>
    </row>
    <row r="119" spans="1:78" ht="18.75" x14ac:dyDescent="0.3">
      <c r="A119" s="53">
        <f>N119+R119+V119+Z119+AD119+AH119+AL119+AP119</f>
        <v>131</v>
      </c>
      <c r="B119" s="53">
        <v>117</v>
      </c>
      <c r="C119" s="336">
        <f>AVERAGE(L119,P119,T119,X119,AB119,AF119,AJ119,AN119,)</f>
        <v>17</v>
      </c>
      <c r="D119" s="3" t="s">
        <v>100</v>
      </c>
      <c r="E119" s="12" t="s">
        <v>50</v>
      </c>
      <c r="F119" s="12" t="s">
        <v>99</v>
      </c>
      <c r="G119" s="57" t="s">
        <v>126</v>
      </c>
      <c r="I119" s="8" t="s">
        <v>92</v>
      </c>
      <c r="J119" s="8" t="s">
        <v>90</v>
      </c>
      <c r="K119" s="344"/>
      <c r="L119" s="344"/>
      <c r="M119" s="344"/>
      <c r="N119" s="344"/>
      <c r="O119" s="319"/>
      <c r="P119" s="319"/>
      <c r="Q119" s="319"/>
      <c r="R119" s="319"/>
      <c r="S119" s="276"/>
      <c r="T119" s="276"/>
      <c r="U119" s="276"/>
      <c r="V119" s="276"/>
      <c r="W119" s="131"/>
      <c r="X119" s="131"/>
      <c r="Y119" s="144"/>
      <c r="Z119" s="144"/>
      <c r="AA119" s="93"/>
      <c r="AB119" s="93"/>
      <c r="AC119" s="93"/>
      <c r="AD119" s="93"/>
      <c r="AE119" s="258"/>
      <c r="AF119" s="251"/>
      <c r="AG119" s="252"/>
      <c r="AH119" s="253"/>
      <c r="AI119" s="194">
        <v>4.1319444444444449E-4</v>
      </c>
      <c r="AJ119" s="177">
        <v>34</v>
      </c>
      <c r="AK119" s="177">
        <v>23</v>
      </c>
      <c r="AL119" s="177">
        <v>78</v>
      </c>
      <c r="AM119" s="41" t="s">
        <v>152</v>
      </c>
      <c r="AN119" s="42"/>
      <c r="AO119" s="42"/>
      <c r="AP119" s="42">
        <v>53</v>
      </c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</row>
    <row r="120" spans="1:78" ht="18.75" x14ac:dyDescent="0.3">
      <c r="A120" s="53">
        <f>N120+R120+V120+Z120+AD120+AH120+AL120+AP120</f>
        <v>130</v>
      </c>
      <c r="B120" s="53">
        <v>118</v>
      </c>
      <c r="C120" s="336">
        <f>AVERAGE(L120,P120,T120,X120,AB120,AF120,AJ120,AN120,)</f>
        <v>25.5</v>
      </c>
      <c r="D120" s="3" t="s">
        <v>33</v>
      </c>
      <c r="E120" s="12" t="s">
        <v>34</v>
      </c>
      <c r="F120" s="12" t="s">
        <v>37</v>
      </c>
      <c r="G120" s="57" t="s">
        <v>230</v>
      </c>
      <c r="I120" s="8" t="s">
        <v>92</v>
      </c>
      <c r="J120" s="8" t="s">
        <v>90</v>
      </c>
      <c r="K120" s="344"/>
      <c r="L120" s="344"/>
      <c r="M120" s="344"/>
      <c r="N120" s="344"/>
      <c r="O120" s="316"/>
      <c r="P120" s="316"/>
      <c r="Q120" s="316"/>
      <c r="R120" s="316"/>
      <c r="S120" s="281"/>
      <c r="T120" s="281"/>
      <c r="U120" s="281"/>
      <c r="V120" s="281"/>
      <c r="W120" s="131"/>
      <c r="X120" s="131"/>
      <c r="Y120" s="143"/>
      <c r="Z120" s="143"/>
      <c r="AA120" s="96"/>
      <c r="AB120" s="96"/>
      <c r="AC120" s="96"/>
      <c r="AD120" s="96"/>
      <c r="AE120" s="265"/>
      <c r="AF120" s="260"/>
      <c r="AG120" s="252"/>
      <c r="AH120" s="260"/>
      <c r="AI120" s="203"/>
      <c r="AJ120" s="180"/>
      <c r="AK120" s="180"/>
      <c r="AL120" s="180">
        <v>39</v>
      </c>
      <c r="AM120" s="45">
        <v>1.8518518518518518E-4</v>
      </c>
      <c r="AN120" s="46">
        <v>51</v>
      </c>
      <c r="AO120" s="46">
        <v>10</v>
      </c>
      <c r="AP120" s="46">
        <v>91</v>
      </c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</row>
    <row r="121" spans="1:78" ht="18.75" x14ac:dyDescent="0.3">
      <c r="A121" s="53">
        <f>N121+R121+V121+Z121+AD121+AH121+AL121+AP121</f>
        <v>129</v>
      </c>
      <c r="B121" s="53">
        <v>119</v>
      </c>
      <c r="C121" s="336">
        <f>AVERAGE(L121,P121,T121,X121,AB121,AF121,AJ121,AN121,)</f>
        <v>20</v>
      </c>
      <c r="D121" s="3" t="s">
        <v>27</v>
      </c>
      <c r="E121" s="12" t="s">
        <v>13</v>
      </c>
      <c r="F121" s="12" t="s">
        <v>36</v>
      </c>
      <c r="G121" s="57" t="s">
        <v>273</v>
      </c>
      <c r="I121" s="8" t="s">
        <v>92</v>
      </c>
      <c r="J121" s="8" t="s">
        <v>90</v>
      </c>
      <c r="K121" s="344"/>
      <c r="L121" s="344"/>
      <c r="M121" s="344"/>
      <c r="N121" s="344"/>
      <c r="O121" s="314"/>
      <c r="P121" s="314"/>
      <c r="Q121" s="314"/>
      <c r="R121" s="314"/>
      <c r="S121" s="278"/>
      <c r="T121" s="278"/>
      <c r="U121" s="278"/>
      <c r="V121" s="278"/>
      <c r="W121" s="134"/>
      <c r="X121" s="134"/>
      <c r="Y121" s="139"/>
      <c r="Z121" s="139"/>
      <c r="AA121" s="94"/>
      <c r="AB121" s="94"/>
      <c r="AC121" s="94"/>
      <c r="AD121" s="94"/>
      <c r="AE121" s="264"/>
      <c r="AF121" s="252"/>
      <c r="AG121" s="252"/>
      <c r="AH121" s="252"/>
      <c r="AI121" s="195"/>
      <c r="AJ121" s="180"/>
      <c r="AK121" s="180"/>
      <c r="AL121" s="180">
        <v>39</v>
      </c>
      <c r="AM121" s="41">
        <v>1.8518518518518518E-4</v>
      </c>
      <c r="AN121" s="42">
        <v>40</v>
      </c>
      <c r="AO121" s="42">
        <v>11</v>
      </c>
      <c r="AP121" s="42">
        <v>90</v>
      </c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</row>
    <row r="122" spans="1:78" ht="18.75" x14ac:dyDescent="0.3">
      <c r="A122" s="53">
        <f>N122+R122+V122+Z122+AD122+AH122+AL122+AP122</f>
        <v>127</v>
      </c>
      <c r="B122" s="53">
        <v>120</v>
      </c>
      <c r="C122" s="336">
        <f>AVERAGE(L122,P122,T122,X122,AB122,AF122,AJ122,AN122,)</f>
        <v>16</v>
      </c>
      <c r="D122" s="3" t="s">
        <v>98</v>
      </c>
      <c r="E122" s="12" t="s">
        <v>101</v>
      </c>
      <c r="F122" s="12" t="s">
        <v>99</v>
      </c>
      <c r="G122" s="57" t="s">
        <v>126</v>
      </c>
      <c r="I122" s="8" t="s">
        <v>92</v>
      </c>
      <c r="J122" s="8" t="s">
        <v>90</v>
      </c>
      <c r="K122" s="344"/>
      <c r="L122" s="344"/>
      <c r="M122" s="344"/>
      <c r="N122" s="344"/>
      <c r="O122" s="319"/>
      <c r="P122" s="319"/>
      <c r="Q122" s="319"/>
      <c r="R122" s="319"/>
      <c r="S122" s="276"/>
      <c r="T122" s="276"/>
      <c r="U122" s="276"/>
      <c r="V122" s="276"/>
      <c r="W122" s="131"/>
      <c r="X122" s="131"/>
      <c r="Y122" s="144"/>
      <c r="Z122" s="144"/>
      <c r="AA122" s="93"/>
      <c r="AB122" s="93"/>
      <c r="AC122" s="93"/>
      <c r="AD122" s="93"/>
      <c r="AE122" s="258"/>
      <c r="AF122" s="251"/>
      <c r="AG122" s="260"/>
      <c r="AH122" s="253"/>
      <c r="AI122" s="194">
        <v>4.236111111111111E-4</v>
      </c>
      <c r="AJ122" s="177">
        <v>32</v>
      </c>
      <c r="AK122" s="177">
        <v>27</v>
      </c>
      <c r="AL122" s="177">
        <v>74</v>
      </c>
      <c r="AM122" s="41" t="s">
        <v>152</v>
      </c>
      <c r="AN122" s="42"/>
      <c r="AO122" s="42"/>
      <c r="AP122" s="42">
        <v>53</v>
      </c>
    </row>
    <row r="123" spans="1:78" ht="18.75" x14ac:dyDescent="0.3">
      <c r="A123" s="53">
        <f>N123+R123+V123+Z123+AD123+AH123+AL123+AP123</f>
        <v>127</v>
      </c>
      <c r="B123" s="53">
        <v>121</v>
      </c>
      <c r="C123" s="336">
        <f>AVERAGE(L123,P123,T123,X123,AB123,AF123,AJ123,AN123,)</f>
        <v>18.5</v>
      </c>
      <c r="D123" s="3" t="s">
        <v>67</v>
      </c>
      <c r="E123" s="12" t="s">
        <v>7</v>
      </c>
      <c r="F123" s="12" t="s">
        <v>26</v>
      </c>
      <c r="G123" s="57" t="s">
        <v>323</v>
      </c>
      <c r="I123" s="8" t="s">
        <v>92</v>
      </c>
      <c r="J123" s="8" t="s">
        <v>90</v>
      </c>
      <c r="K123" s="344"/>
      <c r="L123" s="344"/>
      <c r="M123" s="344"/>
      <c r="N123" s="344"/>
      <c r="O123" s="314"/>
      <c r="P123" s="314"/>
      <c r="Q123" s="314"/>
      <c r="R123" s="314"/>
      <c r="S123" s="278"/>
      <c r="T123" s="278"/>
      <c r="U123" s="278"/>
      <c r="V123" s="278"/>
      <c r="W123" s="134"/>
      <c r="X123" s="134"/>
      <c r="Y123" s="139"/>
      <c r="Z123" s="139"/>
      <c r="AA123" s="94"/>
      <c r="AB123" s="94"/>
      <c r="AC123" s="94"/>
      <c r="AD123" s="94"/>
      <c r="AE123" s="264"/>
      <c r="AF123" s="252"/>
      <c r="AG123" s="252"/>
      <c r="AH123" s="252"/>
      <c r="AI123" s="195"/>
      <c r="AJ123" s="180"/>
      <c r="AK123" s="180"/>
      <c r="AL123" s="180">
        <v>39</v>
      </c>
      <c r="AM123" s="41">
        <v>1.8749999999999998E-4</v>
      </c>
      <c r="AN123" s="42">
        <v>37</v>
      </c>
      <c r="AO123" s="42">
        <v>13</v>
      </c>
      <c r="AP123" s="42">
        <v>88</v>
      </c>
    </row>
    <row r="124" spans="1:78" s="14" customFormat="1" ht="18.75" x14ac:dyDescent="0.3">
      <c r="A124" s="53">
        <f>N124+R124+V124+Z124+AD124+AH124+AL124+AP124</f>
        <v>126</v>
      </c>
      <c r="B124" s="53">
        <v>122</v>
      </c>
      <c r="C124" s="336">
        <f>AVERAGE(L124,P124,T124,X124,AB124,AF124,AJ124,AN124,)</f>
        <v>26.333333333333332</v>
      </c>
      <c r="D124" s="3" t="s">
        <v>70</v>
      </c>
      <c r="E124" s="12" t="s">
        <v>31</v>
      </c>
      <c r="F124" s="12" t="s">
        <v>71</v>
      </c>
      <c r="G124" s="3" t="s">
        <v>210</v>
      </c>
      <c r="H124" s="350"/>
      <c r="I124" s="8" t="s">
        <v>92</v>
      </c>
      <c r="J124" s="8" t="s">
        <v>90</v>
      </c>
      <c r="K124" s="344"/>
      <c r="L124" s="344"/>
      <c r="M124" s="344"/>
      <c r="N124" s="344"/>
      <c r="O124" s="314"/>
      <c r="P124" s="314"/>
      <c r="Q124" s="314"/>
      <c r="R124" s="314"/>
      <c r="S124" s="278"/>
      <c r="T124" s="278"/>
      <c r="U124" s="278"/>
      <c r="V124" s="278"/>
      <c r="W124" s="134"/>
      <c r="X124" s="134"/>
      <c r="Y124" s="139"/>
      <c r="Z124" s="139"/>
      <c r="AA124" s="94"/>
      <c r="AB124" s="94"/>
      <c r="AC124" s="94"/>
      <c r="AD124" s="94"/>
      <c r="AE124" s="258"/>
      <c r="AF124" s="252"/>
      <c r="AG124" s="252"/>
      <c r="AH124" s="253"/>
      <c r="AI124" s="195">
        <v>4.5486111111111102E-4</v>
      </c>
      <c r="AJ124" s="180">
        <v>40</v>
      </c>
      <c r="AK124" s="180">
        <v>37</v>
      </c>
      <c r="AL124" s="181">
        <v>63</v>
      </c>
      <c r="AM124" s="41">
        <v>2.3032407407407409E-4</v>
      </c>
      <c r="AN124" s="42">
        <v>39</v>
      </c>
      <c r="AO124" s="42">
        <v>38</v>
      </c>
      <c r="AP124" s="42">
        <v>63</v>
      </c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</row>
    <row r="125" spans="1:78" s="14" customFormat="1" ht="18.75" x14ac:dyDescent="0.3">
      <c r="A125" s="53">
        <f>N125+R125+V125+Z125+AD125+AH125+AL125+AP125</f>
        <v>126</v>
      </c>
      <c r="B125" s="53">
        <v>123</v>
      </c>
      <c r="C125" s="336">
        <f>AVERAGE(L125,P125,T125,X125,AB125,AF125,AJ125,AN125,)</f>
        <v>20.5</v>
      </c>
      <c r="D125" s="3" t="s">
        <v>96</v>
      </c>
      <c r="E125" s="12" t="s">
        <v>123</v>
      </c>
      <c r="F125" s="12" t="s">
        <v>18</v>
      </c>
      <c r="G125" s="3" t="s">
        <v>210</v>
      </c>
      <c r="H125" s="350"/>
      <c r="I125" s="8" t="s">
        <v>92</v>
      </c>
      <c r="J125" s="8" t="s">
        <v>90</v>
      </c>
      <c r="K125" s="344"/>
      <c r="L125" s="344"/>
      <c r="M125" s="344"/>
      <c r="N125" s="344"/>
      <c r="O125" s="319"/>
      <c r="P125" s="319"/>
      <c r="Q125" s="319"/>
      <c r="R125" s="319"/>
      <c r="S125" s="276"/>
      <c r="T125" s="276"/>
      <c r="U125" s="276"/>
      <c r="V125" s="276"/>
      <c r="W125" s="131"/>
      <c r="X125" s="131"/>
      <c r="Y125" s="144"/>
      <c r="Z125" s="144"/>
      <c r="AA125" s="93"/>
      <c r="AB125" s="93"/>
      <c r="AC125" s="93"/>
      <c r="AD125" s="93"/>
      <c r="AE125" s="258"/>
      <c r="AF125" s="251"/>
      <c r="AG125" s="252"/>
      <c r="AH125" s="253"/>
      <c r="AI125" s="194">
        <v>4.2708333333333335E-4</v>
      </c>
      <c r="AJ125" s="177">
        <v>41</v>
      </c>
      <c r="AK125" s="177">
        <v>28</v>
      </c>
      <c r="AL125" s="177">
        <v>73</v>
      </c>
      <c r="AM125" s="41" t="s">
        <v>152</v>
      </c>
      <c r="AN125" s="42"/>
      <c r="AO125" s="42"/>
      <c r="AP125" s="42">
        <v>53</v>
      </c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</row>
    <row r="126" spans="1:78" s="14" customFormat="1" ht="18.75" x14ac:dyDescent="0.3">
      <c r="A126" s="53">
        <f>N126+R126+V126+Z126+AD126+AH126+AL126+AP126</f>
        <v>126</v>
      </c>
      <c r="B126" s="53">
        <v>124</v>
      </c>
      <c r="C126" s="336">
        <f>AVERAGE(L126,P126,T126,X126,AB126,AF126,AJ126,AN126,)</f>
        <v>25.5</v>
      </c>
      <c r="D126" s="3" t="s">
        <v>68</v>
      </c>
      <c r="E126" s="12" t="s">
        <v>7</v>
      </c>
      <c r="F126" s="12" t="s">
        <v>18</v>
      </c>
      <c r="G126" s="57" t="s">
        <v>210</v>
      </c>
      <c r="H126" s="350"/>
      <c r="I126" s="8" t="s">
        <v>92</v>
      </c>
      <c r="J126" s="8" t="s">
        <v>90</v>
      </c>
      <c r="K126" s="344"/>
      <c r="L126" s="344"/>
      <c r="M126" s="344"/>
      <c r="N126" s="344"/>
      <c r="O126" s="314"/>
      <c r="P126" s="314"/>
      <c r="Q126" s="314"/>
      <c r="R126" s="314"/>
      <c r="S126" s="278"/>
      <c r="T126" s="278"/>
      <c r="U126" s="278"/>
      <c r="V126" s="278"/>
      <c r="W126" s="134"/>
      <c r="X126" s="134"/>
      <c r="Y126" s="139"/>
      <c r="Z126" s="139"/>
      <c r="AA126" s="94"/>
      <c r="AB126" s="94"/>
      <c r="AC126" s="94"/>
      <c r="AD126" s="94"/>
      <c r="AE126" s="264"/>
      <c r="AF126" s="252"/>
      <c r="AG126" s="252"/>
      <c r="AH126" s="252"/>
      <c r="AI126" s="195"/>
      <c r="AJ126" s="180"/>
      <c r="AK126" s="180"/>
      <c r="AL126" s="180">
        <v>39</v>
      </c>
      <c r="AM126" s="41">
        <v>1.8981481481481478E-4</v>
      </c>
      <c r="AN126" s="42">
        <v>51</v>
      </c>
      <c r="AO126" s="42">
        <v>14</v>
      </c>
      <c r="AP126" s="42">
        <v>87</v>
      </c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</row>
    <row r="127" spans="1:78" s="14" customFormat="1" ht="18.75" x14ac:dyDescent="0.3">
      <c r="A127" s="53">
        <f>N127+R127+V127+Z127+AD127+AH127+AL127+AP127</f>
        <v>125</v>
      </c>
      <c r="B127" s="53">
        <v>125</v>
      </c>
      <c r="C127" s="336">
        <f>AVERAGE(L127,P127,T127,X127,AB127,AF127,AJ127,AN127,)</f>
        <v>26</v>
      </c>
      <c r="D127" s="3" t="s">
        <v>117</v>
      </c>
      <c r="E127" s="12" t="s">
        <v>13</v>
      </c>
      <c r="F127" s="12" t="s">
        <v>118</v>
      </c>
      <c r="G127" s="57" t="s">
        <v>210</v>
      </c>
      <c r="H127" s="350"/>
      <c r="I127" s="8" t="s">
        <v>92</v>
      </c>
      <c r="J127" s="8" t="s">
        <v>90</v>
      </c>
      <c r="K127" s="344"/>
      <c r="L127" s="344"/>
      <c r="M127" s="344"/>
      <c r="N127" s="344"/>
      <c r="O127" s="314"/>
      <c r="P127" s="314"/>
      <c r="Q127" s="314"/>
      <c r="R127" s="314"/>
      <c r="S127" s="278"/>
      <c r="T127" s="278"/>
      <c r="U127" s="278"/>
      <c r="V127" s="278"/>
      <c r="W127" s="134"/>
      <c r="X127" s="134"/>
      <c r="Y127" s="139"/>
      <c r="Z127" s="139"/>
      <c r="AA127" s="94"/>
      <c r="AB127" s="94"/>
      <c r="AC127" s="94"/>
      <c r="AD127" s="94"/>
      <c r="AE127" s="258"/>
      <c r="AF127" s="252"/>
      <c r="AG127" s="252"/>
      <c r="AH127" s="253"/>
      <c r="AI127" s="195">
        <v>4.2708333333333335E-4</v>
      </c>
      <c r="AJ127" s="180">
        <v>52</v>
      </c>
      <c r="AK127" s="180">
        <v>29</v>
      </c>
      <c r="AL127" s="181">
        <v>72</v>
      </c>
      <c r="AM127" s="41" t="s">
        <v>152</v>
      </c>
      <c r="AN127" s="42"/>
      <c r="AO127" s="42"/>
      <c r="AP127" s="42">
        <v>53</v>
      </c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</row>
    <row r="128" spans="1:78" ht="18.75" x14ac:dyDescent="0.3">
      <c r="A128" s="53">
        <f>N128+R128+V128+Z128+AD128+AH128+AL128+AP128</f>
        <v>123</v>
      </c>
      <c r="B128" s="53">
        <v>126</v>
      </c>
      <c r="C128" s="336">
        <f>AVERAGE(L128,P128,T128,X128,AB128,AF128,AJ128,AN128,)</f>
        <v>20</v>
      </c>
      <c r="D128" s="3" t="s">
        <v>136</v>
      </c>
      <c r="E128" s="12" t="s">
        <v>135</v>
      </c>
      <c r="F128" s="12" t="s">
        <v>18</v>
      </c>
      <c r="G128" s="57" t="s">
        <v>210</v>
      </c>
      <c r="I128" s="8" t="s">
        <v>92</v>
      </c>
      <c r="J128" s="8" t="s">
        <v>90</v>
      </c>
      <c r="K128" s="344"/>
      <c r="L128" s="344"/>
      <c r="M128" s="344"/>
      <c r="N128" s="344"/>
      <c r="O128" s="314"/>
      <c r="P128" s="314"/>
      <c r="Q128" s="314"/>
      <c r="R128" s="314"/>
      <c r="S128" s="278"/>
      <c r="T128" s="278"/>
      <c r="U128" s="278"/>
      <c r="V128" s="278"/>
      <c r="W128" s="134"/>
      <c r="X128" s="134"/>
      <c r="Y128" s="139"/>
      <c r="Z128" s="139"/>
      <c r="AA128" s="94"/>
      <c r="AB128" s="94"/>
      <c r="AC128" s="94"/>
      <c r="AD128" s="94"/>
      <c r="AE128" s="258"/>
      <c r="AF128" s="252"/>
      <c r="AG128" s="252"/>
      <c r="AH128" s="253"/>
      <c r="AI128" s="195">
        <v>4.3865740740740736E-4</v>
      </c>
      <c r="AJ128" s="180">
        <v>40</v>
      </c>
      <c r="AK128" s="180">
        <v>31</v>
      </c>
      <c r="AL128" s="181">
        <v>70</v>
      </c>
      <c r="AM128" s="41" t="s">
        <v>152</v>
      </c>
      <c r="AN128" s="42"/>
      <c r="AO128" s="42"/>
      <c r="AP128" s="42">
        <v>53</v>
      </c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</row>
    <row r="129" spans="1:78" ht="18.75" x14ac:dyDescent="0.3">
      <c r="A129" s="53">
        <f>N129+R129+V129+Z129+AD129+AH129+AL129+AP129</f>
        <v>118</v>
      </c>
      <c r="B129" s="53">
        <v>127</v>
      </c>
      <c r="C129" s="336">
        <f>AVERAGE(L129,P129,T129,X129,AB129,AF129,AJ129,AN129,)</f>
        <v>17</v>
      </c>
      <c r="D129" s="3" t="s">
        <v>108</v>
      </c>
      <c r="E129" s="12" t="s">
        <v>50</v>
      </c>
      <c r="F129" s="12" t="s">
        <v>71</v>
      </c>
      <c r="G129" s="3" t="s">
        <v>210</v>
      </c>
      <c r="I129" s="8" t="s">
        <v>92</v>
      </c>
      <c r="J129" s="8" t="s">
        <v>90</v>
      </c>
      <c r="K129" s="344"/>
      <c r="L129" s="344"/>
      <c r="M129" s="344"/>
      <c r="N129" s="344"/>
      <c r="O129" s="314"/>
      <c r="P129" s="314"/>
      <c r="Q129" s="314"/>
      <c r="R129" s="314"/>
      <c r="S129" s="278"/>
      <c r="T129" s="278"/>
      <c r="U129" s="278"/>
      <c r="V129" s="278"/>
      <c r="W129" s="134"/>
      <c r="X129" s="134"/>
      <c r="Y129" s="139"/>
      <c r="Z129" s="139"/>
      <c r="AA129" s="94"/>
      <c r="AB129" s="94"/>
      <c r="AC129" s="94"/>
      <c r="AD129" s="94"/>
      <c r="AE129" s="258"/>
      <c r="AF129" s="252"/>
      <c r="AG129" s="252"/>
      <c r="AH129" s="253"/>
      <c r="AI129" s="195">
        <v>4.5486111111111102E-4</v>
      </c>
      <c r="AJ129" s="180">
        <v>34</v>
      </c>
      <c r="AK129" s="180">
        <v>36</v>
      </c>
      <c r="AL129" s="181">
        <v>65</v>
      </c>
      <c r="AM129" s="41" t="s">
        <v>152</v>
      </c>
      <c r="AN129" s="42"/>
      <c r="AO129" s="42"/>
      <c r="AP129" s="42">
        <v>53</v>
      </c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</row>
    <row r="130" spans="1:78" s="2" customFormat="1" ht="18.75" x14ac:dyDescent="0.3">
      <c r="A130" s="53">
        <f>N130+R130+V130+Z130+AD130+AH130+AL130+AP130</f>
        <v>115</v>
      </c>
      <c r="B130" s="53">
        <v>128</v>
      </c>
      <c r="C130" s="336">
        <f>AVERAGE(L130,P130,T130,X130,AB130,AF130,AJ130,AN130,)</f>
        <v>20</v>
      </c>
      <c r="D130" s="3" t="s">
        <v>107</v>
      </c>
      <c r="E130" s="12" t="s">
        <v>50</v>
      </c>
      <c r="F130" s="12" t="s">
        <v>71</v>
      </c>
      <c r="G130" s="3" t="s">
        <v>210</v>
      </c>
      <c r="H130" s="350"/>
      <c r="I130" s="8" t="s">
        <v>92</v>
      </c>
      <c r="J130" s="8" t="s">
        <v>90</v>
      </c>
      <c r="K130" s="344"/>
      <c r="L130" s="344"/>
      <c r="M130" s="344"/>
      <c r="N130" s="344"/>
      <c r="O130" s="314"/>
      <c r="P130" s="314"/>
      <c r="Q130" s="314"/>
      <c r="R130" s="314"/>
      <c r="S130" s="278"/>
      <c r="T130" s="278"/>
      <c r="U130" s="278"/>
      <c r="V130" s="278"/>
      <c r="W130" s="134"/>
      <c r="X130" s="134"/>
      <c r="Y130" s="139"/>
      <c r="Z130" s="139"/>
      <c r="AA130" s="94"/>
      <c r="AB130" s="94"/>
      <c r="AC130" s="94"/>
      <c r="AD130" s="94"/>
      <c r="AE130" s="258"/>
      <c r="AF130" s="252"/>
      <c r="AG130" s="252"/>
      <c r="AH130" s="253"/>
      <c r="AI130" s="195">
        <v>4.6296296296296293E-4</v>
      </c>
      <c r="AJ130" s="180">
        <v>40</v>
      </c>
      <c r="AK130" s="180">
        <v>39</v>
      </c>
      <c r="AL130" s="181">
        <v>62</v>
      </c>
      <c r="AM130" s="41" t="s">
        <v>152</v>
      </c>
      <c r="AN130" s="42"/>
      <c r="AO130" s="42"/>
      <c r="AP130" s="42">
        <v>53</v>
      </c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5"/>
      <c r="BU130" s="5"/>
      <c r="BV130" s="5"/>
      <c r="BW130" s="5"/>
      <c r="BX130" s="5"/>
      <c r="BY130" s="5"/>
      <c r="BZ130" s="5"/>
    </row>
    <row r="131" spans="1:78" ht="18.75" x14ac:dyDescent="0.3">
      <c r="A131" s="53">
        <f>N131+R131+V131+Z131+AD131+AH131+AL131+AP131</f>
        <v>113</v>
      </c>
      <c r="B131" s="53">
        <v>129</v>
      </c>
      <c r="C131" s="336">
        <f>AVERAGE(L131,P131,T131,X131,AB131,AF131,AJ131,AN131,)</f>
        <v>21</v>
      </c>
      <c r="D131" s="3" t="s">
        <v>140</v>
      </c>
      <c r="E131" s="12" t="s">
        <v>245</v>
      </c>
      <c r="F131" s="12" t="s">
        <v>18</v>
      </c>
      <c r="G131" s="57" t="s">
        <v>210</v>
      </c>
      <c r="I131" s="8" t="s">
        <v>92</v>
      </c>
      <c r="J131" s="8" t="s">
        <v>90</v>
      </c>
      <c r="K131" s="344"/>
      <c r="L131" s="344"/>
      <c r="M131" s="344"/>
      <c r="N131" s="344"/>
      <c r="O131" s="319"/>
      <c r="P131" s="319"/>
      <c r="Q131" s="319"/>
      <c r="R131" s="319"/>
      <c r="S131" s="276"/>
      <c r="T131" s="276"/>
      <c r="U131" s="276"/>
      <c r="V131" s="276"/>
      <c r="W131" s="131"/>
      <c r="X131" s="131"/>
      <c r="Y131" s="144"/>
      <c r="Z131" s="144"/>
      <c r="AA131" s="93"/>
      <c r="AB131" s="93"/>
      <c r="AC131" s="93"/>
      <c r="AD131" s="93"/>
      <c r="AE131" s="258"/>
      <c r="AF131" s="251"/>
      <c r="AG131" s="252"/>
      <c r="AH131" s="253"/>
      <c r="AI131" s="194">
        <v>4.6296296296296293E-4</v>
      </c>
      <c r="AJ131" s="177">
        <v>42</v>
      </c>
      <c r="AK131" s="177">
        <v>41</v>
      </c>
      <c r="AL131" s="177">
        <v>60</v>
      </c>
      <c r="AM131" s="41" t="s">
        <v>152</v>
      </c>
      <c r="AN131" s="42"/>
      <c r="AO131" s="42"/>
      <c r="AP131" s="42">
        <v>53</v>
      </c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</row>
    <row r="132" spans="1:78" ht="18.75" x14ac:dyDescent="0.3">
      <c r="A132" s="53">
        <f>N132+R132+V132+Z132+AD132+AH132+AL132+AP132</f>
        <v>112</v>
      </c>
      <c r="B132" s="53">
        <v>130</v>
      </c>
      <c r="C132" s="336">
        <f>AVERAGE(L132,P132,T132,X132,AB132,AF132,AJ132,AN132,)</f>
        <v>20</v>
      </c>
      <c r="D132" s="3" t="s">
        <v>109</v>
      </c>
      <c r="E132" s="12" t="s">
        <v>101</v>
      </c>
      <c r="F132" s="12" t="s">
        <v>71</v>
      </c>
      <c r="G132" s="57" t="s">
        <v>210</v>
      </c>
      <c r="I132" s="8" t="s">
        <v>92</v>
      </c>
      <c r="J132" s="8" t="s">
        <v>90</v>
      </c>
      <c r="K132" s="344"/>
      <c r="L132" s="344"/>
      <c r="M132" s="344"/>
      <c r="N132" s="344"/>
      <c r="O132" s="314"/>
      <c r="P132" s="314"/>
      <c r="Q132" s="314"/>
      <c r="R132" s="314"/>
      <c r="S132" s="278"/>
      <c r="T132" s="278"/>
      <c r="U132" s="278"/>
      <c r="V132" s="278"/>
      <c r="W132" s="134"/>
      <c r="X132" s="134"/>
      <c r="Y132" s="139"/>
      <c r="Z132" s="139"/>
      <c r="AA132" s="94"/>
      <c r="AB132" s="94"/>
      <c r="AC132" s="94"/>
      <c r="AD132" s="94"/>
      <c r="AE132" s="258"/>
      <c r="AF132" s="252"/>
      <c r="AG132" s="252"/>
      <c r="AH132" s="253"/>
      <c r="AI132" s="195">
        <v>4.6527777777777778E-4</v>
      </c>
      <c r="AJ132" s="180">
        <v>40</v>
      </c>
      <c r="AK132" s="180">
        <v>42</v>
      </c>
      <c r="AL132" s="181">
        <v>59</v>
      </c>
      <c r="AM132" s="41" t="s">
        <v>152</v>
      </c>
      <c r="AN132" s="42"/>
      <c r="AO132" s="42"/>
      <c r="AP132" s="42">
        <v>53</v>
      </c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T132" s="2"/>
      <c r="BU132" s="2"/>
      <c r="BV132" s="2"/>
      <c r="BW132" s="2"/>
      <c r="BX132" s="2"/>
      <c r="BY132" s="2"/>
      <c r="BZ132" s="2"/>
    </row>
    <row r="133" spans="1:78" ht="18.75" x14ac:dyDescent="0.3">
      <c r="A133" s="53">
        <f>N133+R133+V133+Z133+AD133+AH133+AL133+AP133</f>
        <v>110</v>
      </c>
      <c r="B133" s="53">
        <v>131</v>
      </c>
      <c r="C133" s="336">
        <f>AVERAGE(L133,P133,T133,X133,AB133,AF133,AJ133,AN133,)</f>
        <v>22.5</v>
      </c>
      <c r="D133" s="3" t="s">
        <v>110</v>
      </c>
      <c r="E133" s="12" t="s">
        <v>50</v>
      </c>
      <c r="F133" s="12" t="s">
        <v>71</v>
      </c>
      <c r="G133" s="3" t="s">
        <v>210</v>
      </c>
      <c r="I133" s="8" t="s">
        <v>92</v>
      </c>
      <c r="J133" s="8" t="s">
        <v>90</v>
      </c>
      <c r="K133" s="344"/>
      <c r="L133" s="344"/>
      <c r="M133" s="344"/>
      <c r="N133" s="344"/>
      <c r="O133" s="314"/>
      <c r="P133" s="314"/>
      <c r="Q133" s="314"/>
      <c r="R133" s="314"/>
      <c r="S133" s="278"/>
      <c r="T133" s="278"/>
      <c r="U133" s="278"/>
      <c r="V133" s="278"/>
      <c r="W133" s="134"/>
      <c r="X133" s="134"/>
      <c r="Y133" s="139"/>
      <c r="Z133" s="139"/>
      <c r="AA133" s="94"/>
      <c r="AB133" s="94"/>
      <c r="AC133" s="94"/>
      <c r="AD133" s="94"/>
      <c r="AE133" s="258"/>
      <c r="AF133" s="252"/>
      <c r="AG133" s="252"/>
      <c r="AH133" s="253"/>
      <c r="AI133" s="195">
        <v>4.7569444444444444E-4</v>
      </c>
      <c r="AJ133" s="180">
        <v>45</v>
      </c>
      <c r="AK133" s="180">
        <v>44</v>
      </c>
      <c r="AL133" s="181">
        <v>57</v>
      </c>
      <c r="AM133" s="41" t="s">
        <v>152</v>
      </c>
      <c r="AN133" s="42"/>
      <c r="AO133" s="42"/>
      <c r="AP133" s="42">
        <v>53</v>
      </c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Q133" s="2"/>
      <c r="BR133" s="2"/>
      <c r="BS133" s="2"/>
    </row>
    <row r="134" spans="1:78" s="33" customFormat="1" ht="18.75" x14ac:dyDescent="0.3">
      <c r="A134" s="53">
        <f>N134+R134+V134+Z134+AD134+AH134+AL134+AP134</f>
        <v>107</v>
      </c>
      <c r="B134" s="53">
        <v>132</v>
      </c>
      <c r="C134" s="336">
        <f>AVERAGE(L134,P134,T134,X134,AB134,AF134,AJ134,AN134,)</f>
        <v>18.5</v>
      </c>
      <c r="D134" s="3" t="s">
        <v>112</v>
      </c>
      <c r="E134" s="12" t="s">
        <v>101</v>
      </c>
      <c r="F134" s="12" t="s">
        <v>71</v>
      </c>
      <c r="G134" s="3" t="s">
        <v>210</v>
      </c>
      <c r="H134" s="350"/>
      <c r="I134" s="8" t="s">
        <v>92</v>
      </c>
      <c r="J134" s="8" t="s">
        <v>90</v>
      </c>
      <c r="K134" s="344"/>
      <c r="L134" s="344"/>
      <c r="M134" s="344"/>
      <c r="N134" s="344"/>
      <c r="O134" s="314"/>
      <c r="P134" s="314"/>
      <c r="Q134" s="314"/>
      <c r="R134" s="314"/>
      <c r="S134" s="278"/>
      <c r="T134" s="278"/>
      <c r="U134" s="278"/>
      <c r="V134" s="278"/>
      <c r="W134" s="134"/>
      <c r="X134" s="134"/>
      <c r="Y134" s="139"/>
      <c r="Z134" s="139"/>
      <c r="AA134" s="94"/>
      <c r="AB134" s="94"/>
      <c r="AC134" s="94"/>
      <c r="AD134" s="94"/>
      <c r="AE134" s="258"/>
      <c r="AF134" s="252"/>
      <c r="AG134" s="252"/>
      <c r="AH134" s="253"/>
      <c r="AI134" s="195">
        <v>4.942129629629629E-4</v>
      </c>
      <c r="AJ134" s="180">
        <v>37</v>
      </c>
      <c r="AK134" s="180">
        <v>47</v>
      </c>
      <c r="AL134" s="181">
        <v>54</v>
      </c>
      <c r="AM134" s="41" t="s">
        <v>152</v>
      </c>
      <c r="AN134" s="42"/>
      <c r="AO134" s="42"/>
      <c r="AP134" s="42">
        <v>53</v>
      </c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</row>
    <row r="135" spans="1:78" ht="18.75" x14ac:dyDescent="0.3">
      <c r="A135" s="53">
        <f>N135+R135+V135+Z135+AD135+AH135+AL135+AP135</f>
        <v>105</v>
      </c>
      <c r="B135" s="53">
        <v>133</v>
      </c>
      <c r="C135" s="336">
        <f>AVERAGE(L135,P135,T135,X135,AB135,AF135,AJ135,AN135,)</f>
        <v>19.5</v>
      </c>
      <c r="D135" s="3" t="s">
        <v>138</v>
      </c>
      <c r="E135" s="12" t="s">
        <v>114</v>
      </c>
      <c r="F135" s="12" t="s">
        <v>18</v>
      </c>
      <c r="G135" s="57" t="s">
        <v>210</v>
      </c>
      <c r="I135" s="8" t="s">
        <v>92</v>
      </c>
      <c r="J135" s="8" t="s">
        <v>90</v>
      </c>
      <c r="K135" s="344"/>
      <c r="L135" s="344"/>
      <c r="M135" s="344"/>
      <c r="N135" s="344"/>
      <c r="O135" s="319"/>
      <c r="P135" s="319"/>
      <c r="Q135" s="319"/>
      <c r="R135" s="319"/>
      <c r="S135" s="276"/>
      <c r="T135" s="276"/>
      <c r="U135" s="276"/>
      <c r="V135" s="276"/>
      <c r="W135" s="131"/>
      <c r="X135" s="131"/>
      <c r="Y135" s="144"/>
      <c r="Z135" s="144"/>
      <c r="AA135" s="93"/>
      <c r="AB135" s="93"/>
      <c r="AC135" s="93"/>
      <c r="AD135" s="93"/>
      <c r="AE135" s="258"/>
      <c r="AF135" s="251"/>
      <c r="AG135" s="252"/>
      <c r="AH135" s="253"/>
      <c r="AI135" s="194">
        <v>5.3125000000000004E-4</v>
      </c>
      <c r="AJ135" s="177">
        <v>39</v>
      </c>
      <c r="AK135" s="177">
        <v>49</v>
      </c>
      <c r="AL135" s="177">
        <v>52</v>
      </c>
      <c r="AM135" s="41" t="s">
        <v>152</v>
      </c>
      <c r="AN135" s="42"/>
      <c r="AO135" s="42"/>
      <c r="AP135" s="42">
        <v>53</v>
      </c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</row>
    <row r="136" spans="1:78" ht="18.75" x14ac:dyDescent="0.3">
      <c r="A136" s="53">
        <f>N136+R136+V136+Z136+AD136+AH136+AL136+AP136</f>
        <v>102</v>
      </c>
      <c r="B136" s="53">
        <v>134</v>
      </c>
      <c r="C136" s="336">
        <f>AVERAGE(L136,P136,T136,X136,AB136,AF136,AJ136,AN136,)</f>
        <v>16.5</v>
      </c>
      <c r="D136" s="3" t="s">
        <v>145</v>
      </c>
      <c r="E136" s="12" t="s">
        <v>245</v>
      </c>
      <c r="F136" s="12" t="s">
        <v>18</v>
      </c>
      <c r="G136" s="57" t="s">
        <v>210</v>
      </c>
      <c r="I136" s="8" t="s">
        <v>92</v>
      </c>
      <c r="J136" s="8" t="s">
        <v>90</v>
      </c>
      <c r="K136" s="344"/>
      <c r="L136" s="344"/>
      <c r="M136" s="344"/>
      <c r="N136" s="344"/>
      <c r="O136" s="314"/>
      <c r="P136" s="314"/>
      <c r="Q136" s="314"/>
      <c r="R136" s="314"/>
      <c r="S136" s="278"/>
      <c r="T136" s="278"/>
      <c r="U136" s="278"/>
      <c r="V136" s="278"/>
      <c r="W136" s="134"/>
      <c r="X136" s="134"/>
      <c r="Y136" s="139"/>
      <c r="Z136" s="139"/>
      <c r="AA136" s="94"/>
      <c r="AB136" s="94"/>
      <c r="AC136" s="94"/>
      <c r="AD136" s="94"/>
      <c r="AE136" s="258"/>
      <c r="AF136" s="252"/>
      <c r="AG136" s="252"/>
      <c r="AH136" s="253"/>
      <c r="AI136" s="195">
        <v>5.5555555555555556E-4</v>
      </c>
      <c r="AJ136" s="180">
        <v>33</v>
      </c>
      <c r="AK136" s="180">
        <v>52</v>
      </c>
      <c r="AL136" s="181">
        <v>49</v>
      </c>
      <c r="AM136" s="41" t="s">
        <v>152</v>
      </c>
      <c r="AN136" s="42"/>
      <c r="AO136" s="42"/>
      <c r="AP136" s="42">
        <v>53</v>
      </c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T136" s="33"/>
      <c r="BU136" s="33"/>
      <c r="BV136" s="33"/>
      <c r="BW136" s="33"/>
      <c r="BX136" s="33"/>
      <c r="BY136" s="33"/>
      <c r="BZ136" s="33"/>
    </row>
    <row r="137" spans="1:78" ht="18.75" x14ac:dyDescent="0.3">
      <c r="A137" s="53">
        <f>N137+R137+V137+Z137+AD137+AH137+AL137+AP137</f>
        <v>101</v>
      </c>
      <c r="B137" s="53">
        <v>135</v>
      </c>
      <c r="C137" s="336">
        <f>AVERAGE(L137,P137,T137,X137,AB137,AF137,AJ137,AN137,)</f>
        <v>17.5</v>
      </c>
      <c r="D137" s="3" t="s">
        <v>141</v>
      </c>
      <c r="E137" s="12" t="s">
        <v>245</v>
      </c>
      <c r="F137" s="12" t="s">
        <v>18</v>
      </c>
      <c r="G137" s="57" t="s">
        <v>210</v>
      </c>
      <c r="I137" s="8" t="s">
        <v>92</v>
      </c>
      <c r="J137" s="8" t="s">
        <v>90</v>
      </c>
      <c r="K137" s="344"/>
      <c r="L137" s="344"/>
      <c r="M137" s="344"/>
      <c r="N137" s="344"/>
      <c r="O137" s="314"/>
      <c r="P137" s="314"/>
      <c r="Q137" s="314"/>
      <c r="R137" s="314"/>
      <c r="S137" s="278"/>
      <c r="T137" s="278"/>
      <c r="U137" s="278"/>
      <c r="V137" s="278"/>
      <c r="W137" s="134"/>
      <c r="X137" s="134"/>
      <c r="Y137" s="139"/>
      <c r="Z137" s="139"/>
      <c r="AA137" s="94"/>
      <c r="AB137" s="94"/>
      <c r="AC137" s="94"/>
      <c r="AD137" s="94"/>
      <c r="AE137" s="258"/>
      <c r="AF137" s="252"/>
      <c r="AG137" s="252"/>
      <c r="AH137" s="253"/>
      <c r="AI137" s="195">
        <v>5.6724537037037041E-4</v>
      </c>
      <c r="AJ137" s="180">
        <v>35</v>
      </c>
      <c r="AK137" s="180">
        <v>53</v>
      </c>
      <c r="AL137" s="181">
        <v>48</v>
      </c>
      <c r="AM137" s="41" t="s">
        <v>152</v>
      </c>
      <c r="AN137" s="42"/>
      <c r="AO137" s="42"/>
      <c r="AP137" s="42">
        <v>53</v>
      </c>
      <c r="BQ137" s="33"/>
      <c r="BR137" s="33"/>
      <c r="BS137" s="33"/>
    </row>
    <row r="138" spans="1:78" ht="18.75" x14ac:dyDescent="0.3">
      <c r="A138" s="53">
        <f>N138+R138+V138+Z138+AD138+AH138+AL138+AP138</f>
        <v>101</v>
      </c>
      <c r="B138" s="53">
        <v>136</v>
      </c>
      <c r="C138" s="336">
        <f>AVERAGE(L138,P138,T138,X138,AB138,AF138,AJ138,AN138,)</f>
        <v>43.333333333333336</v>
      </c>
      <c r="D138" s="3" t="s">
        <v>9</v>
      </c>
      <c r="E138" s="12" t="s">
        <v>88</v>
      </c>
      <c r="F138" s="12" t="s">
        <v>18</v>
      </c>
      <c r="G138" s="3" t="s">
        <v>210</v>
      </c>
      <c r="H138" s="350" t="s">
        <v>355</v>
      </c>
      <c r="I138" s="8" t="s">
        <v>92</v>
      </c>
      <c r="J138" s="8" t="s">
        <v>90</v>
      </c>
      <c r="K138" s="344"/>
      <c r="L138" s="344"/>
      <c r="M138" s="344"/>
      <c r="N138" s="344"/>
      <c r="O138" s="331"/>
      <c r="P138" s="331"/>
      <c r="Q138" s="331"/>
      <c r="R138" s="331"/>
      <c r="S138" s="284"/>
      <c r="T138" s="284"/>
      <c r="U138" s="284"/>
      <c r="V138" s="284"/>
      <c r="W138" s="131"/>
      <c r="X138" s="131"/>
      <c r="Y138" s="144"/>
      <c r="Z138" s="144"/>
      <c r="AA138" s="93"/>
      <c r="AB138" s="93"/>
      <c r="AC138" s="93"/>
      <c r="AD138" s="93"/>
      <c r="AE138" s="258"/>
      <c r="AF138" s="263"/>
      <c r="AG138" s="252"/>
      <c r="AH138" s="253"/>
      <c r="AI138" s="194">
        <v>6.0648148148148139E-4</v>
      </c>
      <c r="AJ138" s="177">
        <v>57</v>
      </c>
      <c r="AK138" s="177">
        <v>56</v>
      </c>
      <c r="AL138" s="177">
        <v>45</v>
      </c>
      <c r="AM138" s="45">
        <v>2.6388888888888886E-4</v>
      </c>
      <c r="AN138" s="46">
        <v>73</v>
      </c>
      <c r="AO138" s="46">
        <v>45</v>
      </c>
      <c r="AP138" s="46">
        <v>56</v>
      </c>
    </row>
    <row r="139" spans="1:78" s="33" customFormat="1" ht="18.75" hidden="1" x14ac:dyDescent="0.3">
      <c r="A139" s="53">
        <f>N139+R139+V139+Z139+AD139+AH139+AL139+AP139</f>
        <v>100</v>
      </c>
      <c r="B139" s="53">
        <v>137</v>
      </c>
      <c r="C139" s="336">
        <f>AVERAGE(L139,P139,T139,X139,AB139,AF139,AJ139,AN139,)</f>
        <v>20</v>
      </c>
      <c r="D139" s="3" t="s">
        <v>115</v>
      </c>
      <c r="E139" s="12" t="s">
        <v>7</v>
      </c>
      <c r="F139" s="12" t="s">
        <v>18</v>
      </c>
      <c r="G139" s="3" t="s">
        <v>210</v>
      </c>
      <c r="H139" s="350"/>
      <c r="I139" s="8" t="s">
        <v>77</v>
      </c>
      <c r="J139" s="8" t="s">
        <v>90</v>
      </c>
      <c r="K139" s="344"/>
      <c r="L139" s="344"/>
      <c r="M139" s="344"/>
      <c r="N139" s="344"/>
      <c r="O139" s="314"/>
      <c r="P139" s="314"/>
      <c r="Q139" s="314"/>
      <c r="R139" s="314"/>
      <c r="S139" s="278"/>
      <c r="T139" s="278"/>
      <c r="U139" s="278"/>
      <c r="V139" s="278"/>
      <c r="W139" s="134"/>
      <c r="X139" s="134"/>
      <c r="Y139" s="139"/>
      <c r="Z139" s="139"/>
      <c r="AA139" s="94"/>
      <c r="AB139" s="94"/>
      <c r="AC139" s="94"/>
      <c r="AD139" s="94"/>
      <c r="AE139" s="258"/>
      <c r="AF139" s="252"/>
      <c r="AG139" s="252"/>
      <c r="AH139" s="253"/>
      <c r="AI139" s="195">
        <v>5.8564814814814818E-4</v>
      </c>
      <c r="AJ139" s="180">
        <v>40</v>
      </c>
      <c r="AK139" s="180">
        <v>54</v>
      </c>
      <c r="AL139" s="181">
        <v>47</v>
      </c>
      <c r="AM139" s="41" t="s">
        <v>152</v>
      </c>
      <c r="AN139" s="42"/>
      <c r="AO139" s="42"/>
      <c r="AP139" s="42">
        <v>53</v>
      </c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</row>
    <row r="140" spans="1:78" ht="18.75" x14ac:dyDescent="0.3">
      <c r="A140" s="53">
        <f>N140+R140+V140+Z140+AD140+AH140+AL140+AP140</f>
        <v>99</v>
      </c>
      <c r="B140" s="53">
        <v>138</v>
      </c>
      <c r="C140" s="336">
        <f>AVERAGE(L140,P140,T140,X140,AB140,AF140,AJ140,AN140,)</f>
        <v>19</v>
      </c>
      <c r="D140" s="3" t="s">
        <v>139</v>
      </c>
      <c r="E140" s="12" t="s">
        <v>114</v>
      </c>
      <c r="F140" s="12" t="s">
        <v>18</v>
      </c>
      <c r="G140" s="57" t="s">
        <v>210</v>
      </c>
      <c r="I140" s="8" t="s">
        <v>92</v>
      </c>
      <c r="J140" s="8" t="s">
        <v>90</v>
      </c>
      <c r="K140" s="344"/>
      <c r="L140" s="344"/>
      <c r="M140" s="344"/>
      <c r="N140" s="344"/>
      <c r="O140" s="314"/>
      <c r="P140" s="314"/>
      <c r="Q140" s="314"/>
      <c r="R140" s="314"/>
      <c r="S140" s="278"/>
      <c r="T140" s="278"/>
      <c r="U140" s="278"/>
      <c r="V140" s="278"/>
      <c r="W140" s="134"/>
      <c r="X140" s="134"/>
      <c r="Y140" s="139"/>
      <c r="Z140" s="139"/>
      <c r="AA140" s="94"/>
      <c r="AB140" s="94"/>
      <c r="AC140" s="94"/>
      <c r="AD140" s="94"/>
      <c r="AE140" s="258"/>
      <c r="AF140" s="252"/>
      <c r="AG140" s="252"/>
      <c r="AH140" s="253"/>
      <c r="AI140" s="195">
        <v>6.030092592592593E-4</v>
      </c>
      <c r="AJ140" s="180">
        <v>38</v>
      </c>
      <c r="AK140" s="180">
        <v>55</v>
      </c>
      <c r="AL140" s="181">
        <v>46</v>
      </c>
      <c r="AM140" s="41" t="s">
        <v>152</v>
      </c>
      <c r="AN140" s="42"/>
      <c r="AO140" s="42"/>
      <c r="AP140" s="42">
        <v>53</v>
      </c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</row>
    <row r="141" spans="1:78" ht="18.75" hidden="1" x14ac:dyDescent="0.3">
      <c r="A141" s="53">
        <f>N141+R141+V141+Z141+AD141+AH141+AL141+AP141</f>
        <v>97</v>
      </c>
      <c r="B141" s="53">
        <v>139</v>
      </c>
      <c r="C141" s="336">
        <f>AVERAGE(L141,P141,T141,X141,AB141,AF141,AJ141,AN141,)</f>
        <v>20</v>
      </c>
      <c r="D141" s="3" t="s">
        <v>111</v>
      </c>
      <c r="E141" s="12" t="s">
        <v>101</v>
      </c>
      <c r="F141" s="12" t="s">
        <v>71</v>
      </c>
      <c r="G141" s="3" t="s">
        <v>210</v>
      </c>
      <c r="I141" s="8" t="s">
        <v>77</v>
      </c>
      <c r="J141" s="8" t="s">
        <v>90</v>
      </c>
      <c r="K141" s="344"/>
      <c r="L141" s="344"/>
      <c r="M141" s="344"/>
      <c r="N141" s="344"/>
      <c r="O141" s="319"/>
      <c r="P141" s="319"/>
      <c r="Q141" s="319"/>
      <c r="R141" s="319"/>
      <c r="S141" s="276"/>
      <c r="T141" s="276"/>
      <c r="U141" s="276"/>
      <c r="V141" s="276"/>
      <c r="W141" s="131"/>
      <c r="X141" s="131"/>
      <c r="Y141" s="144"/>
      <c r="Z141" s="144"/>
      <c r="AA141" s="93"/>
      <c r="AB141" s="93"/>
      <c r="AC141" s="93"/>
      <c r="AD141" s="93"/>
      <c r="AE141" s="258"/>
      <c r="AF141" s="251"/>
      <c r="AG141" s="252"/>
      <c r="AH141" s="253"/>
      <c r="AI141" s="194">
        <v>6.076388888888889E-4</v>
      </c>
      <c r="AJ141" s="177">
        <v>40</v>
      </c>
      <c r="AK141" s="177">
        <v>57</v>
      </c>
      <c r="AL141" s="177">
        <v>44</v>
      </c>
      <c r="AM141" s="41" t="s">
        <v>152</v>
      </c>
      <c r="AN141" s="42"/>
      <c r="AO141" s="42"/>
      <c r="AP141" s="42">
        <v>53</v>
      </c>
      <c r="BT141" s="33"/>
      <c r="BU141" s="33"/>
      <c r="BV141" s="33"/>
      <c r="BW141" s="33"/>
      <c r="BX141" s="33"/>
      <c r="BY141" s="33"/>
      <c r="BZ141" s="33"/>
    </row>
    <row r="142" spans="1:78" ht="18.75" hidden="1" x14ac:dyDescent="0.3">
      <c r="A142" s="53">
        <f>N142+R142+V142+Z142+AD142+AH142+AL142+AP142</f>
        <v>96</v>
      </c>
      <c r="B142" s="53">
        <v>140</v>
      </c>
      <c r="C142" s="336">
        <f>AVERAGE(L142,P142,T142,X142,AB142,AF142,AJ142,AN142,)</f>
        <v>17.5</v>
      </c>
      <c r="D142" s="3" t="s">
        <v>137</v>
      </c>
      <c r="E142" s="12" t="s">
        <v>135</v>
      </c>
      <c r="F142" s="12" t="s">
        <v>18</v>
      </c>
      <c r="G142" s="57" t="s">
        <v>210</v>
      </c>
      <c r="I142" s="8" t="s">
        <v>77</v>
      </c>
      <c r="J142" s="8" t="s">
        <v>90</v>
      </c>
      <c r="K142" s="344"/>
      <c r="L142" s="344"/>
      <c r="M142" s="344"/>
      <c r="N142" s="344"/>
      <c r="O142" s="319"/>
      <c r="P142" s="319"/>
      <c r="Q142" s="319"/>
      <c r="R142" s="319"/>
      <c r="S142" s="276"/>
      <c r="T142" s="276"/>
      <c r="U142" s="276"/>
      <c r="V142" s="276"/>
      <c r="W142" s="131"/>
      <c r="X142" s="131"/>
      <c r="Y142" s="144"/>
      <c r="Z142" s="144"/>
      <c r="AA142" s="93"/>
      <c r="AB142" s="93"/>
      <c r="AC142" s="93"/>
      <c r="AD142" s="93"/>
      <c r="AE142" s="258"/>
      <c r="AF142" s="251"/>
      <c r="AG142" s="260"/>
      <c r="AH142" s="253"/>
      <c r="AI142" s="194">
        <v>6.087962962962963E-4</v>
      </c>
      <c r="AJ142" s="177">
        <v>35</v>
      </c>
      <c r="AK142" s="177">
        <v>58</v>
      </c>
      <c r="AL142" s="177">
        <v>43</v>
      </c>
      <c r="AM142" s="41" t="s">
        <v>152</v>
      </c>
      <c r="AN142" s="42"/>
      <c r="AO142" s="42"/>
      <c r="AP142" s="42">
        <v>53</v>
      </c>
      <c r="BQ142" s="33"/>
      <c r="BR142" s="33"/>
      <c r="BS142" s="33"/>
    </row>
    <row r="143" spans="1:78" s="33" customFormat="1" ht="18.75" hidden="1" x14ac:dyDescent="0.3">
      <c r="A143" s="53">
        <f>N143+R143+V143+Z143+AD143+AH143+AL143+AP143</f>
        <v>94</v>
      </c>
      <c r="B143" s="53">
        <v>141</v>
      </c>
      <c r="C143" s="336">
        <f>AVERAGE(L143,P143,T143,X143,AB143,AF143,AJ143,AN143,)</f>
        <v>16.5</v>
      </c>
      <c r="D143" s="3" t="s">
        <v>132</v>
      </c>
      <c r="E143" s="12" t="s">
        <v>31</v>
      </c>
      <c r="F143" s="12" t="s">
        <v>18</v>
      </c>
      <c r="G143" s="57" t="s">
        <v>210</v>
      </c>
      <c r="H143" s="350"/>
      <c r="I143" s="8" t="s">
        <v>77</v>
      </c>
      <c r="J143" s="8" t="s">
        <v>90</v>
      </c>
      <c r="K143" s="344"/>
      <c r="L143" s="344"/>
      <c r="M143" s="344"/>
      <c r="N143" s="344"/>
      <c r="O143" s="314"/>
      <c r="P143" s="314"/>
      <c r="Q143" s="314"/>
      <c r="R143" s="314"/>
      <c r="S143" s="278"/>
      <c r="T143" s="278"/>
      <c r="U143" s="278"/>
      <c r="V143" s="278"/>
      <c r="W143" s="134"/>
      <c r="X143" s="134"/>
      <c r="Y143" s="139"/>
      <c r="Z143" s="139"/>
      <c r="AA143" s="94"/>
      <c r="AB143" s="94"/>
      <c r="AC143" s="94"/>
      <c r="AD143" s="94"/>
      <c r="AE143" s="258"/>
      <c r="AF143" s="252"/>
      <c r="AG143" s="252"/>
      <c r="AH143" s="253"/>
      <c r="AI143" s="195">
        <v>6.7013888888888885E-4</v>
      </c>
      <c r="AJ143" s="180">
        <v>33</v>
      </c>
      <c r="AK143" s="180">
        <v>60</v>
      </c>
      <c r="AL143" s="181">
        <v>41</v>
      </c>
      <c r="AM143" s="41" t="s">
        <v>152</v>
      </c>
      <c r="AN143" s="42"/>
      <c r="AO143" s="42"/>
      <c r="AP143" s="42">
        <v>53</v>
      </c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</row>
    <row r="144" spans="1:78" s="33" customFormat="1" ht="18.75" x14ac:dyDescent="0.3">
      <c r="A144" s="53">
        <f>N144+R144+V144+Z144+AD144+AH144+AL144+AP144</f>
        <v>84</v>
      </c>
      <c r="B144" s="53">
        <v>142</v>
      </c>
      <c r="C144" s="336">
        <f>AVERAGE(L144,P144,T144,X144,AB144,AF144,AJ144,AN144,)</f>
        <v>29.5</v>
      </c>
      <c r="D144" s="3" t="s">
        <v>144</v>
      </c>
      <c r="E144" s="12" t="s">
        <v>7</v>
      </c>
      <c r="F144" s="12" t="s">
        <v>37</v>
      </c>
      <c r="G144" s="57" t="s">
        <v>230</v>
      </c>
      <c r="H144" s="350"/>
      <c r="I144" s="8" t="s">
        <v>92</v>
      </c>
      <c r="J144" s="8" t="s">
        <v>90</v>
      </c>
      <c r="K144" s="344"/>
      <c r="L144" s="344"/>
      <c r="M144" s="344"/>
      <c r="N144" s="344"/>
      <c r="O144" s="314"/>
      <c r="P144" s="314"/>
      <c r="Q144" s="314"/>
      <c r="R144" s="314"/>
      <c r="S144" s="278"/>
      <c r="T144" s="278"/>
      <c r="U144" s="278"/>
      <c r="V144" s="278"/>
      <c r="W144" s="134"/>
      <c r="X144" s="134"/>
      <c r="Y144" s="139"/>
      <c r="Z144" s="139"/>
      <c r="AA144" s="94"/>
      <c r="AB144" s="94"/>
      <c r="AC144" s="94"/>
      <c r="AD144" s="94"/>
      <c r="AE144" s="264"/>
      <c r="AF144" s="252"/>
      <c r="AG144" s="252"/>
      <c r="AH144" s="252"/>
      <c r="AI144" s="195"/>
      <c r="AJ144" s="180"/>
      <c r="AK144" s="180"/>
      <c r="AL144" s="180"/>
      <c r="AM144" s="41">
        <v>1.9328703703703703E-4</v>
      </c>
      <c r="AN144" s="42">
        <v>59</v>
      </c>
      <c r="AO144" s="42">
        <v>17</v>
      </c>
      <c r="AP144" s="42">
        <v>84</v>
      </c>
      <c r="BQ144" s="5"/>
      <c r="BR144" s="5"/>
      <c r="BS144" s="5"/>
      <c r="BT144" s="5"/>
      <c r="BU144" s="5"/>
      <c r="BV144" s="5"/>
      <c r="BW144" s="5"/>
      <c r="BX144" s="5"/>
      <c r="BY144" s="5"/>
      <c r="BZ144" s="5"/>
    </row>
    <row r="145" spans="1:78" ht="18.75" x14ac:dyDescent="0.3">
      <c r="A145" s="53">
        <f>N145+R145+V145+Z145+AD145+AH145+AL145+AP145</f>
        <v>81</v>
      </c>
      <c r="B145" s="53">
        <v>143</v>
      </c>
      <c r="C145" s="336">
        <f>AVERAGE(L145,P145,T145,X145,AB145,AF145,AJ145,AN145,)</f>
        <v>26</v>
      </c>
      <c r="D145" s="3" t="s">
        <v>24</v>
      </c>
      <c r="E145" s="12" t="s">
        <v>25</v>
      </c>
      <c r="F145" s="12" t="s">
        <v>36</v>
      </c>
      <c r="G145" s="57" t="s">
        <v>273</v>
      </c>
      <c r="I145" s="8" t="s">
        <v>92</v>
      </c>
      <c r="J145" s="8" t="s">
        <v>90</v>
      </c>
      <c r="K145" s="344"/>
      <c r="L145" s="344"/>
      <c r="M145" s="344"/>
      <c r="N145" s="344"/>
      <c r="O145" s="316"/>
      <c r="P145" s="316"/>
      <c r="Q145" s="316"/>
      <c r="R145" s="316"/>
      <c r="S145" s="281"/>
      <c r="T145" s="281"/>
      <c r="U145" s="281"/>
      <c r="V145" s="281"/>
      <c r="W145" s="131"/>
      <c r="X145" s="131"/>
      <c r="Y145" s="143"/>
      <c r="Z145" s="143"/>
      <c r="AA145" s="96"/>
      <c r="AB145" s="96"/>
      <c r="AC145" s="96"/>
      <c r="AD145" s="96"/>
      <c r="AE145" s="265"/>
      <c r="AF145" s="260"/>
      <c r="AG145" s="252"/>
      <c r="AH145" s="260"/>
      <c r="AI145" s="200"/>
      <c r="AJ145" s="178"/>
      <c r="AK145" s="178"/>
      <c r="AL145" s="178"/>
      <c r="AM145" s="45">
        <v>1.9560185185185183E-4</v>
      </c>
      <c r="AN145" s="46">
        <v>52</v>
      </c>
      <c r="AO145" s="46">
        <v>20</v>
      </c>
      <c r="AP145" s="46">
        <v>81</v>
      </c>
      <c r="BT145" s="33"/>
      <c r="BU145" s="33"/>
      <c r="BV145" s="33"/>
      <c r="BW145" s="33"/>
      <c r="BX145" s="33"/>
      <c r="BY145" s="33"/>
      <c r="BZ145" s="33"/>
    </row>
    <row r="146" spans="1:78" ht="18.75" x14ac:dyDescent="0.3">
      <c r="A146" s="53">
        <f>N146+R146+V146+Z146+AD146+AH146+AL146+AP146</f>
        <v>75</v>
      </c>
      <c r="B146" s="53">
        <v>144</v>
      </c>
      <c r="C146" s="336">
        <f>AVERAGE(L146,P146,T146,X146,AB146,AF146,AJ146,AN146,)</f>
        <v>22.5</v>
      </c>
      <c r="D146" s="3" t="s">
        <v>35</v>
      </c>
      <c r="E146" s="12" t="s">
        <v>34</v>
      </c>
      <c r="F146" s="12" t="s">
        <v>26</v>
      </c>
      <c r="G146" s="57" t="s">
        <v>323</v>
      </c>
      <c r="I146" s="8" t="s">
        <v>92</v>
      </c>
      <c r="J146" s="8" t="s">
        <v>90</v>
      </c>
      <c r="K146" s="344"/>
      <c r="L146" s="344"/>
      <c r="M146" s="344"/>
      <c r="N146" s="344"/>
      <c r="O146" s="314"/>
      <c r="P146" s="314"/>
      <c r="Q146" s="314"/>
      <c r="R146" s="314"/>
      <c r="S146" s="278"/>
      <c r="T146" s="278"/>
      <c r="U146" s="278"/>
      <c r="V146" s="278"/>
      <c r="W146" s="134"/>
      <c r="X146" s="134"/>
      <c r="Y146" s="139"/>
      <c r="Z146" s="139"/>
      <c r="AA146" s="94"/>
      <c r="AB146" s="94"/>
      <c r="AC146" s="94"/>
      <c r="AD146" s="94"/>
      <c r="AE146" s="264"/>
      <c r="AF146" s="252"/>
      <c r="AG146" s="252"/>
      <c r="AH146" s="252"/>
      <c r="AI146" s="195"/>
      <c r="AJ146" s="180"/>
      <c r="AK146" s="180"/>
      <c r="AL146" s="180"/>
      <c r="AM146" s="41">
        <v>2.0717592592592589E-4</v>
      </c>
      <c r="AN146" s="42">
        <v>45</v>
      </c>
      <c r="AO146" s="42">
        <v>26</v>
      </c>
      <c r="AP146" s="42">
        <v>75</v>
      </c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ht="18.75" hidden="1" x14ac:dyDescent="0.3">
      <c r="A147" s="53">
        <f>N147+R147+V147+Z147+AD147+AH147+AL147+AP147</f>
        <v>71</v>
      </c>
      <c r="B147" s="53">
        <v>145</v>
      </c>
      <c r="C147" s="336">
        <f>AVERAGE(L147,P147,T147,X147,AB147,AF147,AJ147,AN147,)</f>
        <v>28</v>
      </c>
      <c r="D147" s="3" t="s">
        <v>80</v>
      </c>
      <c r="E147" s="12" t="s">
        <v>7</v>
      </c>
      <c r="F147" s="12" t="s">
        <v>18</v>
      </c>
      <c r="G147" s="57" t="s">
        <v>210</v>
      </c>
      <c r="I147" s="8" t="s">
        <v>77</v>
      </c>
      <c r="J147" s="8" t="s">
        <v>90</v>
      </c>
      <c r="K147" s="344"/>
      <c r="L147" s="344"/>
      <c r="M147" s="344"/>
      <c r="N147" s="344"/>
      <c r="O147" s="316"/>
      <c r="P147" s="316"/>
      <c r="Q147" s="316"/>
      <c r="R147" s="316"/>
      <c r="S147" s="281"/>
      <c r="T147" s="281"/>
      <c r="U147" s="281"/>
      <c r="V147" s="281"/>
      <c r="W147" s="131"/>
      <c r="X147" s="131"/>
      <c r="Y147" s="143"/>
      <c r="Z147" s="143"/>
      <c r="AA147" s="96"/>
      <c r="AB147" s="96"/>
      <c r="AC147" s="96"/>
      <c r="AD147" s="96"/>
      <c r="AE147" s="265"/>
      <c r="AF147" s="260"/>
      <c r="AG147" s="252"/>
      <c r="AH147" s="260"/>
      <c r="AI147" s="200"/>
      <c r="AJ147" s="178"/>
      <c r="AK147" s="178"/>
      <c r="AL147" s="178"/>
      <c r="AM147" s="45">
        <v>2.1064814814814815E-4</v>
      </c>
      <c r="AN147" s="46">
        <v>56</v>
      </c>
      <c r="AO147" s="46">
        <v>30</v>
      </c>
      <c r="AP147" s="46">
        <v>71</v>
      </c>
      <c r="BQ147" s="33"/>
      <c r="BR147" s="33"/>
      <c r="BS147" s="33"/>
    </row>
    <row r="148" spans="1:78" ht="18.75" hidden="1" x14ac:dyDescent="0.3">
      <c r="A148" s="53">
        <f>N148+R148+V148+Z148+AD148+AH148+AL148+AP148</f>
        <v>67</v>
      </c>
      <c r="B148" s="53">
        <v>146</v>
      </c>
      <c r="C148" s="336">
        <f>AVERAGE(L148,P148,T148,X148,AB148,AF148,AJ148,AN148,)</f>
        <v>30.5</v>
      </c>
      <c r="D148" s="3" t="s">
        <v>30</v>
      </c>
      <c r="E148" s="12" t="s">
        <v>31</v>
      </c>
      <c r="F148" s="12" t="s">
        <v>37</v>
      </c>
      <c r="G148" s="57" t="s">
        <v>230</v>
      </c>
      <c r="I148" s="8" t="s">
        <v>77</v>
      </c>
      <c r="J148" s="8" t="s">
        <v>90</v>
      </c>
      <c r="K148" s="344"/>
      <c r="L148" s="344"/>
      <c r="M148" s="344"/>
      <c r="N148" s="344"/>
      <c r="O148" s="316"/>
      <c r="P148" s="316"/>
      <c r="Q148" s="316"/>
      <c r="R148" s="316"/>
      <c r="S148" s="281"/>
      <c r="T148" s="281"/>
      <c r="U148" s="281"/>
      <c r="V148" s="281"/>
      <c r="W148" s="131"/>
      <c r="X148" s="131"/>
      <c r="Y148" s="143"/>
      <c r="Z148" s="143"/>
      <c r="AA148" s="96"/>
      <c r="AB148" s="96"/>
      <c r="AC148" s="96"/>
      <c r="AD148" s="96"/>
      <c r="AE148" s="265"/>
      <c r="AF148" s="260"/>
      <c r="AG148" s="252"/>
      <c r="AH148" s="260"/>
      <c r="AI148" s="200"/>
      <c r="AJ148" s="178"/>
      <c r="AK148" s="178"/>
      <c r="AL148" s="178"/>
      <c r="AM148" s="45">
        <v>2.1643518518518518E-4</v>
      </c>
      <c r="AN148" s="46">
        <v>61</v>
      </c>
      <c r="AO148" s="46">
        <v>34</v>
      </c>
      <c r="AP148" s="46">
        <v>67</v>
      </c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</row>
    <row r="149" spans="1:78" ht="18.75" x14ac:dyDescent="0.3">
      <c r="A149" s="53">
        <f>N149+R149+V149+Z149+AD149+AH149+AL149+AP149</f>
        <v>65</v>
      </c>
      <c r="B149" s="53">
        <v>147</v>
      </c>
      <c r="C149" s="336">
        <f>AVERAGE(L149,P149,T149,X149,AB149,AF149,AJ149,AN149,)</f>
        <v>22.5</v>
      </c>
      <c r="D149" s="3" t="s">
        <v>78</v>
      </c>
      <c r="E149" s="12" t="s">
        <v>50</v>
      </c>
      <c r="F149" s="12" t="s">
        <v>18</v>
      </c>
      <c r="G149" s="57" t="s">
        <v>210</v>
      </c>
      <c r="I149" s="8" t="s">
        <v>92</v>
      </c>
      <c r="J149" s="8" t="s">
        <v>90</v>
      </c>
      <c r="K149" s="344"/>
      <c r="L149" s="344"/>
      <c r="M149" s="344"/>
      <c r="N149" s="344"/>
      <c r="O149" s="314"/>
      <c r="P149" s="314"/>
      <c r="Q149" s="314"/>
      <c r="R149" s="314"/>
      <c r="S149" s="278"/>
      <c r="T149" s="278"/>
      <c r="U149" s="278"/>
      <c r="V149" s="278"/>
      <c r="W149" s="134"/>
      <c r="X149" s="134"/>
      <c r="Y149" s="139"/>
      <c r="Z149" s="139"/>
      <c r="AA149" s="94"/>
      <c r="AB149" s="94"/>
      <c r="AC149" s="94"/>
      <c r="AD149" s="94"/>
      <c r="AE149" s="264"/>
      <c r="AF149" s="252"/>
      <c r="AG149" s="252"/>
      <c r="AH149" s="252"/>
      <c r="AI149" s="195"/>
      <c r="AJ149" s="180"/>
      <c r="AK149" s="180"/>
      <c r="AL149" s="180"/>
      <c r="AM149" s="41">
        <v>2.3032407407407409E-4</v>
      </c>
      <c r="AN149" s="42">
        <v>45</v>
      </c>
      <c r="AO149" s="42">
        <v>36</v>
      </c>
      <c r="AP149" s="42">
        <v>65</v>
      </c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</row>
    <row r="150" spans="1:78" ht="18.75" x14ac:dyDescent="0.3">
      <c r="A150" s="53">
        <f>N150+R150+V150+Z150+AD150+AH150+AL150+AP150</f>
        <v>64</v>
      </c>
      <c r="B150" s="53">
        <v>148</v>
      </c>
      <c r="C150" s="336">
        <f>AVERAGE(L150,P150,T150,X150,AB150,AF150,AJ150,AN150,)</f>
        <v>28.5</v>
      </c>
      <c r="D150" s="3" t="s">
        <v>64</v>
      </c>
      <c r="E150" s="12" t="s">
        <v>13</v>
      </c>
      <c r="F150" s="12" t="s">
        <v>18</v>
      </c>
      <c r="G150" s="57" t="s">
        <v>210</v>
      </c>
      <c r="I150" s="8" t="s">
        <v>92</v>
      </c>
      <c r="J150" s="8" t="s">
        <v>90</v>
      </c>
      <c r="K150" s="344"/>
      <c r="L150" s="344"/>
      <c r="M150" s="344"/>
      <c r="N150" s="344"/>
      <c r="O150" s="314"/>
      <c r="P150" s="314"/>
      <c r="Q150" s="314"/>
      <c r="R150" s="314"/>
      <c r="S150" s="278"/>
      <c r="T150" s="278"/>
      <c r="U150" s="278"/>
      <c r="V150" s="278"/>
      <c r="W150" s="134"/>
      <c r="X150" s="134"/>
      <c r="Y150" s="139"/>
      <c r="Z150" s="139"/>
      <c r="AA150" s="94"/>
      <c r="AB150" s="94"/>
      <c r="AC150" s="94"/>
      <c r="AD150" s="94"/>
      <c r="AE150" s="264"/>
      <c r="AF150" s="252"/>
      <c r="AG150" s="252"/>
      <c r="AH150" s="252"/>
      <c r="AI150" s="195"/>
      <c r="AJ150" s="180"/>
      <c r="AK150" s="180"/>
      <c r="AL150" s="180"/>
      <c r="AM150" s="41">
        <v>2.3032407407407409E-4</v>
      </c>
      <c r="AN150" s="42">
        <v>57</v>
      </c>
      <c r="AO150" s="42">
        <v>37</v>
      </c>
      <c r="AP150" s="42">
        <v>64</v>
      </c>
    </row>
    <row r="151" spans="1:78" ht="18.75" hidden="1" x14ac:dyDescent="0.3">
      <c r="A151" s="53">
        <f>N151+R151+V151+Z151+AD151+AH151+AL151+AP151</f>
        <v>61</v>
      </c>
      <c r="B151" s="53">
        <v>149</v>
      </c>
      <c r="C151" s="336">
        <f>AVERAGE(L151,P151,T151,X151,AB151,AF151,AJ151,AN151,)</f>
        <v>22</v>
      </c>
      <c r="D151" s="3" t="s">
        <v>82</v>
      </c>
      <c r="E151" s="12" t="s">
        <v>13</v>
      </c>
      <c r="F151" s="12" t="s">
        <v>83</v>
      </c>
      <c r="G151" s="57" t="s">
        <v>231</v>
      </c>
      <c r="I151" s="8" t="s">
        <v>77</v>
      </c>
      <c r="J151" s="8" t="s">
        <v>90</v>
      </c>
      <c r="K151" s="344"/>
      <c r="L151" s="344"/>
      <c r="M151" s="344"/>
      <c r="N151" s="344"/>
      <c r="O151" s="314"/>
      <c r="P151" s="314"/>
      <c r="Q151" s="314"/>
      <c r="R151" s="314"/>
      <c r="S151" s="278"/>
      <c r="T151" s="278"/>
      <c r="U151" s="278"/>
      <c r="V151" s="278"/>
      <c r="W151" s="134"/>
      <c r="X151" s="134"/>
      <c r="Y151" s="139"/>
      <c r="Z151" s="139"/>
      <c r="AA151" s="94"/>
      <c r="AB151" s="94"/>
      <c r="AC151" s="94"/>
      <c r="AD151" s="94"/>
      <c r="AE151" s="264"/>
      <c r="AF151" s="252"/>
      <c r="AG151" s="252"/>
      <c r="AH151" s="252"/>
      <c r="AI151" s="195"/>
      <c r="AJ151" s="180"/>
      <c r="AK151" s="180"/>
      <c r="AL151" s="180"/>
      <c r="AM151" s="41">
        <v>2.3611111111111109E-4</v>
      </c>
      <c r="AN151" s="42">
        <v>44</v>
      </c>
      <c r="AO151" s="42">
        <v>40</v>
      </c>
      <c r="AP151" s="42">
        <v>61</v>
      </c>
    </row>
    <row r="152" spans="1:78" ht="15.75" hidden="1" x14ac:dyDescent="0.25">
      <c r="E152" s="5" t="s">
        <v>227</v>
      </c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AD152" s="81"/>
      <c r="AE152" s="9"/>
      <c r="AH152" s="8"/>
    </row>
    <row r="153" spans="1:78" ht="15.75" hidden="1" x14ac:dyDescent="0.25">
      <c r="A153" s="21"/>
      <c r="B153" s="21"/>
      <c r="C153" s="6"/>
      <c r="D153" s="20" t="s">
        <v>157</v>
      </c>
      <c r="E153" s="5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AD153" s="81"/>
      <c r="AE153" s="5"/>
      <c r="AF153" s="5"/>
      <c r="AG153" s="5"/>
      <c r="AH153" s="5"/>
      <c r="AI153" s="5"/>
    </row>
    <row r="154" spans="1:78" ht="15.75" hidden="1" x14ac:dyDescent="0.25">
      <c r="A154" s="21"/>
      <c r="B154" s="21"/>
      <c r="C154" s="320" t="s">
        <v>147</v>
      </c>
      <c r="D154" s="11" t="s">
        <v>155</v>
      </c>
      <c r="F154" s="5"/>
      <c r="Y154" s="21"/>
      <c r="Z154" s="21"/>
      <c r="AC154" s="21"/>
      <c r="AD154" s="11"/>
      <c r="AE154" s="5"/>
      <c r="AF154" s="5"/>
      <c r="AG154" s="5"/>
      <c r="AH154" s="5"/>
      <c r="AI154" s="11"/>
      <c r="AK154" s="5"/>
      <c r="AL154" s="5"/>
      <c r="AM154" s="5"/>
      <c r="AN154" s="5"/>
      <c r="AO154" s="5"/>
      <c r="AP154" s="5"/>
    </row>
    <row r="155" spans="1:78" ht="15.75" hidden="1" x14ac:dyDescent="0.25">
      <c r="A155" s="21"/>
      <c r="B155" s="21"/>
      <c r="C155" s="320" t="s">
        <v>148</v>
      </c>
      <c r="D155" s="11" t="s">
        <v>149</v>
      </c>
      <c r="F155" s="5"/>
      <c r="Y155" s="21"/>
      <c r="Z155" s="21"/>
      <c r="AC155" s="21"/>
      <c r="AD155" s="19"/>
      <c r="AI155" s="11"/>
      <c r="AK155" s="5"/>
      <c r="AL155" s="5"/>
      <c r="AM155" s="5"/>
      <c r="AN155" s="5"/>
      <c r="AO155" s="5"/>
      <c r="AP155" s="5"/>
    </row>
    <row r="156" spans="1:78" ht="15.75" hidden="1" x14ac:dyDescent="0.25">
      <c r="A156" s="11"/>
      <c r="B156" s="11"/>
      <c r="C156" s="6" t="s">
        <v>150</v>
      </c>
      <c r="D156" s="11" t="s">
        <v>153</v>
      </c>
      <c r="F156" s="5"/>
      <c r="Y156" s="21"/>
      <c r="Z156" s="21"/>
      <c r="AC156" s="21"/>
      <c r="AD156" s="19"/>
      <c r="AI156" s="11"/>
      <c r="AK156" s="5"/>
      <c r="AL156" s="5"/>
      <c r="AM156" s="5"/>
      <c r="AN156" s="5"/>
      <c r="AO156" s="5"/>
      <c r="AP156" s="5"/>
    </row>
    <row r="157" spans="1:78" ht="15.75" hidden="1" x14ac:dyDescent="0.25">
      <c r="A157" s="11"/>
      <c r="B157" s="11"/>
      <c r="C157" s="6" t="s">
        <v>151</v>
      </c>
      <c r="D157" s="11" t="s">
        <v>154</v>
      </c>
      <c r="F157" s="5"/>
      <c r="Y157" s="11"/>
      <c r="Z157" s="11"/>
      <c r="AC157" s="11"/>
      <c r="AD157" s="37"/>
      <c r="AI157" s="11"/>
      <c r="AK157" s="5"/>
      <c r="AL157" s="5"/>
      <c r="AM157" s="5"/>
      <c r="AN157" s="5"/>
      <c r="AO157" s="5"/>
      <c r="AP157" s="5"/>
    </row>
    <row r="158" spans="1:78" ht="15.75" hidden="1" x14ac:dyDescent="0.25">
      <c r="A158" s="21"/>
      <c r="B158" s="21"/>
      <c r="C158" s="320"/>
      <c r="F158" s="5"/>
      <c r="G158" s="5"/>
      <c r="Y158" s="11"/>
      <c r="Z158" s="11"/>
      <c r="AC158" s="11"/>
      <c r="AD158" s="37"/>
      <c r="AE158" s="5"/>
      <c r="AF158" s="5"/>
      <c r="AG158" s="5"/>
      <c r="AH158" s="5"/>
      <c r="AI158" s="11"/>
      <c r="AK158" s="5"/>
      <c r="AL158" s="5"/>
      <c r="AM158" s="5"/>
      <c r="AN158" s="5"/>
      <c r="AO158" s="5"/>
      <c r="AP158" s="5"/>
    </row>
    <row r="159" spans="1:78" ht="15.75" hidden="1" x14ac:dyDescent="0.25">
      <c r="A159" s="21"/>
      <c r="B159" s="21"/>
      <c r="C159" s="320"/>
      <c r="D159" s="22" t="s">
        <v>160</v>
      </c>
      <c r="F159" s="5"/>
      <c r="Y159" s="21"/>
      <c r="Z159" s="21"/>
      <c r="AC159" s="21"/>
      <c r="AD159" s="19"/>
      <c r="AI159" s="11"/>
      <c r="AK159" s="5"/>
      <c r="AL159" s="5"/>
      <c r="AM159" s="5"/>
      <c r="AN159" s="5"/>
      <c r="AO159" s="5"/>
      <c r="AP159" s="5"/>
    </row>
    <row r="160" spans="1:78" ht="15.75" hidden="1" x14ac:dyDescent="0.25">
      <c r="A160" s="21"/>
      <c r="B160" s="21"/>
      <c r="C160" s="320" t="s">
        <v>147</v>
      </c>
      <c r="D160" s="5" t="s">
        <v>158</v>
      </c>
      <c r="F160" s="5"/>
      <c r="G160" s="28"/>
      <c r="Y160" s="21"/>
      <c r="Z160" s="21"/>
      <c r="AC160" s="21"/>
      <c r="AD160" s="19"/>
      <c r="AI160" s="11"/>
      <c r="AK160" s="5"/>
      <c r="AL160" s="5"/>
      <c r="AM160" s="5"/>
      <c r="AN160" s="5"/>
      <c r="AO160" s="5"/>
      <c r="AP160" s="5"/>
    </row>
    <row r="161" spans="1:42" ht="15.75" hidden="1" x14ac:dyDescent="0.25">
      <c r="A161" s="21"/>
      <c r="B161" s="21"/>
      <c r="C161" s="320" t="s">
        <v>148</v>
      </c>
      <c r="D161" s="5" t="s">
        <v>159</v>
      </c>
      <c r="F161" s="5"/>
      <c r="G161" s="36"/>
      <c r="Y161" s="21"/>
      <c r="Z161" s="21"/>
      <c r="AC161" s="21"/>
      <c r="AD161" s="19"/>
      <c r="AI161" s="11"/>
      <c r="AK161" s="5"/>
      <c r="AL161" s="5"/>
      <c r="AM161" s="5"/>
      <c r="AN161" s="5"/>
      <c r="AO161" s="5"/>
      <c r="AP161" s="5"/>
    </row>
    <row r="162" spans="1:42" ht="15.75" hidden="1" x14ac:dyDescent="0.25">
      <c r="A162" s="11"/>
      <c r="B162" s="11"/>
      <c r="C162" s="6"/>
      <c r="F162" s="5"/>
      <c r="Y162" s="21"/>
      <c r="Z162" s="21"/>
      <c r="AC162" s="21"/>
      <c r="AD162" s="19"/>
      <c r="AI162" s="11"/>
      <c r="AK162" s="5"/>
      <c r="AL162" s="5"/>
      <c r="AM162" s="5"/>
      <c r="AN162" s="5"/>
      <c r="AO162" s="5"/>
      <c r="AP162" s="5"/>
    </row>
    <row r="163" spans="1:42" ht="15.75" hidden="1" x14ac:dyDescent="0.25">
      <c r="A163" s="11"/>
      <c r="B163" s="11"/>
      <c r="C163" s="6"/>
      <c r="D163" s="22" t="s">
        <v>161</v>
      </c>
      <c r="F163" s="5"/>
      <c r="Y163" s="11"/>
      <c r="Z163" s="11"/>
      <c r="AC163" s="11"/>
      <c r="AD163" s="37"/>
      <c r="AE163" s="5"/>
      <c r="AF163" s="5"/>
      <c r="AG163" s="5"/>
      <c r="AH163" s="5"/>
      <c r="AI163" s="11"/>
      <c r="AK163" s="5"/>
      <c r="AL163" s="5"/>
      <c r="AM163" s="5"/>
      <c r="AN163" s="5"/>
      <c r="AO163" s="5"/>
      <c r="AP163" s="5"/>
    </row>
    <row r="164" spans="1:42" ht="15.75" hidden="1" x14ac:dyDescent="0.25">
      <c r="A164" s="21"/>
      <c r="B164" s="21"/>
      <c r="C164" s="320" t="s">
        <v>147</v>
      </c>
      <c r="D164" s="5" t="s">
        <v>162</v>
      </c>
      <c r="F164" s="5"/>
      <c r="G164" s="27"/>
      <c r="Y164" s="11"/>
      <c r="Z164" s="11"/>
      <c r="AC164" s="11"/>
      <c r="AD164" s="37"/>
      <c r="AI164" s="11"/>
      <c r="AK164" s="5"/>
      <c r="AL164" s="5"/>
      <c r="AM164" s="5"/>
      <c r="AN164" s="5"/>
      <c r="AO164" s="5"/>
      <c r="AP164" s="5"/>
    </row>
    <row r="165" spans="1:42" ht="15.75" hidden="1" x14ac:dyDescent="0.25">
      <c r="A165" s="21"/>
      <c r="B165" s="21"/>
      <c r="C165" s="320" t="s">
        <v>148</v>
      </c>
      <c r="D165" s="5" t="s">
        <v>163</v>
      </c>
      <c r="F165" s="5"/>
      <c r="Y165" s="21"/>
      <c r="Z165" s="21"/>
      <c r="AC165" s="21"/>
      <c r="AD165" s="19"/>
      <c r="AE165" s="5"/>
      <c r="AF165" s="5"/>
      <c r="AG165" s="5"/>
      <c r="AH165" s="5"/>
      <c r="AI165" s="11"/>
      <c r="AK165" s="5"/>
      <c r="AL165" s="5"/>
      <c r="AM165" s="5"/>
      <c r="AN165" s="5"/>
      <c r="AO165" s="5"/>
      <c r="AP165" s="5"/>
    </row>
    <row r="166" spans="1:42" ht="15.75" hidden="1" x14ac:dyDescent="0.25">
      <c r="A166" s="21"/>
      <c r="B166" s="21"/>
      <c r="C166" s="6"/>
      <c r="D166" s="5" t="s">
        <v>228</v>
      </c>
      <c r="F166" s="5"/>
      <c r="Y166" s="21"/>
      <c r="Z166" s="21"/>
      <c r="AC166" s="21"/>
      <c r="AD166" s="19"/>
      <c r="AI166" s="11"/>
      <c r="AK166" s="5"/>
      <c r="AL166" s="5"/>
      <c r="AM166" s="5"/>
      <c r="AN166" s="5"/>
      <c r="AO166" s="5"/>
      <c r="AP166" s="5"/>
    </row>
    <row r="167" spans="1:42" ht="15.75" hidden="1" x14ac:dyDescent="0.25">
      <c r="A167" s="21"/>
      <c r="B167" s="21"/>
      <c r="C167" s="6"/>
      <c r="D167" s="5" t="s">
        <v>229</v>
      </c>
      <c r="F167" s="5"/>
      <c r="Y167" s="21"/>
      <c r="Z167" s="21"/>
      <c r="AC167" s="21"/>
      <c r="AD167" s="11"/>
      <c r="AI167" s="11"/>
      <c r="AK167" s="5"/>
      <c r="AL167" s="5"/>
      <c r="AM167" s="5"/>
      <c r="AN167" s="5"/>
      <c r="AO167" s="5"/>
      <c r="AP167" s="5"/>
    </row>
    <row r="168" spans="1:42" ht="15.75" hidden="1" x14ac:dyDescent="0.25">
      <c r="A168" s="21"/>
      <c r="B168" s="21"/>
      <c r="C168" s="6"/>
      <c r="D168" s="6"/>
      <c r="F168" s="5"/>
      <c r="Y168" s="21"/>
      <c r="Z168" s="21"/>
      <c r="AC168" s="21"/>
      <c r="AD168" s="11"/>
      <c r="AI168" s="11"/>
      <c r="AK168" s="5"/>
      <c r="AL168" s="5"/>
      <c r="AM168" s="5"/>
      <c r="AN168" s="5"/>
      <c r="AO168" s="5"/>
      <c r="AP168" s="5"/>
    </row>
    <row r="169" spans="1:42" ht="15.75" hidden="1" x14ac:dyDescent="0.25">
      <c r="A169" s="21"/>
      <c r="B169" s="21"/>
      <c r="C169" s="6"/>
      <c r="D169" s="6"/>
      <c r="E169" s="5"/>
      <c r="F169" s="5"/>
      <c r="Y169" s="21"/>
      <c r="Z169" s="21"/>
      <c r="AC169" s="21"/>
      <c r="AD169" s="11"/>
      <c r="AI169" s="11"/>
      <c r="AK169" s="5"/>
      <c r="AL169" s="5"/>
      <c r="AM169" s="5"/>
      <c r="AN169" s="5"/>
      <c r="AO169" s="5"/>
      <c r="AP169" s="5"/>
    </row>
    <row r="170" spans="1:42" ht="15.75" hidden="1" x14ac:dyDescent="0.25">
      <c r="A170" s="21"/>
      <c r="B170" s="21"/>
      <c r="C170" s="6"/>
      <c r="D170" s="6"/>
      <c r="E170" s="5"/>
      <c r="F170" s="5"/>
      <c r="Y170" s="21"/>
      <c r="Z170" s="21"/>
      <c r="AC170" s="21"/>
      <c r="AD170" s="11"/>
      <c r="AI170" s="11"/>
      <c r="AK170" s="5"/>
      <c r="AL170" s="5"/>
      <c r="AM170" s="5"/>
      <c r="AN170" s="5"/>
      <c r="AO170" s="5"/>
      <c r="AP170" s="5"/>
    </row>
    <row r="171" spans="1:42" ht="15.75" hidden="1" x14ac:dyDescent="0.25">
      <c r="A171" s="54"/>
      <c r="B171" s="54"/>
      <c r="C171" s="6"/>
      <c r="D171" s="6"/>
      <c r="E171" s="5"/>
      <c r="F171" s="5"/>
      <c r="G171" s="27"/>
      <c r="Y171" s="21"/>
      <c r="Z171" s="21"/>
      <c r="AC171" s="21"/>
      <c r="AD171" s="11"/>
      <c r="AI171" s="11"/>
      <c r="AK171" s="5"/>
      <c r="AL171" s="5"/>
      <c r="AM171" s="5"/>
      <c r="AN171" s="5"/>
      <c r="AO171" s="5"/>
      <c r="AP171" s="5"/>
    </row>
    <row r="172" spans="1:42" ht="15.75" hidden="1" x14ac:dyDescent="0.25">
      <c r="A172" s="54"/>
      <c r="B172" s="54"/>
      <c r="C172" s="6"/>
      <c r="D172" s="6"/>
      <c r="F172" s="5"/>
      <c r="G172" s="36"/>
      <c r="Y172" s="54"/>
      <c r="Z172" s="54"/>
      <c r="AC172" s="54"/>
      <c r="AD172" s="11"/>
      <c r="AI172" s="11"/>
      <c r="AK172" s="5"/>
      <c r="AL172" s="5"/>
      <c r="AM172" s="5"/>
      <c r="AN172" s="5"/>
      <c r="AO172" s="5"/>
      <c r="AP172" s="5"/>
    </row>
    <row r="173" spans="1:42" ht="15.75" hidden="1" x14ac:dyDescent="0.25">
      <c r="A173" s="54"/>
      <c r="B173" s="54"/>
      <c r="C173" s="6"/>
      <c r="D173" s="6"/>
      <c r="F173" s="5"/>
      <c r="G173" s="36"/>
      <c r="Y173" s="54"/>
      <c r="Z173" s="54"/>
      <c r="AC173" s="54"/>
      <c r="AD173" s="11"/>
      <c r="AI173" s="11"/>
      <c r="AK173" s="5"/>
      <c r="AL173" s="5"/>
      <c r="AM173" s="5"/>
      <c r="AN173" s="5"/>
      <c r="AO173" s="5"/>
      <c r="AP173" s="5"/>
    </row>
    <row r="174" spans="1:42" ht="15.75" hidden="1" x14ac:dyDescent="0.25">
      <c r="A174" s="54"/>
      <c r="B174" s="54"/>
      <c r="C174" s="6"/>
      <c r="D174" s="6"/>
      <c r="F174" s="5"/>
      <c r="Y174" s="54"/>
      <c r="Z174" s="54"/>
      <c r="AC174" s="54"/>
      <c r="AD174" s="11"/>
      <c r="AI174" s="11"/>
      <c r="AK174" s="5"/>
      <c r="AL174" s="5"/>
      <c r="AM174" s="5"/>
      <c r="AN174" s="5"/>
      <c r="AO174" s="5"/>
      <c r="AP174" s="5"/>
    </row>
    <row r="175" spans="1:42" ht="15.75" hidden="1" x14ac:dyDescent="0.25">
      <c r="A175" s="54"/>
      <c r="B175" s="54"/>
      <c r="C175" s="6"/>
      <c r="D175" s="6"/>
      <c r="F175" s="5"/>
      <c r="G175" s="27"/>
      <c r="Y175" s="54"/>
      <c r="Z175" s="54"/>
      <c r="AC175" s="54"/>
      <c r="AD175" s="11"/>
      <c r="AI175" s="11"/>
      <c r="AK175" s="5"/>
      <c r="AL175" s="5"/>
      <c r="AM175" s="5"/>
      <c r="AN175" s="5"/>
      <c r="AO175" s="5"/>
      <c r="AP175" s="5"/>
    </row>
    <row r="176" spans="1:42" ht="15.75" hidden="1" x14ac:dyDescent="0.25">
      <c r="A176" s="54"/>
      <c r="B176" s="54"/>
      <c r="C176" s="6"/>
      <c r="D176" s="6"/>
      <c r="F176" s="5"/>
      <c r="Y176" s="54"/>
      <c r="Z176" s="54"/>
      <c r="AC176" s="54"/>
      <c r="AD176" s="11"/>
      <c r="AI176" s="11"/>
      <c r="AK176" s="5"/>
      <c r="AL176" s="5"/>
      <c r="AM176" s="5"/>
      <c r="AN176" s="5"/>
      <c r="AO176" s="5"/>
      <c r="AP176" s="5"/>
    </row>
    <row r="177" spans="1:42" ht="15.75" hidden="1" x14ac:dyDescent="0.25">
      <c r="A177" s="54"/>
      <c r="B177" s="54"/>
      <c r="C177" s="6"/>
      <c r="D177" s="6"/>
      <c r="F177" s="5"/>
      <c r="Y177" s="54"/>
      <c r="Z177" s="54"/>
      <c r="AC177" s="54"/>
      <c r="AD177" s="11"/>
      <c r="AI177" s="11"/>
      <c r="AK177" s="5"/>
      <c r="AL177" s="5"/>
      <c r="AM177" s="5"/>
      <c r="AN177" s="5"/>
      <c r="AO177" s="5"/>
      <c r="AP177" s="5"/>
    </row>
    <row r="178" spans="1:42" ht="15.75" hidden="1" x14ac:dyDescent="0.25">
      <c r="A178" s="54"/>
      <c r="B178" s="54"/>
      <c r="C178" s="6"/>
      <c r="D178" s="6"/>
      <c r="F178" s="5"/>
      <c r="Y178" s="54"/>
      <c r="Z178" s="54"/>
      <c r="AC178" s="54"/>
      <c r="AD178" s="11"/>
      <c r="AI178" s="11"/>
      <c r="AK178" s="5"/>
      <c r="AL178" s="5"/>
      <c r="AM178" s="5"/>
      <c r="AN178" s="5"/>
      <c r="AO178" s="5"/>
      <c r="AP178" s="5"/>
    </row>
    <row r="179" spans="1:42" ht="15.75" hidden="1" x14ac:dyDescent="0.25">
      <c r="A179" s="54"/>
      <c r="B179" s="54"/>
      <c r="C179" s="6"/>
      <c r="D179" s="6"/>
      <c r="F179" s="5"/>
      <c r="Y179" s="54"/>
      <c r="Z179" s="54"/>
      <c r="AC179" s="54"/>
      <c r="AD179" s="11"/>
      <c r="AI179" s="11"/>
      <c r="AK179" s="5"/>
      <c r="AL179" s="5"/>
      <c r="AM179" s="5"/>
      <c r="AN179" s="5"/>
      <c r="AO179" s="5"/>
      <c r="AP179" s="5"/>
    </row>
    <row r="180" spans="1:42" ht="15.75" hidden="1" x14ac:dyDescent="0.25">
      <c r="A180" s="54"/>
      <c r="B180" s="54"/>
      <c r="C180" s="6"/>
      <c r="D180" s="6"/>
      <c r="F180" s="5"/>
      <c r="Y180" s="54"/>
      <c r="Z180" s="54"/>
      <c r="AC180" s="54"/>
      <c r="AD180" s="11"/>
      <c r="AI180" s="11"/>
      <c r="AK180" s="5"/>
      <c r="AL180" s="5"/>
      <c r="AM180" s="5"/>
      <c r="AN180" s="5"/>
      <c r="AO180" s="5"/>
      <c r="AP180" s="5"/>
    </row>
    <row r="181" spans="1:42" ht="15.75" hidden="1" x14ac:dyDescent="0.25">
      <c r="A181" s="54"/>
      <c r="B181" s="54"/>
      <c r="C181" s="6"/>
      <c r="D181" s="6"/>
      <c r="Y181" s="54"/>
      <c r="Z181" s="54"/>
      <c r="AC181" s="54"/>
      <c r="AD181" s="11"/>
      <c r="AI181" s="11"/>
      <c r="AK181" s="5"/>
    </row>
    <row r="182" spans="1:42" ht="15.75" hidden="1" x14ac:dyDescent="0.25">
      <c r="A182" s="54"/>
      <c r="B182" s="54"/>
      <c r="C182" s="6"/>
      <c r="D182" s="6"/>
      <c r="F182" s="5"/>
      <c r="G182" s="5"/>
      <c r="Y182" s="54"/>
      <c r="Z182" s="54"/>
      <c r="AC182" s="54"/>
      <c r="AD182" s="11"/>
      <c r="AE182" s="5"/>
      <c r="AF182" s="5"/>
      <c r="AG182" s="5"/>
      <c r="AH182" s="5"/>
      <c r="AI182" s="11"/>
      <c r="AK182" s="5"/>
      <c r="AM182" s="5"/>
      <c r="AN182" s="5"/>
      <c r="AO182" s="5"/>
      <c r="AP182" s="5"/>
    </row>
    <row r="183" spans="1:42" ht="15.75" hidden="1" x14ac:dyDescent="0.25">
      <c r="A183" s="54"/>
      <c r="B183" s="54"/>
      <c r="C183" s="6"/>
      <c r="D183" s="6"/>
      <c r="F183" s="5"/>
      <c r="G183" s="5"/>
      <c r="Y183" s="54"/>
      <c r="Z183" s="54"/>
      <c r="AC183" s="54"/>
      <c r="AD183" s="11"/>
      <c r="AE183" s="5"/>
      <c r="AF183" s="5"/>
      <c r="AG183" s="5"/>
      <c r="AH183" s="5"/>
      <c r="AI183" s="11"/>
      <c r="AK183" s="5"/>
      <c r="AM183" s="5"/>
      <c r="AN183" s="5"/>
      <c r="AO183" s="5"/>
      <c r="AP183" s="5"/>
    </row>
    <row r="184" spans="1:42" ht="15.75" hidden="1" x14ac:dyDescent="0.25">
      <c r="A184" s="54"/>
      <c r="B184" s="54"/>
      <c r="C184" s="6"/>
      <c r="D184" s="6"/>
      <c r="F184" s="5"/>
      <c r="G184" s="5"/>
      <c r="Y184" s="54"/>
      <c r="Z184" s="54"/>
      <c r="AC184" s="54"/>
      <c r="AD184" s="11"/>
      <c r="AE184" s="5"/>
      <c r="AF184" s="5"/>
      <c r="AG184" s="5"/>
      <c r="AH184" s="5"/>
      <c r="AI184" s="11"/>
      <c r="AK184" s="5"/>
      <c r="AM184" s="5"/>
      <c r="AN184" s="5"/>
      <c r="AO184" s="5"/>
      <c r="AP184" s="5"/>
    </row>
    <row r="185" spans="1:42" ht="15.75" hidden="1" x14ac:dyDescent="0.25">
      <c r="A185" s="21"/>
      <c r="B185" s="21"/>
      <c r="C185" s="6"/>
      <c r="D185" s="6"/>
      <c r="F185" s="5"/>
      <c r="G185" s="5"/>
      <c r="Y185" s="54"/>
      <c r="Z185" s="54"/>
      <c r="AC185" s="54"/>
      <c r="AD185" s="11"/>
      <c r="AE185" s="5"/>
      <c r="AF185" s="5"/>
      <c r="AG185" s="5"/>
      <c r="AH185" s="5"/>
      <c r="AI185" s="11"/>
      <c r="AK185" s="5"/>
      <c r="AM185" s="5"/>
      <c r="AN185" s="5"/>
      <c r="AO185" s="5"/>
      <c r="AP185" s="5"/>
    </row>
    <row r="186" spans="1:42" ht="15.75" hidden="1" x14ac:dyDescent="0.25">
      <c r="A186" s="21"/>
      <c r="B186" s="21"/>
      <c r="C186" s="6"/>
      <c r="D186" s="6"/>
      <c r="F186" s="5"/>
      <c r="G186" s="5"/>
      <c r="Y186" s="21"/>
      <c r="Z186" s="21"/>
      <c r="AC186" s="21"/>
      <c r="AD186" s="11"/>
      <c r="AE186" s="5"/>
      <c r="AF186" s="5"/>
      <c r="AG186" s="5"/>
      <c r="AH186" s="5"/>
      <c r="AI186" s="11"/>
      <c r="AK186" s="5"/>
      <c r="AM186" s="5"/>
      <c r="AN186" s="5"/>
      <c r="AO186" s="5"/>
      <c r="AP186" s="5"/>
    </row>
    <row r="187" spans="1:42" ht="15.75" hidden="1" x14ac:dyDescent="0.25">
      <c r="D187" s="6"/>
      <c r="F187" s="5"/>
      <c r="G187" s="5"/>
      <c r="Y187" s="21"/>
      <c r="Z187" s="21"/>
      <c r="AC187" s="21"/>
      <c r="AD187" s="11"/>
      <c r="AE187" s="5"/>
      <c r="AF187" s="5"/>
      <c r="AG187" s="5"/>
      <c r="AH187" s="5"/>
      <c r="AI187" s="11"/>
      <c r="AK187" s="5"/>
      <c r="AM187" s="5"/>
      <c r="AN187" s="5"/>
      <c r="AO187" s="5"/>
      <c r="AP187" s="5"/>
    </row>
    <row r="188" spans="1:42" ht="15.75" hidden="1" x14ac:dyDescent="0.25">
      <c r="F188" s="5"/>
      <c r="G188" s="5"/>
      <c r="AD188" s="81"/>
      <c r="AE188" s="5"/>
      <c r="AF188" s="5"/>
      <c r="AG188" s="5"/>
      <c r="AH188" s="5"/>
      <c r="AM188" s="5"/>
      <c r="AN188" s="5"/>
      <c r="AO188" s="5"/>
      <c r="AP188" s="5"/>
    </row>
    <row r="189" spans="1:42" ht="15.75" hidden="1" x14ac:dyDescent="0.25">
      <c r="F189" s="5"/>
      <c r="G189" s="5"/>
      <c r="AD189" s="81"/>
      <c r="AE189" s="5"/>
      <c r="AF189" s="5"/>
      <c r="AG189" s="5"/>
      <c r="AH189" s="5"/>
      <c r="AM189" s="5"/>
      <c r="AN189" s="5"/>
      <c r="AO189" s="5"/>
      <c r="AP189" s="5"/>
    </row>
    <row r="190" spans="1:42" ht="15.75" hidden="1" x14ac:dyDescent="0.25">
      <c r="F190" s="5"/>
      <c r="G190" s="5"/>
      <c r="AD190" s="81"/>
      <c r="AE190" s="5"/>
      <c r="AF190" s="5"/>
      <c r="AG190" s="5"/>
      <c r="AH190" s="5"/>
      <c r="AM190" s="5"/>
      <c r="AN190" s="5"/>
      <c r="AO190" s="5"/>
      <c r="AP190" s="5"/>
    </row>
    <row r="191" spans="1:42" ht="15.75" hidden="1" x14ac:dyDescent="0.25">
      <c r="F191" s="5"/>
      <c r="G191" s="5"/>
      <c r="AD191" s="81"/>
      <c r="AE191" s="5"/>
      <c r="AF191" s="5"/>
      <c r="AG191" s="5"/>
      <c r="AH191" s="5"/>
      <c r="AM191" s="5"/>
      <c r="AN191" s="5"/>
      <c r="AO191" s="5"/>
      <c r="AP191" s="5"/>
    </row>
    <row r="192" spans="1:42" ht="15.75" hidden="1" x14ac:dyDescent="0.25">
      <c r="F192" s="5"/>
      <c r="G192" s="5"/>
      <c r="AD192" s="81"/>
      <c r="AE192" s="5"/>
      <c r="AF192" s="5"/>
      <c r="AG192" s="5"/>
      <c r="AH192" s="5"/>
      <c r="AM192" s="5"/>
      <c r="AN192" s="5"/>
      <c r="AO192" s="5"/>
      <c r="AP192" s="5"/>
    </row>
    <row r="193" spans="6:42" ht="15.75" hidden="1" x14ac:dyDescent="0.25">
      <c r="F193" s="5"/>
      <c r="G193" s="5"/>
      <c r="AD193" s="81"/>
      <c r="AE193" s="5"/>
      <c r="AF193" s="5"/>
      <c r="AG193" s="5"/>
      <c r="AH193" s="5"/>
      <c r="AM193" s="5"/>
      <c r="AN193" s="5"/>
      <c r="AO193" s="5"/>
      <c r="AP193" s="5"/>
    </row>
    <row r="194" spans="6:42" ht="15.75" hidden="1" x14ac:dyDescent="0.25">
      <c r="F194" s="5"/>
      <c r="G194" s="5"/>
      <c r="AD194" s="81"/>
      <c r="AE194" s="5"/>
      <c r="AF194" s="5"/>
      <c r="AG194" s="5"/>
      <c r="AH194" s="5"/>
      <c r="AM194" s="5"/>
      <c r="AN194" s="5"/>
      <c r="AO194" s="5"/>
      <c r="AP194" s="5"/>
    </row>
    <row r="195" spans="6:42" ht="15.75" hidden="1" x14ac:dyDescent="0.25">
      <c r="F195" s="5"/>
      <c r="G195" s="5"/>
      <c r="AD195" s="81"/>
      <c r="AE195" s="5"/>
      <c r="AF195" s="5"/>
      <c r="AG195" s="5"/>
      <c r="AH195" s="5"/>
      <c r="AM195" s="5"/>
      <c r="AN195" s="5"/>
      <c r="AO195" s="5"/>
      <c r="AP195" s="5"/>
    </row>
    <row r="196" spans="6:42" ht="15.75" hidden="1" x14ac:dyDescent="0.25">
      <c r="F196" s="5"/>
      <c r="G196" s="5"/>
      <c r="AD196" s="81"/>
      <c r="AE196" s="5"/>
      <c r="AF196" s="5"/>
      <c r="AG196" s="5"/>
      <c r="AH196" s="5"/>
      <c r="AM196" s="5"/>
      <c r="AN196" s="5"/>
      <c r="AO196" s="5"/>
      <c r="AP196" s="5"/>
    </row>
    <row r="197" spans="6:42" ht="15.75" hidden="1" x14ac:dyDescent="0.25">
      <c r="F197" s="5"/>
      <c r="G197" s="5"/>
      <c r="AD197" s="81"/>
      <c r="AE197" s="5"/>
      <c r="AF197" s="5"/>
      <c r="AG197" s="5"/>
      <c r="AH197" s="5"/>
      <c r="AM197" s="5"/>
      <c r="AN197" s="5"/>
      <c r="AO197" s="5"/>
      <c r="AP197" s="5"/>
    </row>
    <row r="198" spans="6:42" ht="15.75" hidden="1" x14ac:dyDescent="0.25">
      <c r="F198" s="5"/>
      <c r="G198" s="5"/>
      <c r="AD198" s="81"/>
      <c r="AE198" s="5"/>
      <c r="AF198" s="5"/>
      <c r="AG198" s="5"/>
      <c r="AH198" s="5"/>
      <c r="AM198" s="5"/>
      <c r="AN198" s="5"/>
      <c r="AO198" s="5"/>
      <c r="AP198" s="5"/>
    </row>
    <row r="199" spans="6:42" ht="15.75" hidden="1" x14ac:dyDescent="0.25">
      <c r="F199" s="5"/>
      <c r="G199" s="5"/>
      <c r="AD199" s="81"/>
      <c r="AE199" s="5"/>
      <c r="AF199" s="5"/>
      <c r="AG199" s="5"/>
      <c r="AH199" s="5"/>
      <c r="AM199" s="5"/>
      <c r="AN199" s="5"/>
      <c r="AO199" s="5"/>
      <c r="AP199" s="5"/>
    </row>
    <row r="200" spans="6:42" ht="15.75" hidden="1" x14ac:dyDescent="0.25">
      <c r="F200" s="5"/>
      <c r="G200" s="5"/>
      <c r="AD200" s="81"/>
      <c r="AE200" s="5"/>
      <c r="AF200" s="5"/>
      <c r="AG200" s="5"/>
      <c r="AH200" s="5"/>
      <c r="AM200" s="5"/>
      <c r="AN200" s="5"/>
      <c r="AO200" s="5"/>
      <c r="AP200" s="5"/>
    </row>
    <row r="201" spans="6:42" ht="15.75" hidden="1" x14ac:dyDescent="0.25">
      <c r="F201" s="5"/>
      <c r="G201" s="5"/>
      <c r="AD201" s="81"/>
      <c r="AE201" s="5"/>
      <c r="AF201" s="5"/>
      <c r="AG201" s="5"/>
      <c r="AH201" s="5"/>
      <c r="AM201" s="5"/>
      <c r="AN201" s="5"/>
      <c r="AO201" s="5"/>
      <c r="AP201" s="5"/>
    </row>
    <row r="202" spans="6:42" ht="15.75" hidden="1" x14ac:dyDescent="0.25">
      <c r="F202" s="5"/>
      <c r="G202" s="5"/>
      <c r="AD202" s="81"/>
      <c r="AE202" s="5"/>
      <c r="AF202" s="5"/>
      <c r="AG202" s="5"/>
      <c r="AH202" s="5"/>
      <c r="AM202" s="5"/>
      <c r="AN202" s="5"/>
      <c r="AO202" s="5"/>
      <c r="AP202" s="5"/>
    </row>
    <row r="203" spans="6:42" ht="15.75" hidden="1" x14ac:dyDescent="0.25">
      <c r="F203" s="5"/>
      <c r="G203" s="5"/>
      <c r="AD203" s="81"/>
      <c r="AE203" s="5"/>
      <c r="AF203" s="5"/>
      <c r="AG203" s="5"/>
      <c r="AH203" s="5"/>
      <c r="AM203" s="5"/>
      <c r="AN203" s="5"/>
      <c r="AO203" s="5"/>
      <c r="AP203" s="5"/>
    </row>
    <row r="204" spans="6:42" ht="15.75" hidden="1" x14ac:dyDescent="0.25">
      <c r="F204" s="5"/>
      <c r="G204" s="5"/>
      <c r="AD204" s="81"/>
      <c r="AE204" s="5"/>
      <c r="AF204" s="5"/>
      <c r="AG204" s="5"/>
      <c r="AH204" s="5"/>
      <c r="AM204" s="5"/>
      <c r="AN204" s="5"/>
      <c r="AO204" s="5"/>
      <c r="AP204" s="5"/>
    </row>
    <row r="205" spans="6:42" ht="15.75" hidden="1" x14ac:dyDescent="0.25">
      <c r="F205" s="5"/>
      <c r="G205" s="5"/>
      <c r="AD205" s="81"/>
      <c r="AE205" s="5"/>
      <c r="AF205" s="5"/>
      <c r="AG205" s="5"/>
      <c r="AH205" s="5"/>
      <c r="AM205" s="5"/>
      <c r="AN205" s="5"/>
      <c r="AO205" s="5"/>
      <c r="AP205" s="5"/>
    </row>
    <row r="206" spans="6:42" ht="15.75" hidden="1" x14ac:dyDescent="0.25">
      <c r="F206" s="5"/>
      <c r="G206" s="5"/>
      <c r="AD206" s="81"/>
      <c r="AE206" s="5"/>
      <c r="AF206" s="5"/>
      <c r="AG206" s="5"/>
      <c r="AH206" s="5"/>
      <c r="AM206" s="5"/>
      <c r="AN206" s="5"/>
      <c r="AO206" s="5"/>
      <c r="AP206" s="5"/>
    </row>
    <row r="207" spans="6:42" ht="15.75" hidden="1" x14ac:dyDescent="0.25">
      <c r="F207" s="5"/>
      <c r="G207" s="5"/>
      <c r="AD207" s="81"/>
      <c r="AE207" s="5"/>
      <c r="AF207" s="5"/>
      <c r="AG207" s="5"/>
      <c r="AH207" s="5"/>
      <c r="AM207" s="5"/>
      <c r="AN207" s="5"/>
      <c r="AO207" s="5"/>
      <c r="AP207" s="5"/>
    </row>
    <row r="208" spans="6:42" ht="15.75" hidden="1" x14ac:dyDescent="0.25">
      <c r="F208" s="5"/>
      <c r="G208" s="5"/>
      <c r="AD208" s="81"/>
      <c r="AE208" s="5"/>
      <c r="AF208" s="5"/>
      <c r="AG208" s="5"/>
      <c r="AH208" s="5"/>
      <c r="AM208" s="5"/>
      <c r="AN208" s="5"/>
      <c r="AO208" s="5"/>
      <c r="AP208" s="5"/>
    </row>
    <row r="209" spans="4:42" ht="15.75" hidden="1" x14ac:dyDescent="0.25">
      <c r="F209" s="5"/>
      <c r="G209" s="5"/>
      <c r="AD209" s="81"/>
      <c r="AE209" s="5"/>
      <c r="AF209" s="5"/>
      <c r="AG209" s="5"/>
      <c r="AH209" s="5"/>
      <c r="AM209" s="5"/>
      <c r="AN209" s="5"/>
      <c r="AO209" s="5"/>
      <c r="AP209" s="5"/>
    </row>
    <row r="210" spans="4:42" ht="15.75" hidden="1" x14ac:dyDescent="0.25">
      <c r="F210" s="5"/>
      <c r="G210" s="5"/>
      <c r="AD210" s="81"/>
      <c r="AE210" s="5"/>
      <c r="AF210" s="5"/>
      <c r="AG210" s="5"/>
      <c r="AH210" s="5"/>
      <c r="AM210" s="5"/>
      <c r="AN210" s="5"/>
      <c r="AO210" s="5"/>
      <c r="AP210" s="5"/>
    </row>
    <row r="211" spans="4:42" ht="15.75" hidden="1" x14ac:dyDescent="0.25">
      <c r="F211" s="5"/>
      <c r="G211" s="5"/>
      <c r="AD211" s="81"/>
      <c r="AE211" s="5"/>
      <c r="AF211" s="5"/>
      <c r="AG211" s="5"/>
      <c r="AH211" s="5"/>
      <c r="AM211" s="5"/>
      <c r="AN211" s="5"/>
      <c r="AO211" s="5"/>
      <c r="AP211" s="5"/>
    </row>
    <row r="212" spans="4:42" ht="15.75" hidden="1" x14ac:dyDescent="0.25">
      <c r="F212" s="5"/>
      <c r="G212" s="5"/>
      <c r="AD212" s="81"/>
      <c r="AE212" s="5"/>
      <c r="AF212" s="5"/>
      <c r="AG212" s="5"/>
      <c r="AH212" s="5"/>
      <c r="AM212" s="5"/>
      <c r="AN212" s="5"/>
      <c r="AO212" s="5"/>
      <c r="AP212" s="5"/>
    </row>
    <row r="213" spans="4:42" ht="15.75" hidden="1" x14ac:dyDescent="0.25">
      <c r="F213" s="5"/>
      <c r="G213" s="5"/>
      <c r="AD213" s="81"/>
      <c r="AE213" s="5"/>
      <c r="AF213" s="5"/>
      <c r="AG213" s="5"/>
      <c r="AH213" s="5"/>
      <c r="AM213" s="5"/>
      <c r="AN213" s="5"/>
      <c r="AO213" s="5"/>
      <c r="AP213" s="5"/>
    </row>
    <row r="214" spans="4:42" ht="15.75" hidden="1" x14ac:dyDescent="0.25">
      <c r="F214" s="5"/>
      <c r="G214" s="5"/>
      <c r="AD214" s="81"/>
      <c r="AE214" s="5"/>
      <c r="AF214" s="5"/>
      <c r="AG214" s="5"/>
      <c r="AH214" s="5"/>
      <c r="AM214" s="5"/>
      <c r="AN214" s="5"/>
      <c r="AO214" s="5"/>
      <c r="AP214" s="5"/>
    </row>
    <row r="215" spans="4:42" ht="15.75" hidden="1" x14ac:dyDescent="0.25">
      <c r="F215" s="5"/>
      <c r="G215" s="5"/>
      <c r="AD215" s="81"/>
      <c r="AE215" s="5"/>
      <c r="AF215" s="5"/>
      <c r="AG215" s="5"/>
      <c r="AH215" s="5"/>
      <c r="AM215" s="5"/>
      <c r="AN215" s="5"/>
      <c r="AO215" s="5"/>
      <c r="AP215" s="5"/>
    </row>
    <row r="216" spans="4:42" ht="15.75" hidden="1" x14ac:dyDescent="0.25">
      <c r="F216" s="5"/>
      <c r="G216" s="5"/>
      <c r="AD216" s="81"/>
      <c r="AE216" s="5"/>
      <c r="AF216" s="5"/>
      <c r="AG216" s="5"/>
      <c r="AH216" s="5"/>
      <c r="AM216" s="5"/>
      <c r="AN216" s="5"/>
      <c r="AO216" s="5"/>
      <c r="AP216" s="5"/>
    </row>
    <row r="217" spans="4:42" ht="15.75" hidden="1" x14ac:dyDescent="0.25">
      <c r="F217" s="5"/>
      <c r="G217" s="5"/>
      <c r="AD217" s="81"/>
      <c r="AE217" s="5"/>
      <c r="AF217" s="5"/>
      <c r="AG217" s="5"/>
      <c r="AH217" s="5"/>
      <c r="AM217" s="5"/>
      <c r="AN217" s="5"/>
      <c r="AO217" s="5"/>
      <c r="AP217" s="5"/>
    </row>
    <row r="218" spans="4:42" ht="15.75" hidden="1" x14ac:dyDescent="0.25">
      <c r="F218" s="5"/>
      <c r="G218" s="5"/>
      <c r="AD218" s="81"/>
      <c r="AE218" s="5"/>
      <c r="AF218" s="5"/>
      <c r="AG218" s="5"/>
      <c r="AH218" s="5"/>
      <c r="AM218" s="5"/>
      <c r="AN218" s="5"/>
      <c r="AO218" s="5"/>
      <c r="AP218" s="5"/>
    </row>
    <row r="219" spans="4:42" ht="15.75" hidden="1" x14ac:dyDescent="0.25">
      <c r="D219" s="11"/>
      <c r="E219" s="21"/>
      <c r="F219" s="5"/>
      <c r="G219" s="5"/>
      <c r="AD219" s="81"/>
      <c r="AE219" s="5"/>
      <c r="AF219" s="5"/>
      <c r="AG219" s="5"/>
      <c r="AH219" s="5"/>
      <c r="AI219" s="11"/>
      <c r="AM219" s="5"/>
      <c r="AN219" s="5"/>
      <c r="AO219" s="5"/>
      <c r="AP219" s="5"/>
    </row>
  </sheetData>
  <sheetProtection password="D09D" sheet="1" objects="1" scenarios="1"/>
  <autoFilter ref="I1:I219" xr:uid="{88068087-FF75-47D5-A716-CAEFB4B41540}">
    <filterColumn colId="0">
      <filters>
        <filter val="GENERO"/>
        <filter val="M"/>
      </filters>
    </filterColumn>
  </autoFilter>
  <conditionalFormatting sqref="H1:H113 H115:H1048576">
    <cfRule type="containsText" dxfId="18" priority="2" operator="containsText" text="FEMININO">
      <formula>NOT(ISERROR(SEARCH("FEMININO",H1)))</formula>
    </cfRule>
  </conditionalFormatting>
  <conditionalFormatting sqref="H114">
    <cfRule type="containsText" dxfId="17" priority="1" operator="containsText" text="FEMININO">
      <formula>NOT(ISERROR(SEARCH("FEMININO",H114)))</formula>
    </cfRule>
  </conditionalFormatting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28E23-DA0B-445C-A698-69ED0E2B275F}">
  <sheetPr filterMode="1">
    <tabColor rgb="FF9E0000"/>
  </sheetPr>
  <dimension ref="A1:CC219"/>
  <sheetViews>
    <sheetView showGridLines="0" workbookViewId="0">
      <selection activeCell="AH142" sqref="AE1:AH142"/>
    </sheetView>
  </sheetViews>
  <sheetFormatPr defaultRowHeight="15" x14ac:dyDescent="0.25"/>
  <cols>
    <col min="1" max="1" width="9.42578125" style="5" customWidth="1"/>
    <col min="2" max="2" width="10.140625" style="5" customWidth="1"/>
    <col min="3" max="3" width="5.28515625" style="337" customWidth="1"/>
    <col min="4" max="4" width="34.140625" style="5" customWidth="1"/>
    <col min="5" max="5" width="12.140625" style="11" customWidth="1"/>
    <col min="6" max="6" width="24.85546875" style="11" customWidth="1"/>
    <col min="7" max="7" width="25.140625" style="21" bestFit="1" customWidth="1"/>
    <col min="8" max="8" width="33" style="350" bestFit="1" customWidth="1"/>
    <col min="9" max="9" width="9.140625" style="6"/>
    <col min="10" max="10" width="16.28515625" style="6" bestFit="1" customWidth="1"/>
    <col min="11" max="11" width="10.42578125" style="6" customWidth="1"/>
    <col min="12" max="12" width="5.5703125" style="6" bestFit="1" customWidth="1"/>
    <col min="13" max="13" width="9.7109375" style="6" bestFit="1" customWidth="1"/>
    <col min="14" max="14" width="9.28515625" style="6" bestFit="1" customWidth="1"/>
    <col min="15" max="15" width="9.5703125" style="6" customWidth="1"/>
    <col min="16" max="16" width="6.7109375" style="6" customWidth="1"/>
    <col min="17" max="17" width="9.7109375" style="6" bestFit="1" customWidth="1"/>
    <col min="18" max="18" width="9.7109375" style="6" customWidth="1"/>
    <col min="19" max="19" width="11" style="6" customWidth="1"/>
    <col min="20" max="20" width="7.5703125" style="6" customWidth="1"/>
    <col min="21" max="21" width="9.7109375" style="6" bestFit="1" customWidth="1"/>
    <col min="22" max="22" width="9.28515625" style="6" bestFit="1" customWidth="1"/>
    <col min="23" max="23" width="8.42578125" style="6" customWidth="1"/>
    <col min="24" max="24" width="5.5703125" style="6" bestFit="1" customWidth="1"/>
    <col min="25" max="26" width="8.5703125" style="5" customWidth="1"/>
    <col min="27" max="27" width="8.28515625" style="6" customWidth="1"/>
    <col min="28" max="28" width="5.5703125" style="6" bestFit="1" customWidth="1"/>
    <col min="29" max="29" width="9" style="5" customWidth="1"/>
    <col min="30" max="30" width="8.42578125" style="78" customWidth="1"/>
    <col min="31" max="31" width="8.28515625" style="4" customWidth="1"/>
    <col min="32" max="32" width="5.5703125" style="6" bestFit="1" customWidth="1"/>
    <col min="33" max="33" width="9.7109375" style="6" bestFit="1" customWidth="1"/>
    <col min="34" max="34" width="9" style="6" customWidth="1"/>
    <col min="35" max="35" width="8.28515625" style="128" customWidth="1"/>
    <col min="36" max="36" width="5.5703125" style="6" customWidth="1"/>
    <col min="37" max="37" width="9.7109375" style="6" customWidth="1"/>
    <col min="38" max="38" width="9.28515625" style="6" customWidth="1"/>
    <col min="39" max="39" width="8.42578125" style="4" customWidth="1"/>
    <col min="40" max="40" width="5.5703125" style="6" bestFit="1" customWidth="1"/>
    <col min="41" max="41" width="9.7109375" style="6" bestFit="1" customWidth="1"/>
    <col min="42" max="42" width="9.28515625" style="6" customWidth="1"/>
    <col min="43" max="16384" width="9.140625" style="5"/>
  </cols>
  <sheetData>
    <row r="1" spans="1:81" s="90" customFormat="1" ht="23.25" x14ac:dyDescent="0.35">
      <c r="A1" s="204"/>
      <c r="B1" s="204"/>
      <c r="C1" s="334"/>
      <c r="D1" s="205" t="s">
        <v>288</v>
      </c>
      <c r="E1" s="206"/>
      <c r="F1" s="206"/>
      <c r="G1" s="207"/>
      <c r="H1" s="349"/>
      <c r="I1" s="209"/>
      <c r="J1" s="209"/>
      <c r="K1" s="341" t="s">
        <v>324</v>
      </c>
      <c r="L1" s="342"/>
      <c r="M1" s="342"/>
      <c r="N1" s="342"/>
      <c r="O1" s="322" t="s">
        <v>319</v>
      </c>
      <c r="P1" s="332"/>
      <c r="Q1" s="332"/>
      <c r="R1" s="332"/>
      <c r="S1" s="285" t="s">
        <v>309</v>
      </c>
      <c r="T1" s="273"/>
      <c r="U1" s="273"/>
      <c r="V1" s="273"/>
      <c r="W1" s="129" t="s">
        <v>300</v>
      </c>
      <c r="X1" s="130"/>
      <c r="Y1" s="135"/>
      <c r="Z1" s="135"/>
      <c r="AA1" s="100" t="s">
        <v>277</v>
      </c>
      <c r="AB1" s="91"/>
      <c r="AC1" s="101"/>
      <c r="AD1" s="101"/>
      <c r="AE1" s="245" t="s">
        <v>301</v>
      </c>
      <c r="AF1" s="245"/>
      <c r="AG1" s="245"/>
      <c r="AH1" s="245"/>
      <c r="AI1" s="243" t="s">
        <v>302</v>
      </c>
      <c r="AJ1" s="243"/>
      <c r="AK1" s="243"/>
      <c r="AL1" s="243"/>
      <c r="AM1" s="244" t="s">
        <v>303</v>
      </c>
      <c r="AN1" s="244"/>
      <c r="AO1" s="244"/>
      <c r="AP1" s="244"/>
    </row>
    <row r="2" spans="1:81" s="90" customFormat="1" ht="15.75" x14ac:dyDescent="0.25">
      <c r="A2" s="51" t="s">
        <v>84</v>
      </c>
      <c r="B2" s="51" t="s">
        <v>85</v>
      </c>
      <c r="C2" s="335" t="s">
        <v>4</v>
      </c>
      <c r="D2" s="90" t="s">
        <v>3</v>
      </c>
      <c r="E2" s="10" t="s">
        <v>0</v>
      </c>
      <c r="F2" s="90" t="s">
        <v>1</v>
      </c>
      <c r="G2" s="17" t="s">
        <v>156</v>
      </c>
      <c r="H2" s="87" t="s">
        <v>356</v>
      </c>
      <c r="I2" s="90" t="s">
        <v>232</v>
      </c>
      <c r="J2" s="90" t="s">
        <v>89</v>
      </c>
      <c r="K2" s="343" t="s">
        <v>2</v>
      </c>
      <c r="L2" s="343" t="s">
        <v>4</v>
      </c>
      <c r="M2" s="343" t="s">
        <v>93</v>
      </c>
      <c r="N2" s="343" t="s">
        <v>84</v>
      </c>
      <c r="O2" s="310" t="s">
        <v>2</v>
      </c>
      <c r="P2" s="310" t="s">
        <v>4</v>
      </c>
      <c r="Q2" s="310" t="s">
        <v>93</v>
      </c>
      <c r="R2" s="310" t="s">
        <v>84</v>
      </c>
      <c r="S2" s="274" t="s">
        <v>84</v>
      </c>
      <c r="T2" s="274" t="s">
        <v>4</v>
      </c>
      <c r="U2" s="274" t="s">
        <v>93</v>
      </c>
      <c r="V2" s="274" t="s">
        <v>84</v>
      </c>
      <c r="W2" s="131" t="s">
        <v>2</v>
      </c>
      <c r="X2" s="131" t="s">
        <v>4</v>
      </c>
      <c r="Y2" s="136" t="s">
        <v>93</v>
      </c>
      <c r="Z2" s="136" t="s">
        <v>84</v>
      </c>
      <c r="AA2" s="92" t="s">
        <v>2</v>
      </c>
      <c r="AB2" s="92" t="s">
        <v>4</v>
      </c>
      <c r="AC2" s="92" t="s">
        <v>93</v>
      </c>
      <c r="AD2" s="92" t="s">
        <v>84</v>
      </c>
      <c r="AE2" s="246" t="s">
        <v>2</v>
      </c>
      <c r="AF2" s="247" t="s">
        <v>4</v>
      </c>
      <c r="AG2" s="247" t="s">
        <v>93</v>
      </c>
      <c r="AH2" s="247" t="s">
        <v>84</v>
      </c>
      <c r="AI2" s="191" t="s">
        <v>2</v>
      </c>
      <c r="AJ2" s="175" t="s">
        <v>4</v>
      </c>
      <c r="AK2" s="175" t="s">
        <v>93</v>
      </c>
      <c r="AL2" s="175" t="s">
        <v>84</v>
      </c>
      <c r="AM2" s="39" t="s">
        <v>2</v>
      </c>
      <c r="AN2" s="40" t="s">
        <v>4</v>
      </c>
      <c r="AO2" s="40" t="s">
        <v>93</v>
      </c>
      <c r="AP2" s="40" t="s">
        <v>84</v>
      </c>
    </row>
    <row r="3" spans="1:81" s="90" customFormat="1" ht="15.75" hidden="1" customHeight="1" x14ac:dyDescent="0.3">
      <c r="A3" s="53">
        <f>N3+R3+V3+Z3+AD3+AH3+AL3+AP3</f>
        <v>776</v>
      </c>
      <c r="B3" s="53">
        <v>1</v>
      </c>
      <c r="C3" s="336">
        <f>AVERAGE(L3,P3,T3,X3,AB3,AF3,AJ3,AN3,)</f>
        <v>36.333333333333336</v>
      </c>
      <c r="D3" s="352" t="s">
        <v>39</v>
      </c>
      <c r="E3" s="350" t="s">
        <v>13</v>
      </c>
      <c r="F3" s="350" t="s">
        <v>18</v>
      </c>
      <c r="G3" s="353" t="s">
        <v>210</v>
      </c>
      <c r="H3" s="351" t="s">
        <v>329</v>
      </c>
      <c r="I3" s="8" t="s">
        <v>92</v>
      </c>
      <c r="J3" s="8" t="s">
        <v>90</v>
      </c>
      <c r="K3" s="345">
        <v>4.5995370370370365E-3</v>
      </c>
      <c r="L3" s="344">
        <v>32</v>
      </c>
      <c r="M3" s="344">
        <v>7</v>
      </c>
      <c r="N3" s="344">
        <v>93</v>
      </c>
      <c r="O3" s="339">
        <v>2.170138888888889E-3</v>
      </c>
      <c r="P3" s="340">
        <v>32</v>
      </c>
      <c r="Q3" s="340">
        <v>7</v>
      </c>
      <c r="R3" s="340">
        <v>94</v>
      </c>
      <c r="S3" s="293">
        <v>9.8263888888888901E-4</v>
      </c>
      <c r="T3" s="294">
        <v>43</v>
      </c>
      <c r="U3" s="294">
        <v>1</v>
      </c>
      <c r="V3" s="294">
        <v>100</v>
      </c>
      <c r="W3" s="156">
        <v>7.6504629629629622E-4</v>
      </c>
      <c r="X3" s="154">
        <v>44</v>
      </c>
      <c r="Y3" s="154">
        <v>3</v>
      </c>
      <c r="Z3" s="154">
        <v>100</v>
      </c>
      <c r="AA3" s="107">
        <v>9.6400462962962959E-3</v>
      </c>
      <c r="AB3" s="108">
        <v>29</v>
      </c>
      <c r="AC3" s="108">
        <v>8</v>
      </c>
      <c r="AD3" s="108">
        <v>93</v>
      </c>
      <c r="AE3" s="248">
        <v>5.6134259259259256E-4</v>
      </c>
      <c r="AF3" s="249">
        <v>49</v>
      </c>
      <c r="AG3" s="249">
        <v>4</v>
      </c>
      <c r="AH3" s="249">
        <v>97</v>
      </c>
      <c r="AI3" s="192">
        <v>3.6226851851851855E-4</v>
      </c>
      <c r="AJ3" s="193">
        <v>48</v>
      </c>
      <c r="AK3" s="193">
        <v>1</v>
      </c>
      <c r="AL3" s="193">
        <v>100</v>
      </c>
      <c r="AM3" s="114">
        <v>1.7824074074074075E-4</v>
      </c>
      <c r="AN3" s="115">
        <v>50</v>
      </c>
      <c r="AO3" s="115">
        <v>2</v>
      </c>
      <c r="AP3" s="115">
        <v>99</v>
      </c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T3" s="110"/>
      <c r="BU3" s="110"/>
      <c r="BV3" s="110"/>
      <c r="BW3" s="110"/>
      <c r="BX3" s="110"/>
      <c r="BY3" s="110"/>
      <c r="BZ3" s="110"/>
    </row>
    <row r="4" spans="1:81" s="110" customFormat="1" ht="18.75" hidden="1" x14ac:dyDescent="0.3">
      <c r="A4" s="53">
        <f>N4+R4+V4+Z4+AD4+AH4+AL4+AP4</f>
        <v>757</v>
      </c>
      <c r="B4" s="53">
        <v>2</v>
      </c>
      <c r="C4" s="336">
        <f>AVERAGE(L4,P4,T4,X4,AB4,AF4,AJ4,AN4,)</f>
        <v>38.111111111111114</v>
      </c>
      <c r="D4" s="352" t="s">
        <v>6</v>
      </c>
      <c r="E4" s="350" t="s">
        <v>7</v>
      </c>
      <c r="F4" s="350" t="s">
        <v>8</v>
      </c>
      <c r="G4" s="353" t="s">
        <v>210</v>
      </c>
      <c r="H4" s="350" t="s">
        <v>330</v>
      </c>
      <c r="I4" s="8" t="s">
        <v>92</v>
      </c>
      <c r="J4" s="8" t="s">
        <v>90</v>
      </c>
      <c r="K4" s="345">
        <v>4.5486111111111109E-3</v>
      </c>
      <c r="L4" s="344">
        <v>36</v>
      </c>
      <c r="M4" s="344">
        <v>6</v>
      </c>
      <c r="N4" s="344">
        <v>95</v>
      </c>
      <c r="O4" s="339">
        <v>2.1400462962962961E-3</v>
      </c>
      <c r="P4" s="340">
        <v>43</v>
      </c>
      <c r="Q4" s="340">
        <v>5</v>
      </c>
      <c r="R4" s="340">
        <v>97</v>
      </c>
      <c r="S4" s="291">
        <v>9.9652777777777782E-4</v>
      </c>
      <c r="T4" s="292">
        <v>34</v>
      </c>
      <c r="U4" s="292">
        <v>5</v>
      </c>
      <c r="V4" s="292">
        <v>96</v>
      </c>
      <c r="W4" s="133">
        <v>7.7430555555555553E-4</v>
      </c>
      <c r="X4" s="134">
        <v>36</v>
      </c>
      <c r="Y4" s="134">
        <v>5</v>
      </c>
      <c r="Z4" s="134">
        <v>96</v>
      </c>
      <c r="AA4" s="103">
        <v>9.7106481481481471E-3</v>
      </c>
      <c r="AB4" s="93">
        <v>30</v>
      </c>
      <c r="AC4" s="94">
        <v>11</v>
      </c>
      <c r="AD4" s="94">
        <v>90</v>
      </c>
      <c r="AE4" s="250">
        <v>5.6712962962962956E-4</v>
      </c>
      <c r="AF4" s="251">
        <v>37</v>
      </c>
      <c r="AG4" s="252">
        <v>6</v>
      </c>
      <c r="AH4" s="253">
        <v>95</v>
      </c>
      <c r="AI4" s="194">
        <v>3.7037037037037035E-4</v>
      </c>
      <c r="AJ4" s="177">
        <v>60</v>
      </c>
      <c r="AK4" s="177">
        <v>5</v>
      </c>
      <c r="AL4" s="177">
        <v>96</v>
      </c>
      <c r="AM4" s="41">
        <v>1.8518518518518518E-4</v>
      </c>
      <c r="AN4" s="42">
        <v>67</v>
      </c>
      <c r="AO4" s="42">
        <v>9</v>
      </c>
      <c r="AP4" s="42">
        <v>92</v>
      </c>
    </row>
    <row r="5" spans="1:81" s="110" customFormat="1" ht="15.75" hidden="1" customHeight="1" x14ac:dyDescent="0.3">
      <c r="A5" s="53">
        <f>N5+R5+V5+Z5+AD5+AH5+AL5+AP5</f>
        <v>729</v>
      </c>
      <c r="B5" s="53">
        <v>3</v>
      </c>
      <c r="C5" s="336">
        <f>AVERAGE(L5,P5,T5,X5,AB5,AF5,AJ5,AN5,)</f>
        <v>39.555555555555557</v>
      </c>
      <c r="D5" s="352" t="s">
        <v>19</v>
      </c>
      <c r="E5" s="350" t="s">
        <v>7</v>
      </c>
      <c r="F5" s="350" t="s">
        <v>18</v>
      </c>
      <c r="G5" s="353" t="s">
        <v>210</v>
      </c>
      <c r="H5" s="350" t="s">
        <v>331</v>
      </c>
      <c r="I5" s="8" t="s">
        <v>92</v>
      </c>
      <c r="J5" s="8" t="s">
        <v>90</v>
      </c>
      <c r="K5" s="345">
        <v>4.5324074074074077E-3</v>
      </c>
      <c r="L5" s="344">
        <v>31</v>
      </c>
      <c r="M5" s="344">
        <v>5</v>
      </c>
      <c r="N5" s="344">
        <v>96</v>
      </c>
      <c r="O5" s="313">
        <v>2.138888888888889E-3</v>
      </c>
      <c r="P5" s="314">
        <v>41</v>
      </c>
      <c r="Q5" s="314">
        <v>4</v>
      </c>
      <c r="R5" s="314">
        <v>96</v>
      </c>
      <c r="S5" s="283">
        <v>1.0162037037037038E-3</v>
      </c>
      <c r="T5" s="278">
        <v>46</v>
      </c>
      <c r="U5" s="278">
        <v>9</v>
      </c>
      <c r="V5" s="278">
        <v>92</v>
      </c>
      <c r="W5" s="133">
        <v>8.0555555555555545E-4</v>
      </c>
      <c r="X5" s="134">
        <v>44</v>
      </c>
      <c r="Y5" s="134">
        <v>9</v>
      </c>
      <c r="Z5" s="134">
        <v>92</v>
      </c>
      <c r="AA5" s="98">
        <v>9.2766203703703708E-3</v>
      </c>
      <c r="AB5" s="94">
        <v>30</v>
      </c>
      <c r="AC5" s="94">
        <v>3</v>
      </c>
      <c r="AD5" s="94">
        <v>98</v>
      </c>
      <c r="AE5" s="250">
        <v>5.9490740740740739E-4</v>
      </c>
      <c r="AF5" s="252">
        <v>52</v>
      </c>
      <c r="AG5" s="252">
        <v>18</v>
      </c>
      <c r="AH5" s="253">
        <v>83</v>
      </c>
      <c r="AI5" s="195">
        <v>3.8888888888888892E-4</v>
      </c>
      <c r="AJ5" s="180">
        <v>55</v>
      </c>
      <c r="AK5" s="180">
        <v>12</v>
      </c>
      <c r="AL5" s="181">
        <v>90</v>
      </c>
      <c r="AM5" s="41">
        <v>1.9444444444444446E-4</v>
      </c>
      <c r="AN5" s="42">
        <v>57</v>
      </c>
      <c r="AO5" s="42">
        <v>19</v>
      </c>
      <c r="AP5" s="42">
        <v>82</v>
      </c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</row>
    <row r="6" spans="1:81" s="110" customFormat="1" ht="18.75" hidden="1" x14ac:dyDescent="0.3">
      <c r="A6" s="53">
        <f>N6+R6+V6+Z6+AD6+AH6+AL6+AP6</f>
        <v>723</v>
      </c>
      <c r="B6" s="53">
        <v>4</v>
      </c>
      <c r="C6" s="336">
        <f>AVERAGE(L6,P6,T6,X6,AB6,AF6,AJ6,AN6,)</f>
        <v>36.888888888888886</v>
      </c>
      <c r="D6" s="3" t="s">
        <v>44</v>
      </c>
      <c r="E6" s="12" t="s">
        <v>13</v>
      </c>
      <c r="F6" s="12" t="s">
        <v>18</v>
      </c>
      <c r="G6" s="57" t="s">
        <v>210</v>
      </c>
      <c r="H6" s="351"/>
      <c r="I6" s="8" t="s">
        <v>92</v>
      </c>
      <c r="J6" s="8" t="s">
        <v>90</v>
      </c>
      <c r="K6" s="345">
        <v>4.7141203703703703E-3</v>
      </c>
      <c r="L6" s="344">
        <v>30</v>
      </c>
      <c r="M6" s="344">
        <v>8</v>
      </c>
      <c r="N6" s="344">
        <v>92</v>
      </c>
      <c r="O6" s="313">
        <v>2.2060185185185186E-3</v>
      </c>
      <c r="P6" s="314">
        <v>35</v>
      </c>
      <c r="Q6" s="314">
        <v>8</v>
      </c>
      <c r="R6" s="314">
        <v>93</v>
      </c>
      <c r="S6" s="283">
        <v>1.017361111111111E-3</v>
      </c>
      <c r="T6" s="278">
        <v>42</v>
      </c>
      <c r="U6" s="278">
        <v>10</v>
      </c>
      <c r="V6" s="278">
        <v>91</v>
      </c>
      <c r="W6" s="133">
        <v>8.0324074074074076E-4</v>
      </c>
      <c r="X6" s="134">
        <v>42</v>
      </c>
      <c r="Y6" s="134">
        <v>8</v>
      </c>
      <c r="Z6" s="134">
        <v>93</v>
      </c>
      <c r="AA6" s="98">
        <v>9.8784722222222225E-3</v>
      </c>
      <c r="AB6" s="94">
        <v>26</v>
      </c>
      <c r="AC6" s="94">
        <v>14</v>
      </c>
      <c r="AD6" s="94">
        <v>87</v>
      </c>
      <c r="AE6" s="250">
        <v>5.9143518518518518E-4</v>
      </c>
      <c r="AF6" s="252">
        <v>47</v>
      </c>
      <c r="AG6" s="252">
        <v>16</v>
      </c>
      <c r="AH6" s="253">
        <v>85</v>
      </c>
      <c r="AI6" s="195">
        <v>3.8310185185185186E-4</v>
      </c>
      <c r="AJ6" s="180">
        <v>51</v>
      </c>
      <c r="AK6" s="180">
        <v>8</v>
      </c>
      <c r="AL6" s="181">
        <v>93</v>
      </c>
      <c r="AM6" s="41">
        <v>1.8749999999999998E-4</v>
      </c>
      <c r="AN6" s="42">
        <v>59</v>
      </c>
      <c r="AO6" s="42">
        <v>12</v>
      </c>
      <c r="AP6" s="42">
        <v>89</v>
      </c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T6" s="90"/>
      <c r="BU6" s="90"/>
      <c r="BV6" s="90"/>
      <c r="BW6" s="90"/>
      <c r="BX6" s="90"/>
      <c r="BY6" s="90"/>
      <c r="BZ6" s="90"/>
      <c r="CA6" s="90"/>
      <c r="CB6" s="90"/>
      <c r="CC6" s="90"/>
    </row>
    <row r="7" spans="1:81" s="110" customFormat="1" ht="15.75" hidden="1" customHeight="1" x14ac:dyDescent="0.3">
      <c r="A7" s="53">
        <f>N7+R7+V7+Z7+AD7+AH7+AL7+AP7</f>
        <v>718</v>
      </c>
      <c r="B7" s="53">
        <v>5</v>
      </c>
      <c r="C7" s="336">
        <f>AVERAGE(L7,P7,T7,X7,AB7,AF7,AJ7,AN7,)</f>
        <v>33.444444444444443</v>
      </c>
      <c r="D7" s="3" t="s">
        <v>14</v>
      </c>
      <c r="E7" s="12" t="s">
        <v>13</v>
      </c>
      <c r="F7" s="12" t="s">
        <v>121</v>
      </c>
      <c r="G7" s="57" t="s">
        <v>211</v>
      </c>
      <c r="H7" s="350"/>
      <c r="I7" s="8" t="s">
        <v>92</v>
      </c>
      <c r="J7" s="8" t="s">
        <v>90</v>
      </c>
      <c r="K7" s="345">
        <v>5.269675925925925E-3</v>
      </c>
      <c r="L7" s="344">
        <v>27</v>
      </c>
      <c r="M7" s="344">
        <v>14</v>
      </c>
      <c r="N7" s="344">
        <v>86</v>
      </c>
      <c r="O7" s="313">
        <v>2.3730324074074075E-3</v>
      </c>
      <c r="P7" s="314">
        <v>31</v>
      </c>
      <c r="Q7" s="314">
        <v>16</v>
      </c>
      <c r="R7" s="314">
        <v>85</v>
      </c>
      <c r="S7" s="283">
        <v>9.930555555555554E-4</v>
      </c>
      <c r="T7" s="278">
        <v>39</v>
      </c>
      <c r="U7" s="278">
        <v>3</v>
      </c>
      <c r="V7" s="278">
        <v>98</v>
      </c>
      <c r="W7" s="133">
        <v>7.6967592592592593E-4</v>
      </c>
      <c r="X7" s="134">
        <v>41</v>
      </c>
      <c r="Y7" s="134">
        <v>4</v>
      </c>
      <c r="Z7" s="134">
        <v>97</v>
      </c>
      <c r="AA7" s="98">
        <v>1.089699074074074E-2</v>
      </c>
      <c r="AB7" s="94">
        <v>26</v>
      </c>
      <c r="AC7" s="94">
        <v>40</v>
      </c>
      <c r="AD7" s="94">
        <v>61</v>
      </c>
      <c r="AE7" s="254">
        <v>5.4976851851851855E-4</v>
      </c>
      <c r="AF7" s="255">
        <v>42</v>
      </c>
      <c r="AG7" s="255">
        <v>2</v>
      </c>
      <c r="AH7" s="255">
        <v>99</v>
      </c>
      <c r="AI7" s="195">
        <v>3.6458333333333335E-4</v>
      </c>
      <c r="AJ7" s="180">
        <v>46</v>
      </c>
      <c r="AK7" s="180">
        <v>3</v>
      </c>
      <c r="AL7" s="181">
        <v>98</v>
      </c>
      <c r="AM7" s="41">
        <v>1.8402777777777778E-4</v>
      </c>
      <c r="AN7" s="42">
        <v>49</v>
      </c>
      <c r="AO7" s="42">
        <v>7</v>
      </c>
      <c r="AP7" s="42">
        <v>94</v>
      </c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T7" s="90"/>
      <c r="BU7" s="90"/>
      <c r="BV7" s="90"/>
      <c r="BW7" s="90"/>
      <c r="BX7" s="90"/>
      <c r="BY7" s="90"/>
      <c r="BZ7" s="90"/>
      <c r="CA7" s="90"/>
      <c r="CB7" s="90"/>
      <c r="CC7" s="90"/>
    </row>
    <row r="8" spans="1:81" s="110" customFormat="1" ht="15.75" customHeight="1" x14ac:dyDescent="0.3">
      <c r="A8" s="53">
        <f>N8+R8+V8+Z8+AD8+AH8+AL8+AP8</f>
        <v>668</v>
      </c>
      <c r="B8" s="53">
        <v>6</v>
      </c>
      <c r="C8" s="336">
        <f>AVERAGE(L8,P8,T8,X8,AB8,AF8,AJ8,AN8,)</f>
        <v>34.857142857142854</v>
      </c>
      <c r="D8" s="3" t="s">
        <v>171</v>
      </c>
      <c r="E8" s="12" t="s">
        <v>233</v>
      </c>
      <c r="F8" s="12" t="s">
        <v>181</v>
      </c>
      <c r="G8" s="57" t="s">
        <v>209</v>
      </c>
      <c r="H8" s="351" t="s">
        <v>332</v>
      </c>
      <c r="I8" s="8" t="s">
        <v>92</v>
      </c>
      <c r="J8" s="8" t="s">
        <v>90</v>
      </c>
      <c r="K8" s="345">
        <v>4.5613425925925925E-3</v>
      </c>
      <c r="L8" s="344">
        <v>33</v>
      </c>
      <c r="M8" s="344"/>
      <c r="N8" s="344">
        <v>94</v>
      </c>
      <c r="O8" s="329">
        <v>2.1215277777777782E-3</v>
      </c>
      <c r="P8" s="330">
        <v>38</v>
      </c>
      <c r="Q8" s="330">
        <v>3</v>
      </c>
      <c r="R8" s="330">
        <v>98</v>
      </c>
      <c r="S8" s="293">
        <v>9.8263888888888901E-4</v>
      </c>
      <c r="T8" s="294">
        <v>43</v>
      </c>
      <c r="U8" s="294">
        <v>2</v>
      </c>
      <c r="V8" s="294">
        <v>99</v>
      </c>
      <c r="W8" s="156">
        <v>7.6041666666666662E-4</v>
      </c>
      <c r="X8" s="154">
        <v>49</v>
      </c>
      <c r="Y8" s="154">
        <v>2</v>
      </c>
      <c r="Z8" s="154">
        <v>99</v>
      </c>
      <c r="AA8" s="107">
        <v>9.5671296296296303E-3</v>
      </c>
      <c r="AB8" s="108">
        <v>30</v>
      </c>
      <c r="AC8" s="108">
        <v>5</v>
      </c>
      <c r="AD8" s="108">
        <v>96</v>
      </c>
      <c r="AE8" s="248">
        <v>5.7754629629629627E-4</v>
      </c>
      <c r="AF8" s="249">
        <v>51</v>
      </c>
      <c r="AG8" s="249">
        <v>11</v>
      </c>
      <c r="AH8" s="249">
        <v>90</v>
      </c>
      <c r="AI8" s="199" t="s">
        <v>289</v>
      </c>
      <c r="AJ8" s="199"/>
      <c r="AK8" s="196"/>
      <c r="AL8" s="193">
        <v>39</v>
      </c>
      <c r="AM8" s="43" t="s">
        <v>152</v>
      </c>
      <c r="AN8" s="115"/>
      <c r="AO8" s="115"/>
      <c r="AP8" s="115">
        <v>53</v>
      </c>
    </row>
    <row r="9" spans="1:81" s="110" customFormat="1" ht="15.75" hidden="1" customHeight="1" x14ac:dyDescent="0.3">
      <c r="A9" s="53">
        <f>N9+R9+V9+Z9+AD9+AH9+AL9+AP9</f>
        <v>640</v>
      </c>
      <c r="B9" s="53">
        <v>7</v>
      </c>
      <c r="C9" s="336">
        <f>AVERAGE(L9,P9,T9,X9,AB9,AF9,AJ9,AN9,)</f>
        <v>34.333333333333336</v>
      </c>
      <c r="D9" s="3" t="s">
        <v>48</v>
      </c>
      <c r="E9" s="12" t="s">
        <v>50</v>
      </c>
      <c r="F9" s="12" t="s">
        <v>18</v>
      </c>
      <c r="G9" s="57" t="s">
        <v>210</v>
      </c>
      <c r="H9" s="351" t="s">
        <v>333</v>
      </c>
      <c r="I9" s="8" t="s">
        <v>92</v>
      </c>
      <c r="J9" s="8" t="s">
        <v>90</v>
      </c>
      <c r="K9" s="345">
        <v>5.0231481481481481E-3</v>
      </c>
      <c r="L9" s="344">
        <v>27</v>
      </c>
      <c r="M9" s="344">
        <v>11</v>
      </c>
      <c r="N9" s="344">
        <v>89</v>
      </c>
      <c r="O9" s="339">
        <v>2.3217592592592591E-3</v>
      </c>
      <c r="P9" s="340">
        <v>32</v>
      </c>
      <c r="Q9" s="340">
        <v>11</v>
      </c>
      <c r="R9" s="340">
        <v>90</v>
      </c>
      <c r="S9" s="289">
        <v>1.0868055555555555E-3</v>
      </c>
      <c r="T9" s="290">
        <v>39</v>
      </c>
      <c r="U9" s="290">
        <v>19</v>
      </c>
      <c r="V9" s="290">
        <v>82</v>
      </c>
      <c r="W9" s="156">
        <v>8.587962962962963E-4</v>
      </c>
      <c r="X9" s="154">
        <v>39</v>
      </c>
      <c r="Y9" s="154">
        <v>19</v>
      </c>
      <c r="Z9" s="154">
        <v>82</v>
      </c>
      <c r="AA9" s="107">
        <v>1.0731481481481481E-2</v>
      </c>
      <c r="AB9" s="108">
        <v>24</v>
      </c>
      <c r="AC9" s="108">
        <v>33</v>
      </c>
      <c r="AD9" s="108">
        <v>68</v>
      </c>
      <c r="AE9" s="248">
        <v>6.3310185185185192E-4</v>
      </c>
      <c r="AF9" s="249">
        <v>47</v>
      </c>
      <c r="AG9" s="249">
        <v>25</v>
      </c>
      <c r="AH9" s="249">
        <v>76</v>
      </c>
      <c r="AI9" s="192">
        <v>4.1550925925925918E-4</v>
      </c>
      <c r="AJ9" s="193">
        <v>53</v>
      </c>
      <c r="AK9" s="193">
        <v>24</v>
      </c>
      <c r="AL9" s="193">
        <v>77</v>
      </c>
      <c r="AM9" s="114">
        <v>2.0254629629629629E-4</v>
      </c>
      <c r="AN9" s="115">
        <v>48</v>
      </c>
      <c r="AO9" s="115">
        <v>25</v>
      </c>
      <c r="AP9" s="115">
        <v>76</v>
      </c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CA9" s="24"/>
      <c r="CB9" s="24"/>
      <c r="CC9" s="24"/>
    </row>
    <row r="10" spans="1:81" s="90" customFormat="1" ht="18.75" hidden="1" x14ac:dyDescent="0.3">
      <c r="A10" s="53">
        <f>N10+R10+V10+Z10+AD10+AH10+AL10+AP10</f>
        <v>636</v>
      </c>
      <c r="B10" s="53">
        <v>8</v>
      </c>
      <c r="C10" s="336">
        <f>AVERAGE(L10,P10,T10,X10,AB10,AF10,AJ10,AN10,)</f>
        <v>32.888888888888886</v>
      </c>
      <c r="D10" s="3" t="s">
        <v>69</v>
      </c>
      <c r="E10" s="12" t="s">
        <v>13</v>
      </c>
      <c r="F10" s="12" t="s">
        <v>18</v>
      </c>
      <c r="G10" s="57" t="s">
        <v>210</v>
      </c>
      <c r="H10" s="350"/>
      <c r="I10" s="8" t="s">
        <v>92</v>
      </c>
      <c r="J10" s="8" t="s">
        <v>90</v>
      </c>
      <c r="K10" s="345">
        <v>5.0833333333333338E-3</v>
      </c>
      <c r="L10" s="344">
        <v>28</v>
      </c>
      <c r="M10" s="344">
        <v>12</v>
      </c>
      <c r="N10" s="344">
        <v>88</v>
      </c>
      <c r="O10" s="313">
        <v>2.2997685185185183E-3</v>
      </c>
      <c r="P10" s="314">
        <v>33</v>
      </c>
      <c r="Q10" s="314">
        <v>10</v>
      </c>
      <c r="R10" s="314">
        <v>91</v>
      </c>
      <c r="S10" s="283">
        <v>1.0983796296296295E-3</v>
      </c>
      <c r="T10" s="278">
        <v>39</v>
      </c>
      <c r="U10" s="278">
        <v>21</v>
      </c>
      <c r="V10" s="278">
        <v>80</v>
      </c>
      <c r="W10" s="133">
        <v>8.5300925925925919E-4</v>
      </c>
      <c r="X10" s="134">
        <v>39</v>
      </c>
      <c r="Y10" s="134">
        <v>17</v>
      </c>
      <c r="Z10" s="134">
        <v>83</v>
      </c>
      <c r="AA10" s="98">
        <v>1.0628472222222221E-2</v>
      </c>
      <c r="AB10" s="94">
        <v>25</v>
      </c>
      <c r="AC10" s="94">
        <v>32</v>
      </c>
      <c r="AD10" s="94">
        <v>69</v>
      </c>
      <c r="AE10" s="250">
        <v>6.3194444444444442E-4</v>
      </c>
      <c r="AF10" s="252">
        <v>45</v>
      </c>
      <c r="AG10" s="252">
        <v>24</v>
      </c>
      <c r="AH10" s="253">
        <v>77</v>
      </c>
      <c r="AI10" s="195">
        <v>4.4328703703703701E-4</v>
      </c>
      <c r="AJ10" s="180">
        <v>40</v>
      </c>
      <c r="AK10" s="180">
        <v>32</v>
      </c>
      <c r="AL10" s="181">
        <v>69</v>
      </c>
      <c r="AM10" s="41">
        <v>1.9675925925925926E-4</v>
      </c>
      <c r="AN10" s="42">
        <v>47</v>
      </c>
      <c r="AO10" s="42">
        <v>22</v>
      </c>
      <c r="AP10" s="42">
        <v>79</v>
      </c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  <c r="BK10" s="110"/>
      <c r="BL10" s="110"/>
      <c r="BM10" s="110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0"/>
      <c r="CA10" s="5"/>
      <c r="CB10" s="5"/>
      <c r="CC10" s="5"/>
    </row>
    <row r="11" spans="1:81" s="90" customFormat="1" ht="15.75" hidden="1" customHeight="1" x14ac:dyDescent="0.3">
      <c r="A11" s="53">
        <f>N11+R11+V11+Z11+AD11+AH11+AL11+AP11</f>
        <v>625</v>
      </c>
      <c r="B11" s="53">
        <v>9</v>
      </c>
      <c r="C11" s="336">
        <f>AVERAGE(L11,P11,T11,X11,AB11,AF11,AJ11,AN11,)</f>
        <v>41.125</v>
      </c>
      <c r="D11" s="3" t="s">
        <v>72</v>
      </c>
      <c r="E11" s="12" t="s">
        <v>7</v>
      </c>
      <c r="F11" s="12" t="s">
        <v>73</v>
      </c>
      <c r="G11" s="57" t="s">
        <v>125</v>
      </c>
      <c r="H11" s="350"/>
      <c r="I11" s="8" t="s">
        <v>92</v>
      </c>
      <c r="J11" s="8" t="s">
        <v>90</v>
      </c>
      <c r="K11" s="344"/>
      <c r="L11" s="344"/>
      <c r="M11" s="344"/>
      <c r="N11" s="344"/>
      <c r="O11" s="313">
        <v>2.1678240740740742E-3</v>
      </c>
      <c r="P11" s="314">
        <v>39</v>
      </c>
      <c r="Q11" s="314">
        <v>6</v>
      </c>
      <c r="R11" s="314">
        <v>95</v>
      </c>
      <c r="S11" s="283">
        <v>1.0231481481481482E-3</v>
      </c>
      <c r="T11" s="278">
        <v>45</v>
      </c>
      <c r="U11" s="278">
        <v>11</v>
      </c>
      <c r="V11" s="278">
        <v>90</v>
      </c>
      <c r="W11" s="133">
        <v>8.1365740740740736E-4</v>
      </c>
      <c r="X11" s="134">
        <v>49</v>
      </c>
      <c r="Y11" s="134">
        <v>13</v>
      </c>
      <c r="Z11" s="134">
        <v>88</v>
      </c>
      <c r="AA11" s="98">
        <v>9.2453703703703708E-3</v>
      </c>
      <c r="AB11" s="94">
        <v>30</v>
      </c>
      <c r="AC11" s="94">
        <v>2</v>
      </c>
      <c r="AD11" s="94">
        <v>99</v>
      </c>
      <c r="AE11" s="250">
        <v>6.0995370370370381E-4</v>
      </c>
      <c r="AF11" s="252">
        <v>54</v>
      </c>
      <c r="AG11" s="252">
        <v>21</v>
      </c>
      <c r="AH11" s="253">
        <v>80</v>
      </c>
      <c r="AI11" s="195">
        <v>4.0509259259259258E-4</v>
      </c>
      <c r="AJ11" s="180">
        <v>56</v>
      </c>
      <c r="AK11" s="180">
        <v>21</v>
      </c>
      <c r="AL11" s="181">
        <v>80</v>
      </c>
      <c r="AM11" s="41">
        <v>1.8402777777777778E-4</v>
      </c>
      <c r="AN11" s="42">
        <v>56</v>
      </c>
      <c r="AO11" s="42">
        <v>8</v>
      </c>
      <c r="AP11" s="42">
        <v>93</v>
      </c>
      <c r="BQ11" s="110"/>
      <c r="BR11" s="110"/>
      <c r="BS11" s="110"/>
      <c r="BT11" s="110"/>
      <c r="BU11" s="110"/>
      <c r="BV11" s="110"/>
      <c r="BW11" s="110"/>
      <c r="BX11" s="110"/>
      <c r="BY11" s="110"/>
      <c r="BZ11" s="110"/>
      <c r="CA11" s="106"/>
      <c r="CB11" s="106"/>
      <c r="CC11" s="106"/>
    </row>
    <row r="12" spans="1:81" s="110" customFormat="1" ht="15.75" hidden="1" customHeight="1" x14ac:dyDescent="0.3">
      <c r="A12" s="53">
        <f>N12+R12+V12+Z12+AD12+AH12+AL12+AP12</f>
        <v>621</v>
      </c>
      <c r="B12" s="53">
        <v>10</v>
      </c>
      <c r="C12" s="336">
        <f>AVERAGE(L12,P12,T12,X12,AB12,AF12,AJ12,AN12,)</f>
        <v>37.555555555555557</v>
      </c>
      <c r="D12" s="3" t="s">
        <v>40</v>
      </c>
      <c r="E12" s="12" t="s">
        <v>25</v>
      </c>
      <c r="F12" s="12" t="s">
        <v>18</v>
      </c>
      <c r="G12" s="57" t="s">
        <v>210</v>
      </c>
      <c r="H12" s="350" t="s">
        <v>334</v>
      </c>
      <c r="I12" s="8" t="s">
        <v>92</v>
      </c>
      <c r="J12" s="8" t="s">
        <v>357</v>
      </c>
      <c r="K12" s="345">
        <v>4.915856481481482E-3</v>
      </c>
      <c r="L12" s="344">
        <v>36</v>
      </c>
      <c r="M12" s="344">
        <v>11</v>
      </c>
      <c r="N12" s="344">
        <v>90</v>
      </c>
      <c r="O12" s="339">
        <v>2.3415509259259262E-3</v>
      </c>
      <c r="P12" s="340">
        <v>37</v>
      </c>
      <c r="Q12" s="340">
        <v>15</v>
      </c>
      <c r="R12" s="340">
        <v>86</v>
      </c>
      <c r="S12" s="289">
        <v>1.0868055555555555E-3</v>
      </c>
      <c r="T12" s="290">
        <v>47</v>
      </c>
      <c r="U12" s="290">
        <v>20</v>
      </c>
      <c r="V12" s="290">
        <v>81</v>
      </c>
      <c r="W12" s="156">
        <v>8.9814814814814824E-4</v>
      </c>
      <c r="X12" s="154">
        <v>46</v>
      </c>
      <c r="Y12" s="154">
        <v>24</v>
      </c>
      <c r="Z12" s="154">
        <v>77</v>
      </c>
      <c r="AA12" s="104">
        <v>1.0875000000000001E-2</v>
      </c>
      <c r="AB12" s="95">
        <v>29</v>
      </c>
      <c r="AC12" s="95">
        <v>38</v>
      </c>
      <c r="AD12" s="95">
        <v>63</v>
      </c>
      <c r="AE12" s="250">
        <v>6.4120370370370373E-4</v>
      </c>
      <c r="AF12" s="253">
        <v>49</v>
      </c>
      <c r="AG12" s="253">
        <v>30</v>
      </c>
      <c r="AH12" s="253">
        <v>71</v>
      </c>
      <c r="AI12" s="194">
        <v>4.1782407407407409E-4</v>
      </c>
      <c r="AJ12" s="177">
        <v>41</v>
      </c>
      <c r="AK12" s="177">
        <v>25</v>
      </c>
      <c r="AL12" s="177">
        <v>76</v>
      </c>
      <c r="AM12" s="41">
        <v>2.0254629629629629E-4</v>
      </c>
      <c r="AN12" s="42">
        <v>53</v>
      </c>
      <c r="AO12" s="42">
        <v>24</v>
      </c>
      <c r="AP12" s="42">
        <v>77</v>
      </c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90"/>
      <c r="BR12" s="90"/>
      <c r="BS12" s="90"/>
      <c r="BT12" s="90"/>
      <c r="BU12" s="90"/>
      <c r="BV12" s="90"/>
      <c r="BW12" s="90"/>
      <c r="BX12" s="90"/>
      <c r="BY12" s="90"/>
      <c r="BZ12" s="90"/>
    </row>
    <row r="13" spans="1:81" s="110" customFormat="1" ht="18.75" hidden="1" x14ac:dyDescent="0.3">
      <c r="A13" s="53">
        <f>N13+R13+V13+Z13+AD13+AH13+AL13+AP13</f>
        <v>611</v>
      </c>
      <c r="B13" s="53">
        <v>11</v>
      </c>
      <c r="C13" s="336">
        <f>AVERAGE(L13,P13,T13,X13,AB13,AF13,AJ13,AN13,)</f>
        <v>26.166666666666668</v>
      </c>
      <c r="D13" s="12" t="s">
        <v>237</v>
      </c>
      <c r="E13" s="12" t="s">
        <v>34</v>
      </c>
      <c r="F13" s="12" t="s">
        <v>275</v>
      </c>
      <c r="G13" s="57" t="s">
        <v>121</v>
      </c>
      <c r="H13" s="351" t="s">
        <v>344</v>
      </c>
      <c r="I13" s="8" t="s">
        <v>92</v>
      </c>
      <c r="J13" s="8" t="s">
        <v>90</v>
      </c>
      <c r="K13" s="345">
        <v>4.5115740740740741E-3</v>
      </c>
      <c r="L13" s="344">
        <v>29</v>
      </c>
      <c r="M13" s="344">
        <v>4</v>
      </c>
      <c r="N13" s="344">
        <v>97</v>
      </c>
      <c r="O13" s="329">
        <v>2.0648148148148149E-3</v>
      </c>
      <c r="P13" s="330">
        <v>32</v>
      </c>
      <c r="Q13" s="330">
        <v>2</v>
      </c>
      <c r="R13" s="330">
        <v>99</v>
      </c>
      <c r="S13" s="291">
        <v>9.930555555555554E-4</v>
      </c>
      <c r="T13" s="292">
        <v>34</v>
      </c>
      <c r="U13" s="292">
        <v>4</v>
      </c>
      <c r="V13" s="292">
        <v>97</v>
      </c>
      <c r="W13" s="156">
        <v>8.1249999999999996E-4</v>
      </c>
      <c r="X13" s="154">
        <v>34</v>
      </c>
      <c r="Y13" s="154">
        <v>11</v>
      </c>
      <c r="Z13" s="154">
        <v>90</v>
      </c>
      <c r="AA13" s="107">
        <v>9.479166666666667E-3</v>
      </c>
      <c r="AB13" s="108">
        <v>28</v>
      </c>
      <c r="AC13" s="108">
        <v>4</v>
      </c>
      <c r="AD13" s="108">
        <v>97</v>
      </c>
      <c r="AE13" s="256" t="s">
        <v>290</v>
      </c>
      <c r="AF13" s="257"/>
      <c r="AG13" s="257"/>
      <c r="AH13" s="249">
        <v>39</v>
      </c>
      <c r="AI13" s="199" t="s">
        <v>289</v>
      </c>
      <c r="AJ13" s="199"/>
      <c r="AK13" s="196"/>
      <c r="AL13" s="193">
        <v>39</v>
      </c>
      <c r="AM13" s="43" t="s">
        <v>152</v>
      </c>
      <c r="AN13" s="115"/>
      <c r="AO13" s="115"/>
      <c r="AP13" s="115">
        <v>53</v>
      </c>
    </row>
    <row r="14" spans="1:81" s="24" customFormat="1" ht="18.75" hidden="1" x14ac:dyDescent="0.3">
      <c r="A14" s="53">
        <f>N14+R14+V14+Z14+AD14+AH14+AL14+AP14</f>
        <v>581</v>
      </c>
      <c r="B14" s="53">
        <v>12</v>
      </c>
      <c r="C14" s="336">
        <f>AVERAGE(L14,P14,T14,X14,AB14,AF14,AJ14,AN14,)</f>
        <v>29.333333333333332</v>
      </c>
      <c r="D14" s="3" t="s">
        <v>10</v>
      </c>
      <c r="E14" s="12" t="s">
        <v>13</v>
      </c>
      <c r="F14" s="12" t="s">
        <v>18</v>
      </c>
      <c r="G14" s="57" t="s">
        <v>210</v>
      </c>
      <c r="H14" s="350"/>
      <c r="I14" s="8" t="s">
        <v>92</v>
      </c>
      <c r="J14" s="8" t="s">
        <v>90</v>
      </c>
      <c r="K14" s="345">
        <v>5.2731481481481483E-3</v>
      </c>
      <c r="L14" s="344">
        <v>28</v>
      </c>
      <c r="M14" s="344">
        <v>15</v>
      </c>
      <c r="N14" s="344">
        <v>85</v>
      </c>
      <c r="O14" s="313">
        <v>2.4699074074074072E-3</v>
      </c>
      <c r="P14" s="314">
        <v>29</v>
      </c>
      <c r="Q14" s="314">
        <v>19</v>
      </c>
      <c r="R14" s="314">
        <v>82</v>
      </c>
      <c r="S14" s="283">
        <v>1.2037037037037038E-3</v>
      </c>
      <c r="T14" s="278">
        <v>33</v>
      </c>
      <c r="U14" s="278">
        <v>27</v>
      </c>
      <c r="V14" s="278">
        <v>74</v>
      </c>
      <c r="W14" s="133">
        <v>9.2013888888888885E-4</v>
      </c>
      <c r="X14" s="134">
        <v>39</v>
      </c>
      <c r="Y14" s="134">
        <v>28</v>
      </c>
      <c r="Z14" s="134">
        <v>73</v>
      </c>
      <c r="AA14" s="98">
        <v>1.1525462962962965E-2</v>
      </c>
      <c r="AB14" s="94">
        <v>21</v>
      </c>
      <c r="AC14" s="94">
        <v>48</v>
      </c>
      <c r="AD14" s="94">
        <v>53</v>
      </c>
      <c r="AE14" s="250">
        <v>6.6550925925925935E-4</v>
      </c>
      <c r="AF14" s="252">
        <v>33</v>
      </c>
      <c r="AG14" s="252">
        <v>36</v>
      </c>
      <c r="AH14" s="253">
        <v>65</v>
      </c>
      <c r="AI14" s="195">
        <v>4.224537037037037E-4</v>
      </c>
      <c r="AJ14" s="180">
        <v>41</v>
      </c>
      <c r="AK14" s="180">
        <v>26</v>
      </c>
      <c r="AL14" s="181">
        <v>75</v>
      </c>
      <c r="AM14" s="41">
        <v>2.0833333333333335E-4</v>
      </c>
      <c r="AN14" s="42">
        <v>40</v>
      </c>
      <c r="AO14" s="42">
        <v>27</v>
      </c>
      <c r="AP14" s="42">
        <v>74</v>
      </c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110"/>
      <c r="BU14" s="110"/>
      <c r="BV14" s="110"/>
      <c r="BW14" s="110"/>
      <c r="BX14" s="110"/>
      <c r="BY14" s="110"/>
      <c r="BZ14" s="110"/>
      <c r="CA14" s="90"/>
      <c r="CB14" s="90"/>
      <c r="CC14" s="90"/>
    </row>
    <row r="15" spans="1:81" ht="18.75" hidden="1" x14ac:dyDescent="0.3">
      <c r="A15" s="53">
        <f>N15+R15+V15+Z15+AD15+AH15+AL15+AP15</f>
        <v>558</v>
      </c>
      <c r="B15" s="53">
        <v>13</v>
      </c>
      <c r="C15" s="336">
        <f>AVERAGE(L15,P15,T15,X15,AB15,AF15,AJ15,AN15,)</f>
        <v>29.333333333333332</v>
      </c>
      <c r="D15" s="3" t="s">
        <v>186</v>
      </c>
      <c r="E15" s="12" t="s">
        <v>101</v>
      </c>
      <c r="F15" s="12" t="s">
        <v>18</v>
      </c>
      <c r="G15" s="57" t="s">
        <v>210</v>
      </c>
      <c r="H15" s="351" t="s">
        <v>335</v>
      </c>
      <c r="I15" s="8" t="s">
        <v>92</v>
      </c>
      <c r="J15" s="8" t="s">
        <v>90</v>
      </c>
      <c r="K15" s="345">
        <v>4.8726851851851856E-3</v>
      </c>
      <c r="L15" s="344">
        <v>29</v>
      </c>
      <c r="M15" s="344">
        <v>9</v>
      </c>
      <c r="N15" s="344">
        <v>91</v>
      </c>
      <c r="O15" s="339">
        <v>2.3252314814814815E-3</v>
      </c>
      <c r="P15" s="340">
        <v>34</v>
      </c>
      <c r="Q15" s="340">
        <v>12</v>
      </c>
      <c r="R15" s="340">
        <v>89</v>
      </c>
      <c r="S15" s="333" t="s">
        <v>315</v>
      </c>
      <c r="T15" s="278"/>
      <c r="U15" s="278"/>
      <c r="V15" s="278">
        <v>62</v>
      </c>
      <c r="W15" s="156">
        <v>8.9351851851851842E-4</v>
      </c>
      <c r="X15" s="154">
        <v>38</v>
      </c>
      <c r="Y15" s="154">
        <v>23</v>
      </c>
      <c r="Z15" s="154">
        <v>78</v>
      </c>
      <c r="AA15" s="107">
        <v>1.0280092592592592E-2</v>
      </c>
      <c r="AB15" s="108">
        <v>24</v>
      </c>
      <c r="AC15" s="108">
        <v>23</v>
      </c>
      <c r="AD15" s="108">
        <v>78</v>
      </c>
      <c r="AE15" s="248">
        <v>6.5046296296296304E-4</v>
      </c>
      <c r="AF15" s="249">
        <v>51</v>
      </c>
      <c r="AG15" s="249">
        <v>33</v>
      </c>
      <c r="AH15" s="249">
        <v>68</v>
      </c>
      <c r="AI15" s="199" t="s">
        <v>289</v>
      </c>
      <c r="AJ15" s="199"/>
      <c r="AK15" s="196"/>
      <c r="AL15" s="193">
        <v>39</v>
      </c>
      <c r="AM15" s="43" t="s">
        <v>152</v>
      </c>
      <c r="AN15" s="115"/>
      <c r="AO15" s="115"/>
      <c r="AP15" s="115">
        <v>53</v>
      </c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24"/>
      <c r="BR15" s="24"/>
      <c r="BS15" s="24"/>
      <c r="BT15" s="90"/>
      <c r="BU15" s="90"/>
      <c r="BV15" s="90"/>
      <c r="BW15" s="90"/>
      <c r="BX15" s="90"/>
      <c r="BY15" s="24"/>
      <c r="BZ15" s="24"/>
      <c r="CA15" s="110"/>
      <c r="CB15" s="110"/>
      <c r="CC15" s="110"/>
    </row>
    <row r="16" spans="1:81" s="110" customFormat="1" ht="18.75" hidden="1" x14ac:dyDescent="0.3">
      <c r="A16" s="53">
        <f>N16+R16+V16+Z16+AD16+AH16+AL16+AP16</f>
        <v>554</v>
      </c>
      <c r="B16" s="53">
        <v>14</v>
      </c>
      <c r="C16" s="336">
        <f>AVERAGE(L16,P16,T16,X16,AB16,AF16,AJ16,AN16,)</f>
        <v>30.444444444444443</v>
      </c>
      <c r="D16" s="3" t="s">
        <v>95</v>
      </c>
      <c r="E16" s="12" t="s">
        <v>25</v>
      </c>
      <c r="F16" s="12" t="s">
        <v>18</v>
      </c>
      <c r="G16" s="57" t="s">
        <v>210</v>
      </c>
      <c r="H16" s="350"/>
      <c r="I16" s="8" t="s">
        <v>92</v>
      </c>
      <c r="J16" s="8" t="s">
        <v>90</v>
      </c>
      <c r="K16" s="345">
        <v>5.386574074074074E-3</v>
      </c>
      <c r="L16" s="344">
        <v>27</v>
      </c>
      <c r="M16" s="344">
        <v>16</v>
      </c>
      <c r="N16" s="344">
        <v>84</v>
      </c>
      <c r="O16" s="313">
        <v>2.5081018518518521E-3</v>
      </c>
      <c r="P16" s="314">
        <v>32</v>
      </c>
      <c r="Q16" s="314">
        <v>20</v>
      </c>
      <c r="R16" s="314">
        <v>81</v>
      </c>
      <c r="S16" s="283">
        <v>1.1805555555555556E-3</v>
      </c>
      <c r="T16" s="278">
        <v>32</v>
      </c>
      <c r="U16" s="278">
        <v>26</v>
      </c>
      <c r="V16" s="278">
        <v>75</v>
      </c>
      <c r="W16" s="133">
        <v>9.2245370370370365E-4</v>
      </c>
      <c r="X16" s="134">
        <v>36</v>
      </c>
      <c r="Y16" s="134">
        <v>29</v>
      </c>
      <c r="Z16" s="134">
        <v>72</v>
      </c>
      <c r="AA16" s="98">
        <v>1.1135416666666667E-2</v>
      </c>
      <c r="AB16" s="94">
        <v>25</v>
      </c>
      <c r="AC16" s="94">
        <v>43</v>
      </c>
      <c r="AD16" s="94">
        <v>58</v>
      </c>
      <c r="AE16" s="250">
        <v>6.8750000000000007E-4</v>
      </c>
      <c r="AF16" s="252">
        <v>39</v>
      </c>
      <c r="AG16" s="252">
        <v>40</v>
      </c>
      <c r="AH16" s="253">
        <v>61</v>
      </c>
      <c r="AI16" s="195">
        <v>4.5486111111111102E-4</v>
      </c>
      <c r="AJ16" s="180">
        <v>41</v>
      </c>
      <c r="AK16" s="180">
        <v>38</v>
      </c>
      <c r="AL16" s="181">
        <v>64</v>
      </c>
      <c r="AM16" s="41">
        <v>2.3958333333333332E-4</v>
      </c>
      <c r="AN16" s="42">
        <v>42</v>
      </c>
      <c r="AO16" s="42">
        <v>42</v>
      </c>
      <c r="AP16" s="272">
        <v>59</v>
      </c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</row>
    <row r="17" spans="1:81" s="90" customFormat="1" ht="15.75" hidden="1" customHeight="1" x14ac:dyDescent="0.3">
      <c r="A17" s="53">
        <f>N17+R17+V17+Z17+AD17+AH17+AL17+AP17</f>
        <v>548</v>
      </c>
      <c r="B17" s="53">
        <v>15</v>
      </c>
      <c r="C17" s="336">
        <f>AVERAGE(L17,P17,T17,X17,AB17,AF17,AJ17,AN17,)</f>
        <v>36.428571428571431</v>
      </c>
      <c r="D17" s="3" t="s">
        <v>12</v>
      </c>
      <c r="E17" s="12" t="s">
        <v>13</v>
      </c>
      <c r="F17" s="12" t="s">
        <v>18</v>
      </c>
      <c r="G17" s="57" t="s">
        <v>210</v>
      </c>
      <c r="H17" s="350"/>
      <c r="I17" s="8" t="s">
        <v>92</v>
      </c>
      <c r="J17" s="8" t="s">
        <v>90</v>
      </c>
      <c r="K17" s="344"/>
      <c r="L17" s="344"/>
      <c r="M17" s="344"/>
      <c r="N17" s="344"/>
      <c r="O17" s="313">
        <v>2.3773148148148147E-3</v>
      </c>
      <c r="P17" s="314">
        <v>26</v>
      </c>
      <c r="Q17" s="314">
        <v>17</v>
      </c>
      <c r="R17" s="314">
        <v>84</v>
      </c>
      <c r="S17" s="283">
        <v>1.0092592592592592E-3</v>
      </c>
      <c r="T17" s="278">
        <v>42</v>
      </c>
      <c r="U17" s="278">
        <v>8</v>
      </c>
      <c r="V17" s="278">
        <v>93</v>
      </c>
      <c r="W17" s="133">
        <v>8.1365740740740736E-4</v>
      </c>
      <c r="X17" s="134">
        <v>39</v>
      </c>
      <c r="Y17" s="134">
        <v>12</v>
      </c>
      <c r="Z17" s="134">
        <v>89</v>
      </c>
      <c r="AA17" s="210" t="s">
        <v>291</v>
      </c>
      <c r="AB17" s="95"/>
      <c r="AC17" s="95"/>
      <c r="AD17" s="95">
        <v>28</v>
      </c>
      <c r="AE17" s="250">
        <v>5.912037037037037E-4</v>
      </c>
      <c r="AF17" s="252">
        <v>42</v>
      </c>
      <c r="AG17" s="252">
        <v>14</v>
      </c>
      <c r="AH17" s="253">
        <v>87</v>
      </c>
      <c r="AI17" s="195">
        <v>3.9351851851851852E-4</v>
      </c>
      <c r="AJ17" s="180">
        <v>42</v>
      </c>
      <c r="AK17" s="180">
        <v>14</v>
      </c>
      <c r="AL17" s="181">
        <v>87</v>
      </c>
      <c r="AM17" s="41">
        <v>1.9675925925925926E-4</v>
      </c>
      <c r="AN17" s="42">
        <v>64</v>
      </c>
      <c r="AO17" s="42">
        <v>21</v>
      </c>
      <c r="AP17" s="42">
        <v>80</v>
      </c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</row>
    <row r="18" spans="1:81" s="90" customFormat="1" ht="15.75" hidden="1" customHeight="1" x14ac:dyDescent="0.3">
      <c r="A18" s="53">
        <f>N18+R18+V18+Z18+AD18+AH18+AL18+AP18</f>
        <v>547</v>
      </c>
      <c r="B18" s="53">
        <v>16</v>
      </c>
      <c r="C18" s="336">
        <f>AVERAGE(L18,P18,T18,X18,AB18,AF18,AJ18,AN18,)</f>
        <v>30.555555555555557</v>
      </c>
      <c r="D18" s="3" t="s">
        <v>49</v>
      </c>
      <c r="E18" s="12" t="s">
        <v>50</v>
      </c>
      <c r="F18" s="12" t="s">
        <v>51</v>
      </c>
      <c r="G18" s="57" t="s">
        <v>131</v>
      </c>
      <c r="H18" s="350"/>
      <c r="I18" s="8" t="s">
        <v>92</v>
      </c>
      <c r="J18" s="8" t="s">
        <v>90</v>
      </c>
      <c r="K18" s="345">
        <v>5.4826388888888885E-3</v>
      </c>
      <c r="L18" s="344">
        <v>27</v>
      </c>
      <c r="M18" s="344">
        <v>18</v>
      </c>
      <c r="N18" s="344">
        <v>82</v>
      </c>
      <c r="O18" s="339">
        <v>2.5821759259259257E-3</v>
      </c>
      <c r="P18" s="340">
        <v>30</v>
      </c>
      <c r="Q18" s="340">
        <v>22</v>
      </c>
      <c r="R18" s="340">
        <v>79</v>
      </c>
      <c r="S18" s="289">
        <v>1.2395833333333334E-3</v>
      </c>
      <c r="T18" s="290">
        <v>32</v>
      </c>
      <c r="U18" s="290">
        <v>30</v>
      </c>
      <c r="V18" s="290">
        <v>71</v>
      </c>
      <c r="W18" s="133">
        <v>2.4189814814814812E-4</v>
      </c>
      <c r="X18" s="134">
        <v>41</v>
      </c>
      <c r="Y18" s="134">
        <v>30</v>
      </c>
      <c r="Z18" s="134">
        <v>71</v>
      </c>
      <c r="AA18" s="98">
        <v>1.1957175925925927E-2</v>
      </c>
      <c r="AB18" s="94">
        <v>24</v>
      </c>
      <c r="AC18" s="94">
        <v>51</v>
      </c>
      <c r="AD18" s="94">
        <v>50</v>
      </c>
      <c r="AE18" s="250">
        <v>6.8634259259259256E-4</v>
      </c>
      <c r="AF18" s="252">
        <v>36</v>
      </c>
      <c r="AG18" s="252">
        <v>39</v>
      </c>
      <c r="AH18" s="253">
        <v>62</v>
      </c>
      <c r="AI18" s="195">
        <v>4.5370370370370378E-4</v>
      </c>
      <c r="AJ18" s="180">
        <v>38</v>
      </c>
      <c r="AK18" s="180">
        <v>35</v>
      </c>
      <c r="AL18" s="181">
        <v>66</v>
      </c>
      <c r="AM18" s="41">
        <v>2.2106481481481481E-4</v>
      </c>
      <c r="AN18" s="42">
        <v>47</v>
      </c>
      <c r="AO18" s="42">
        <v>35</v>
      </c>
      <c r="AP18" s="42">
        <v>66</v>
      </c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</row>
    <row r="19" spans="1:81" s="90" customFormat="1" ht="18.75" hidden="1" x14ac:dyDescent="0.3">
      <c r="A19" s="53">
        <f>N19+R19+V19+Z19+AD19+AH19+AL19+AP19</f>
        <v>532</v>
      </c>
      <c r="B19" s="53">
        <v>17</v>
      </c>
      <c r="C19" s="336">
        <f>AVERAGE(L19,P19,T19,X19,AB19,AF19,AJ19,AN19,)</f>
        <v>25.75</v>
      </c>
      <c r="D19" s="12" t="s">
        <v>276</v>
      </c>
      <c r="E19" s="12" t="s">
        <v>7</v>
      </c>
      <c r="F19" s="12" t="s">
        <v>235</v>
      </c>
      <c r="G19" s="57" t="s">
        <v>236</v>
      </c>
      <c r="H19" s="351"/>
      <c r="I19" s="8" t="s">
        <v>92</v>
      </c>
      <c r="J19" s="8" t="s">
        <v>90</v>
      </c>
      <c r="K19" s="345">
        <v>4.3124999999999995E-3</v>
      </c>
      <c r="L19" s="344">
        <v>34</v>
      </c>
      <c r="M19" s="344">
        <v>1</v>
      </c>
      <c r="N19" s="344">
        <v>100</v>
      </c>
      <c r="O19" s="346" t="s">
        <v>315</v>
      </c>
      <c r="P19" s="314"/>
      <c r="Q19" s="314"/>
      <c r="R19" s="314">
        <v>68</v>
      </c>
      <c r="S19" s="333" t="s">
        <v>315</v>
      </c>
      <c r="T19" s="278"/>
      <c r="U19" s="278"/>
      <c r="V19" s="278">
        <v>62</v>
      </c>
      <c r="W19" s="133">
        <v>2.4189814814814812E-4</v>
      </c>
      <c r="X19" s="134">
        <v>41</v>
      </c>
      <c r="Y19" s="134">
        <v>30</v>
      </c>
      <c r="Z19" s="134">
        <v>71</v>
      </c>
      <c r="AA19" s="107">
        <v>9.0435185185185184E-3</v>
      </c>
      <c r="AB19" s="108">
        <v>28</v>
      </c>
      <c r="AC19" s="108">
        <v>1</v>
      </c>
      <c r="AD19" s="108">
        <v>100</v>
      </c>
      <c r="AE19" s="256" t="s">
        <v>290</v>
      </c>
      <c r="AF19" s="257"/>
      <c r="AG19" s="257"/>
      <c r="AH19" s="249">
        <v>39</v>
      </c>
      <c r="AI19" s="199" t="s">
        <v>289</v>
      </c>
      <c r="AJ19" s="199"/>
      <c r="AK19" s="196"/>
      <c r="AL19" s="193">
        <v>39</v>
      </c>
      <c r="AM19" s="43" t="s">
        <v>152</v>
      </c>
      <c r="AN19" s="115"/>
      <c r="AO19" s="115"/>
      <c r="AP19" s="115">
        <v>53</v>
      </c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5"/>
      <c r="BR19" s="5"/>
      <c r="BS19" s="5"/>
      <c r="BT19" s="106"/>
      <c r="BU19" s="106"/>
      <c r="BV19" s="106"/>
      <c r="BW19" s="106"/>
      <c r="BX19" s="106"/>
      <c r="BY19" s="106"/>
      <c r="BZ19" s="106"/>
    </row>
    <row r="20" spans="1:81" s="90" customFormat="1" ht="18.75" hidden="1" x14ac:dyDescent="0.3">
      <c r="A20" s="53">
        <f>N20+R20+V20+Z20+AD20+AH20+AL20+AP20</f>
        <v>520</v>
      </c>
      <c r="B20" s="53">
        <v>18</v>
      </c>
      <c r="C20" s="336">
        <f>AVERAGE(L20,P20,T20,X20,AB20,AF20,AJ20,AN20,)</f>
        <v>33.111111111111114</v>
      </c>
      <c r="D20" s="354" t="s">
        <v>75</v>
      </c>
      <c r="E20" s="355" t="s">
        <v>7</v>
      </c>
      <c r="F20" s="355" t="s">
        <v>18</v>
      </c>
      <c r="G20" s="356" t="s">
        <v>210</v>
      </c>
      <c r="H20" s="351" t="s">
        <v>336</v>
      </c>
      <c r="I20" s="8" t="s">
        <v>77</v>
      </c>
      <c r="J20" s="8" t="s">
        <v>90</v>
      </c>
      <c r="K20" s="345">
        <v>5.4710648148148149E-3</v>
      </c>
      <c r="L20" s="344">
        <v>33</v>
      </c>
      <c r="M20" s="344">
        <v>17</v>
      </c>
      <c r="N20" s="344">
        <v>83</v>
      </c>
      <c r="O20" s="339">
        <v>2.6574074074074074E-3</v>
      </c>
      <c r="P20" s="340">
        <v>36</v>
      </c>
      <c r="Q20" s="340">
        <v>24</v>
      </c>
      <c r="R20" s="340">
        <v>77</v>
      </c>
      <c r="S20" s="283">
        <v>1.236111111111111E-3</v>
      </c>
      <c r="T20" s="278">
        <v>38</v>
      </c>
      <c r="U20" s="278">
        <v>29</v>
      </c>
      <c r="V20" s="278">
        <v>72</v>
      </c>
      <c r="W20" s="156">
        <v>9.780092592592592E-4</v>
      </c>
      <c r="X20" s="154">
        <v>34</v>
      </c>
      <c r="Y20" s="154">
        <v>31</v>
      </c>
      <c r="Z20" s="154">
        <v>70</v>
      </c>
      <c r="AA20" s="107">
        <v>1.1859953703703704E-2</v>
      </c>
      <c r="AB20" s="108">
        <v>24</v>
      </c>
      <c r="AC20" s="108">
        <v>50</v>
      </c>
      <c r="AD20" s="108">
        <v>51</v>
      </c>
      <c r="AE20" s="248">
        <v>7.5578703703703702E-4</v>
      </c>
      <c r="AF20" s="249">
        <v>43</v>
      </c>
      <c r="AG20" s="249">
        <v>50</v>
      </c>
      <c r="AH20" s="249">
        <v>51</v>
      </c>
      <c r="AI20" s="192">
        <v>4.8379629629629624E-4</v>
      </c>
      <c r="AJ20" s="193">
        <v>43</v>
      </c>
      <c r="AK20" s="193">
        <v>45</v>
      </c>
      <c r="AL20" s="193">
        <v>56</v>
      </c>
      <c r="AM20" s="114">
        <v>2.3726851851851852E-4</v>
      </c>
      <c r="AN20" s="115">
        <v>47</v>
      </c>
      <c r="AO20" s="115">
        <v>41</v>
      </c>
      <c r="AP20" s="115">
        <v>60</v>
      </c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</row>
    <row r="21" spans="1:81" s="110" customFormat="1" ht="18.75" hidden="1" x14ac:dyDescent="0.3">
      <c r="A21" s="53">
        <f>N21+R21+V21+Z21+AD21+AH21+AL21+AP21</f>
        <v>510</v>
      </c>
      <c r="B21" s="53">
        <v>19</v>
      </c>
      <c r="C21" s="336">
        <f>AVERAGE(L21,P21,T21,X21,AB21,AF21,AJ21,AN21,)</f>
        <v>25.333333333333332</v>
      </c>
      <c r="D21" s="3" t="s">
        <v>177</v>
      </c>
      <c r="E21" s="12" t="s">
        <v>7</v>
      </c>
      <c r="F21" s="12" t="s">
        <v>178</v>
      </c>
      <c r="G21" s="57" t="s">
        <v>179</v>
      </c>
      <c r="H21" s="350"/>
      <c r="I21" s="8" t="s">
        <v>92</v>
      </c>
      <c r="J21" s="8" t="s">
        <v>90</v>
      </c>
      <c r="K21" s="345"/>
      <c r="L21" s="344"/>
      <c r="M21" s="344"/>
      <c r="N21" s="344"/>
      <c r="O21" s="313">
        <v>2.3321759259259259E-3</v>
      </c>
      <c r="P21" s="314">
        <v>27</v>
      </c>
      <c r="Q21" s="314">
        <v>13</v>
      </c>
      <c r="R21" s="314">
        <v>88</v>
      </c>
      <c r="S21" s="283">
        <v>1.0486111111111111E-3</v>
      </c>
      <c r="T21" s="278">
        <v>31</v>
      </c>
      <c r="U21" s="278">
        <v>12</v>
      </c>
      <c r="V21" s="278">
        <v>89</v>
      </c>
      <c r="W21" s="133">
        <v>8.1018518518518516E-4</v>
      </c>
      <c r="X21" s="134">
        <v>32</v>
      </c>
      <c r="Y21" s="134">
        <v>10</v>
      </c>
      <c r="Z21" s="134">
        <v>91</v>
      </c>
      <c r="AA21" s="104">
        <v>1.0523148148148148E-2</v>
      </c>
      <c r="AB21" s="95">
        <v>27</v>
      </c>
      <c r="AC21" s="94">
        <v>29</v>
      </c>
      <c r="AD21" s="94">
        <v>72</v>
      </c>
      <c r="AE21" s="250">
        <v>6.2384259259259261E-4</v>
      </c>
      <c r="AF21" s="253">
        <v>35</v>
      </c>
      <c r="AG21" s="253">
        <v>23</v>
      </c>
      <c r="AH21" s="253">
        <v>78</v>
      </c>
      <c r="AI21" s="199" t="s">
        <v>289</v>
      </c>
      <c r="AJ21" s="199"/>
      <c r="AK21" s="197"/>
      <c r="AL21" s="180">
        <v>39</v>
      </c>
      <c r="AM21" s="43" t="s">
        <v>152</v>
      </c>
      <c r="AN21" s="42"/>
      <c r="AO21" s="42"/>
      <c r="AP21" s="42">
        <v>53</v>
      </c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90"/>
      <c r="CB21" s="90"/>
      <c r="CC21" s="90"/>
    </row>
    <row r="22" spans="1:81" s="90" customFormat="1" ht="15.75" hidden="1" customHeight="1" x14ac:dyDescent="0.3">
      <c r="A22" s="53">
        <f>N22+R22+V22+Z22+AD22+AH22+AL22+AP22</f>
        <v>506</v>
      </c>
      <c r="B22" s="53">
        <v>20</v>
      </c>
      <c r="C22" s="336">
        <f>AVERAGE(L22,P22,T22,X22,AB22,AF22,AJ22,AN22,)</f>
        <v>35.444444444444443</v>
      </c>
      <c r="D22" s="354" t="s">
        <v>55</v>
      </c>
      <c r="E22" s="355" t="s">
        <v>102</v>
      </c>
      <c r="F22" s="355" t="s">
        <v>57</v>
      </c>
      <c r="G22" s="356" t="s">
        <v>210</v>
      </c>
      <c r="H22" s="351" t="s">
        <v>337</v>
      </c>
      <c r="I22" s="8" t="s">
        <v>77</v>
      </c>
      <c r="J22" s="8" t="s">
        <v>90</v>
      </c>
      <c r="K22" s="345">
        <v>5.7876157407407399E-3</v>
      </c>
      <c r="L22" s="344">
        <v>33</v>
      </c>
      <c r="M22" s="344">
        <v>20</v>
      </c>
      <c r="N22" s="344">
        <v>80</v>
      </c>
      <c r="O22" s="339">
        <v>2.7719907407407411E-3</v>
      </c>
      <c r="P22" s="340">
        <v>39</v>
      </c>
      <c r="Q22" s="340">
        <v>26</v>
      </c>
      <c r="R22" s="340">
        <v>75</v>
      </c>
      <c r="S22" s="289">
        <v>1.2962962962962963E-3</v>
      </c>
      <c r="T22" s="290">
        <v>31</v>
      </c>
      <c r="U22" s="290">
        <v>32</v>
      </c>
      <c r="V22" s="290">
        <v>69</v>
      </c>
      <c r="W22" s="156">
        <v>1.0335648148148148E-3</v>
      </c>
      <c r="X22" s="154">
        <v>42</v>
      </c>
      <c r="Y22" s="154">
        <v>36</v>
      </c>
      <c r="Z22" s="154">
        <v>65</v>
      </c>
      <c r="AA22" s="107">
        <v>1.2040509259259259E-2</v>
      </c>
      <c r="AB22" s="108">
        <v>29</v>
      </c>
      <c r="AC22" s="94">
        <v>53</v>
      </c>
      <c r="AD22" s="94">
        <v>48</v>
      </c>
      <c r="AE22" s="248">
        <v>7.4652777777777781E-4</v>
      </c>
      <c r="AF22" s="249">
        <v>45</v>
      </c>
      <c r="AG22" s="249">
        <v>46</v>
      </c>
      <c r="AH22" s="249">
        <v>55</v>
      </c>
      <c r="AI22" s="192">
        <v>4.895833333333333E-4</v>
      </c>
      <c r="AJ22" s="193">
        <v>46</v>
      </c>
      <c r="AK22" s="193">
        <v>46</v>
      </c>
      <c r="AL22" s="193">
        <v>55</v>
      </c>
      <c r="AM22" s="114">
        <v>2.4768518518518515E-4</v>
      </c>
      <c r="AN22" s="115">
        <v>54</v>
      </c>
      <c r="AO22" s="115">
        <v>42</v>
      </c>
      <c r="AP22" s="115">
        <v>59</v>
      </c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110"/>
      <c r="BE22" s="110"/>
      <c r="BF22" s="110"/>
      <c r="BG22" s="110"/>
      <c r="BH22" s="110"/>
      <c r="BI22" s="110"/>
      <c r="BJ22" s="110"/>
      <c r="BK22" s="110"/>
      <c r="BL22" s="110"/>
      <c r="BM22" s="110"/>
      <c r="BN22" s="110"/>
      <c r="BO22" s="110"/>
      <c r="BP22" s="110"/>
      <c r="BT22" s="106"/>
      <c r="BU22" s="106"/>
      <c r="BV22" s="106"/>
      <c r="BW22" s="106"/>
      <c r="BX22" s="106"/>
      <c r="BY22" s="106"/>
      <c r="BZ22" s="106"/>
    </row>
    <row r="23" spans="1:81" s="90" customFormat="1" ht="18.75" hidden="1" x14ac:dyDescent="0.3">
      <c r="A23" s="53">
        <f>N23+R23+V23+Z23+AD23+AH23+AL23+AP23</f>
        <v>503</v>
      </c>
      <c r="B23" s="53">
        <v>21</v>
      </c>
      <c r="C23" s="336">
        <f>AVERAGE(L23,P23,T23,X23,AB23,AF23,AJ23,AN23,)</f>
        <v>31.444444444444443</v>
      </c>
      <c r="D23" s="354" t="s">
        <v>20</v>
      </c>
      <c r="E23" s="355" t="s">
        <v>13</v>
      </c>
      <c r="F23" s="355" t="s">
        <v>226</v>
      </c>
      <c r="G23" s="356" t="s">
        <v>210</v>
      </c>
      <c r="H23" s="351" t="s">
        <v>338</v>
      </c>
      <c r="I23" s="8" t="s">
        <v>77</v>
      </c>
      <c r="J23" s="8" t="s">
        <v>90</v>
      </c>
      <c r="K23" s="345">
        <v>5.8946759259259256E-3</v>
      </c>
      <c r="L23" s="344">
        <v>26</v>
      </c>
      <c r="M23" s="344">
        <v>21</v>
      </c>
      <c r="N23" s="344">
        <v>79</v>
      </c>
      <c r="O23" s="339">
        <v>2.7578703703703706E-3</v>
      </c>
      <c r="P23" s="340">
        <v>28</v>
      </c>
      <c r="Q23" s="340">
        <v>25</v>
      </c>
      <c r="R23" s="340">
        <v>76</v>
      </c>
      <c r="S23" s="283">
        <v>1.2858796296296297E-3</v>
      </c>
      <c r="T23" s="278">
        <v>36</v>
      </c>
      <c r="U23" s="278">
        <v>31</v>
      </c>
      <c r="V23" s="278">
        <v>70</v>
      </c>
      <c r="W23" s="156">
        <v>1.0219907407407406E-3</v>
      </c>
      <c r="X23" s="154">
        <v>36</v>
      </c>
      <c r="Y23" s="154">
        <v>34</v>
      </c>
      <c r="Z23" s="154">
        <v>67</v>
      </c>
      <c r="AA23" s="107">
        <v>1.2046296296296298E-2</v>
      </c>
      <c r="AB23" s="108">
        <v>24</v>
      </c>
      <c r="AC23" s="108">
        <v>54</v>
      </c>
      <c r="AD23" s="108">
        <v>47</v>
      </c>
      <c r="AE23" s="248">
        <v>7.5000000000000012E-4</v>
      </c>
      <c r="AF23" s="249">
        <v>40</v>
      </c>
      <c r="AG23" s="249">
        <v>48</v>
      </c>
      <c r="AH23" s="249">
        <v>53</v>
      </c>
      <c r="AI23" s="192">
        <v>5.023148148148147E-4</v>
      </c>
      <c r="AJ23" s="193">
        <v>47</v>
      </c>
      <c r="AK23" s="193">
        <v>48</v>
      </c>
      <c r="AL23" s="193">
        <v>53</v>
      </c>
      <c r="AM23" s="114">
        <v>2.5694444444444446E-4</v>
      </c>
      <c r="AN23" s="115">
        <v>46</v>
      </c>
      <c r="AO23" s="115">
        <v>43</v>
      </c>
      <c r="AP23" s="115">
        <v>58</v>
      </c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110"/>
      <c r="BR23" s="110"/>
      <c r="BS23" s="110"/>
      <c r="BT23" s="5"/>
      <c r="BU23" s="5"/>
      <c r="BV23" s="5"/>
      <c r="BW23" s="5"/>
      <c r="BX23" s="5"/>
      <c r="BY23" s="5"/>
      <c r="BZ23" s="5"/>
      <c r="CA23" s="110"/>
      <c r="CB23" s="110"/>
      <c r="CC23" s="110"/>
    </row>
    <row r="24" spans="1:81" s="110" customFormat="1" ht="15.75" hidden="1" customHeight="1" x14ac:dyDescent="0.3">
      <c r="A24" s="53">
        <f>N24+R24+V24+Z24+AD24+AH24+AL24+AP24</f>
        <v>500</v>
      </c>
      <c r="B24" s="53">
        <v>22</v>
      </c>
      <c r="C24" s="336">
        <f>AVERAGE(L24,P24,T24,X24,AB24,AF24,AJ24,AN24,)</f>
        <v>28.333333333333332</v>
      </c>
      <c r="D24" s="3" t="s">
        <v>47</v>
      </c>
      <c r="E24" s="12" t="s">
        <v>13</v>
      </c>
      <c r="F24" s="12" t="s">
        <v>18</v>
      </c>
      <c r="G24" s="57" t="s">
        <v>210</v>
      </c>
      <c r="H24" s="350"/>
      <c r="I24" s="8" t="s">
        <v>92</v>
      </c>
      <c r="J24" s="8" t="s">
        <v>90</v>
      </c>
      <c r="K24" s="345">
        <v>5.5312500000000006E-3</v>
      </c>
      <c r="L24" s="344">
        <v>29</v>
      </c>
      <c r="M24" s="344">
        <v>19</v>
      </c>
      <c r="N24" s="344">
        <v>81</v>
      </c>
      <c r="O24" s="313">
        <v>2.6319444444444441E-3</v>
      </c>
      <c r="P24" s="314">
        <v>28</v>
      </c>
      <c r="Q24" s="314">
        <v>23</v>
      </c>
      <c r="R24" s="314">
        <v>78</v>
      </c>
      <c r="S24" s="283">
        <v>1.1296296296296295E-3</v>
      </c>
      <c r="T24" s="278">
        <v>32</v>
      </c>
      <c r="U24" s="278">
        <v>24</v>
      </c>
      <c r="V24" s="278">
        <v>77</v>
      </c>
      <c r="W24" s="288" t="s">
        <v>315</v>
      </c>
      <c r="X24" s="134"/>
      <c r="Y24" s="134"/>
      <c r="Z24" s="134">
        <v>57</v>
      </c>
      <c r="AA24" s="210" t="s">
        <v>291</v>
      </c>
      <c r="AB24" s="94"/>
      <c r="AC24" s="94"/>
      <c r="AD24" s="108">
        <v>28</v>
      </c>
      <c r="AE24" s="256" t="s">
        <v>290</v>
      </c>
      <c r="AF24" s="257"/>
      <c r="AG24" s="257"/>
      <c r="AH24" s="249">
        <v>39</v>
      </c>
      <c r="AI24" s="195">
        <v>4.5138888888888892E-4</v>
      </c>
      <c r="AJ24" s="180">
        <v>38</v>
      </c>
      <c r="AK24" s="180">
        <v>34</v>
      </c>
      <c r="AL24" s="181">
        <v>67</v>
      </c>
      <c r="AM24" s="41">
        <v>2.0833333333333335E-4</v>
      </c>
      <c r="AN24" s="42">
        <v>43</v>
      </c>
      <c r="AO24" s="42">
        <v>28</v>
      </c>
      <c r="AP24" s="42">
        <v>73</v>
      </c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5"/>
      <c r="BR24" s="5"/>
      <c r="BS24" s="5"/>
      <c r="CA24" s="90"/>
      <c r="CB24" s="90"/>
      <c r="CC24" s="90"/>
    </row>
    <row r="25" spans="1:81" s="110" customFormat="1" ht="18.75" hidden="1" x14ac:dyDescent="0.3">
      <c r="A25" s="53">
        <f>N25+R25+V25+Z25+AD25+AH25+AL25+AP25</f>
        <v>494</v>
      </c>
      <c r="B25" s="53">
        <v>23</v>
      </c>
      <c r="C25" s="336">
        <f>AVERAGE(L25,P25,T25,X25,AB25,AF25,AJ25,AN25,)</f>
        <v>37</v>
      </c>
      <c r="D25" s="3" t="s">
        <v>52</v>
      </c>
      <c r="E25" s="12" t="s">
        <v>31</v>
      </c>
      <c r="F25" s="12" t="s">
        <v>18</v>
      </c>
      <c r="G25" s="57" t="s">
        <v>210</v>
      </c>
      <c r="H25" s="350" t="s">
        <v>348</v>
      </c>
      <c r="I25" s="8" t="s">
        <v>92</v>
      </c>
      <c r="J25" s="8" t="s">
        <v>90</v>
      </c>
      <c r="K25" s="344"/>
      <c r="L25" s="344"/>
      <c r="M25" s="344"/>
      <c r="N25" s="344"/>
      <c r="O25" s="312"/>
      <c r="P25" s="312"/>
      <c r="Q25" s="312"/>
      <c r="R25" s="312"/>
      <c r="S25" s="291">
        <v>1.0023148148148148E-3</v>
      </c>
      <c r="T25" s="292">
        <v>42</v>
      </c>
      <c r="U25" s="292">
        <v>6</v>
      </c>
      <c r="V25" s="292">
        <v>95</v>
      </c>
      <c r="W25" s="133">
        <v>8.5300925925925919E-4</v>
      </c>
      <c r="X25" s="134">
        <v>34</v>
      </c>
      <c r="Y25" s="134">
        <v>18</v>
      </c>
      <c r="Z25" s="134">
        <v>84</v>
      </c>
      <c r="AA25" s="210" t="s">
        <v>291</v>
      </c>
      <c r="AB25" s="94"/>
      <c r="AC25" s="94"/>
      <c r="AD25" s="108">
        <v>28</v>
      </c>
      <c r="AE25" s="250">
        <v>5.6712962962962956E-4</v>
      </c>
      <c r="AF25" s="253">
        <v>48</v>
      </c>
      <c r="AG25" s="252">
        <v>7</v>
      </c>
      <c r="AH25" s="253">
        <v>94</v>
      </c>
      <c r="AI25" s="194">
        <v>3.6689814814814815E-4</v>
      </c>
      <c r="AJ25" s="177">
        <v>49</v>
      </c>
      <c r="AK25" s="177">
        <v>4</v>
      </c>
      <c r="AL25" s="177">
        <v>97</v>
      </c>
      <c r="AM25" s="41">
        <v>1.8287037037037038E-4</v>
      </c>
      <c r="AN25" s="42">
        <v>49</v>
      </c>
      <c r="AO25" s="42">
        <v>5</v>
      </c>
      <c r="AP25" s="42">
        <v>96</v>
      </c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T25" s="90"/>
      <c r="BU25" s="90"/>
      <c r="BV25" s="90"/>
      <c r="BW25" s="90"/>
      <c r="BX25" s="90"/>
      <c r="BY25" s="90"/>
      <c r="BZ25" s="90"/>
      <c r="CA25" s="90"/>
      <c r="CB25" s="90"/>
      <c r="CC25" s="90"/>
    </row>
    <row r="26" spans="1:81" s="90" customFormat="1" ht="15.75" customHeight="1" x14ac:dyDescent="0.3">
      <c r="A26" s="53">
        <f>N26+R26+V26+Z26+AD26+AH26+AL26+AP26</f>
        <v>491</v>
      </c>
      <c r="B26" s="53">
        <v>24</v>
      </c>
      <c r="C26" s="336">
        <f>AVERAGE(L26,P26,T26,X26,AB26,AF26,AJ26,AN26,)</f>
        <v>33.666666666666664</v>
      </c>
      <c r="D26" s="3" t="s">
        <v>220</v>
      </c>
      <c r="E26" s="12" t="s">
        <v>135</v>
      </c>
      <c r="F26" s="12" t="s">
        <v>181</v>
      </c>
      <c r="G26" s="57" t="s">
        <v>209</v>
      </c>
      <c r="H26" s="350"/>
      <c r="I26" s="8" t="s">
        <v>92</v>
      </c>
      <c r="J26" s="8" t="s">
        <v>90</v>
      </c>
      <c r="K26" s="344"/>
      <c r="L26" s="344"/>
      <c r="M26" s="344"/>
      <c r="N26" s="344"/>
      <c r="O26" s="313">
        <v>2.3344907407407407E-3</v>
      </c>
      <c r="P26" s="314">
        <v>34</v>
      </c>
      <c r="Q26" s="314">
        <v>14</v>
      </c>
      <c r="R26" s="314">
        <v>87</v>
      </c>
      <c r="S26" s="283">
        <v>1.1018518518518519E-3</v>
      </c>
      <c r="T26" s="278">
        <v>46</v>
      </c>
      <c r="U26" s="278">
        <v>22</v>
      </c>
      <c r="V26" s="278">
        <v>79</v>
      </c>
      <c r="W26" s="133">
        <v>8.4837962962962959E-4</v>
      </c>
      <c r="X26" s="134">
        <v>44</v>
      </c>
      <c r="Y26" s="134">
        <v>16</v>
      </c>
      <c r="Z26" s="134">
        <v>85</v>
      </c>
      <c r="AA26" s="98">
        <v>1.0413194444444444E-2</v>
      </c>
      <c r="AB26" s="94">
        <v>30</v>
      </c>
      <c r="AC26" s="94">
        <v>28</v>
      </c>
      <c r="AD26" s="94">
        <v>73</v>
      </c>
      <c r="AE26" s="250">
        <v>6.3541666666666662E-4</v>
      </c>
      <c r="AF26" s="252">
        <v>48</v>
      </c>
      <c r="AG26" s="252">
        <v>26</v>
      </c>
      <c r="AH26" s="253">
        <v>75</v>
      </c>
      <c r="AI26" s="199" t="s">
        <v>289</v>
      </c>
      <c r="AJ26" s="199"/>
      <c r="AK26" s="197"/>
      <c r="AL26" s="180">
        <v>39</v>
      </c>
      <c r="AM26" s="43" t="s">
        <v>152</v>
      </c>
      <c r="AN26" s="42"/>
      <c r="AO26" s="42"/>
      <c r="AP26" s="42">
        <v>53</v>
      </c>
      <c r="BQ26" s="110"/>
      <c r="BR26" s="110"/>
      <c r="BS26" s="110"/>
      <c r="BT26" s="110"/>
      <c r="BU26" s="110"/>
      <c r="BV26" s="110"/>
      <c r="BW26" s="110"/>
      <c r="BY26" s="110"/>
      <c r="BZ26" s="110"/>
    </row>
    <row r="27" spans="1:81" ht="18.75" hidden="1" x14ac:dyDescent="0.3">
      <c r="A27" s="53">
        <f>N27+R27+V27+Z27+AD27+AH27+AL27+AP27</f>
        <v>484</v>
      </c>
      <c r="B27" s="53">
        <v>25</v>
      </c>
      <c r="C27" s="336">
        <f>AVERAGE(L27,P27,T27,X27,AB27,AF27,AJ27,AN27,)</f>
        <v>25.25</v>
      </c>
      <c r="D27" s="12" t="s">
        <v>327</v>
      </c>
      <c r="E27" s="12" t="s">
        <v>7</v>
      </c>
      <c r="F27" s="12" t="s">
        <v>235</v>
      </c>
      <c r="G27" s="57" t="s">
        <v>236</v>
      </c>
      <c r="I27" s="8" t="s">
        <v>77</v>
      </c>
      <c r="J27" s="8" t="s">
        <v>90</v>
      </c>
      <c r="K27" s="345">
        <v>5.1828703703703698E-3</v>
      </c>
      <c r="L27" s="344">
        <v>31</v>
      </c>
      <c r="M27" s="344">
        <v>13</v>
      </c>
      <c r="N27" s="344">
        <v>87</v>
      </c>
      <c r="O27" s="346" t="s">
        <v>315</v>
      </c>
      <c r="P27" s="314"/>
      <c r="Q27" s="314"/>
      <c r="R27" s="314">
        <v>68</v>
      </c>
      <c r="S27" s="333" t="s">
        <v>315</v>
      </c>
      <c r="T27" s="278"/>
      <c r="U27" s="278"/>
      <c r="V27" s="278">
        <v>62</v>
      </c>
      <c r="W27" s="133">
        <v>2.4189814814814812E-4</v>
      </c>
      <c r="X27" s="134">
        <v>41</v>
      </c>
      <c r="Y27" s="134">
        <v>30</v>
      </c>
      <c r="Z27" s="134">
        <v>71</v>
      </c>
      <c r="AA27" s="118">
        <v>1.082175925925926E-2</v>
      </c>
      <c r="AB27" s="116">
        <v>29</v>
      </c>
      <c r="AC27" s="116">
        <v>36</v>
      </c>
      <c r="AD27" s="116">
        <v>65</v>
      </c>
      <c r="AE27" s="256" t="s">
        <v>290</v>
      </c>
      <c r="AF27" s="261"/>
      <c r="AG27" s="261"/>
      <c r="AH27" s="262">
        <v>39</v>
      </c>
      <c r="AI27" s="199" t="s">
        <v>289</v>
      </c>
      <c r="AJ27" s="199"/>
      <c r="AK27" s="201"/>
      <c r="AL27" s="202">
        <v>39</v>
      </c>
      <c r="AM27" s="43" t="s">
        <v>152</v>
      </c>
      <c r="AN27" s="46"/>
      <c r="AO27" s="46"/>
      <c r="AP27" s="46">
        <v>53</v>
      </c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110"/>
      <c r="CB27" s="110"/>
      <c r="CC27" s="110"/>
    </row>
    <row r="28" spans="1:81" s="106" customFormat="1" ht="18.75" hidden="1" customHeight="1" x14ac:dyDescent="0.3">
      <c r="A28" s="53">
        <f>N28+R28+V28+Z28+AD28+AH28+AL28+AP28</f>
        <v>483</v>
      </c>
      <c r="B28" s="53">
        <v>26</v>
      </c>
      <c r="C28" s="336">
        <f>AVERAGE(L28,P28,T28,X28,AB28,AF28,AJ28,AN28,)</f>
        <v>33</v>
      </c>
      <c r="D28" s="12" t="s">
        <v>164</v>
      </c>
      <c r="E28" s="12" t="s">
        <v>7</v>
      </c>
      <c r="F28" s="12" t="s">
        <v>165</v>
      </c>
      <c r="G28" s="57" t="s">
        <v>166</v>
      </c>
      <c r="H28" s="350"/>
      <c r="I28" s="8" t="s">
        <v>92</v>
      </c>
      <c r="J28" s="8" t="s">
        <v>90</v>
      </c>
      <c r="K28" s="344"/>
      <c r="L28" s="344"/>
      <c r="M28" s="344"/>
      <c r="N28" s="344"/>
      <c r="O28" s="329">
        <v>2.0567129629629629E-3</v>
      </c>
      <c r="P28" s="330">
        <v>39</v>
      </c>
      <c r="Q28" s="330">
        <v>1</v>
      </c>
      <c r="R28" s="330">
        <v>100</v>
      </c>
      <c r="S28" s="321" t="s">
        <v>320</v>
      </c>
      <c r="T28" s="275"/>
      <c r="U28" s="275"/>
      <c r="V28" s="278">
        <v>63</v>
      </c>
      <c r="W28" s="156">
        <v>7.5000000000000012E-4</v>
      </c>
      <c r="X28" s="154">
        <v>44</v>
      </c>
      <c r="Y28" s="154">
        <v>1</v>
      </c>
      <c r="Z28" s="154">
        <v>100</v>
      </c>
      <c r="AA28" s="210" t="s">
        <v>291</v>
      </c>
      <c r="AB28" s="94"/>
      <c r="AC28" s="94"/>
      <c r="AD28" s="108">
        <v>28</v>
      </c>
      <c r="AE28" s="254">
        <v>5.3587962962962953E-4</v>
      </c>
      <c r="AF28" s="255">
        <v>49</v>
      </c>
      <c r="AG28" s="255">
        <v>1</v>
      </c>
      <c r="AH28" s="255">
        <v>100</v>
      </c>
      <c r="AI28" s="199" t="s">
        <v>289</v>
      </c>
      <c r="AJ28" s="199"/>
      <c r="AK28" s="197"/>
      <c r="AL28" s="180">
        <v>39</v>
      </c>
      <c r="AM28" s="43" t="s">
        <v>152</v>
      </c>
      <c r="AN28" s="42"/>
      <c r="AO28" s="42"/>
      <c r="AP28" s="42">
        <v>53</v>
      </c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</row>
    <row r="29" spans="1:81" s="90" customFormat="1" ht="15.75" hidden="1" customHeight="1" x14ac:dyDescent="0.3">
      <c r="A29" s="53">
        <f>N29+R29+V29+Z29+AD29+AH29+AL29+AP29</f>
        <v>480</v>
      </c>
      <c r="B29" s="53">
        <v>27</v>
      </c>
      <c r="C29" s="336">
        <f>AVERAGE(L29,P29,T29,X29,AB29,AF29,AJ29,AN29,)</f>
        <v>28.857142857142858</v>
      </c>
      <c r="D29" s="3" t="s">
        <v>106</v>
      </c>
      <c r="E29" s="12" t="s">
        <v>31</v>
      </c>
      <c r="F29" s="12" t="s">
        <v>121</v>
      </c>
      <c r="G29" s="57" t="s">
        <v>210</v>
      </c>
      <c r="H29" s="350"/>
      <c r="I29" s="8" t="s">
        <v>92</v>
      </c>
      <c r="J29" s="8" t="s">
        <v>90</v>
      </c>
      <c r="K29" s="344"/>
      <c r="L29" s="344"/>
      <c r="M29" s="344"/>
      <c r="N29" s="344"/>
      <c r="O29" s="313">
        <v>2.2083333333333334E-3</v>
      </c>
      <c r="P29" s="314">
        <v>24</v>
      </c>
      <c r="Q29" s="314">
        <v>9</v>
      </c>
      <c r="R29" s="314">
        <v>92</v>
      </c>
      <c r="S29" s="283">
        <v>1.230324074074074E-3</v>
      </c>
      <c r="T29" s="278">
        <v>31</v>
      </c>
      <c r="U29" s="278">
        <v>28</v>
      </c>
      <c r="V29" s="278">
        <v>73</v>
      </c>
      <c r="W29" s="133">
        <v>9.0856481481481485E-4</v>
      </c>
      <c r="X29" s="134">
        <v>38</v>
      </c>
      <c r="Y29" s="134">
        <v>26</v>
      </c>
      <c r="Z29" s="134">
        <v>75</v>
      </c>
      <c r="AA29" s="98">
        <v>1.2597222222222223E-2</v>
      </c>
      <c r="AB29" s="94">
        <v>23</v>
      </c>
      <c r="AC29" s="108">
        <v>58</v>
      </c>
      <c r="AD29" s="108">
        <v>43</v>
      </c>
      <c r="AE29" s="250">
        <v>6.4004629629629622E-4</v>
      </c>
      <c r="AF29" s="252">
        <v>44</v>
      </c>
      <c r="AG29" s="252">
        <v>28</v>
      </c>
      <c r="AH29" s="253">
        <v>73</v>
      </c>
      <c r="AI29" s="195">
        <v>4.3055555555555555E-4</v>
      </c>
      <c r="AJ29" s="180">
        <v>42</v>
      </c>
      <c r="AK29" s="180">
        <v>30</v>
      </c>
      <c r="AL29" s="181">
        <v>71</v>
      </c>
      <c r="AM29" s="41" t="s">
        <v>152</v>
      </c>
      <c r="AN29" s="42"/>
      <c r="AO29" s="42"/>
      <c r="AP29" s="42">
        <v>53</v>
      </c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CA29" s="110"/>
      <c r="CB29" s="110"/>
      <c r="CC29" s="110"/>
    </row>
    <row r="30" spans="1:81" s="90" customFormat="1" ht="18.75" hidden="1" x14ac:dyDescent="0.3">
      <c r="A30" s="53">
        <f>N30+R30+V30+Z30+AD30+AH30+AL30+AP30</f>
        <v>477</v>
      </c>
      <c r="B30" s="53">
        <v>28</v>
      </c>
      <c r="C30" s="336">
        <f>AVERAGE(L30,P30,T30,X30,AB30,AF30,AJ30,AN30,)</f>
        <v>34.142857142857146</v>
      </c>
      <c r="D30" s="3" t="s">
        <v>46</v>
      </c>
      <c r="E30" s="12" t="s">
        <v>13</v>
      </c>
      <c r="F30" s="12" t="s">
        <v>18</v>
      </c>
      <c r="G30" s="57" t="s">
        <v>210</v>
      </c>
      <c r="H30" s="350"/>
      <c r="I30" s="8" t="s">
        <v>92</v>
      </c>
      <c r="J30" s="8" t="s">
        <v>90</v>
      </c>
      <c r="K30" s="344"/>
      <c r="L30" s="344"/>
      <c r="M30" s="344"/>
      <c r="N30" s="344"/>
      <c r="O30" s="314"/>
      <c r="P30" s="314"/>
      <c r="Q30" s="314"/>
      <c r="R30" s="314"/>
      <c r="S30" s="283">
        <v>1.0740740740740741E-3</v>
      </c>
      <c r="T30" s="278">
        <v>36</v>
      </c>
      <c r="U30" s="278">
        <v>17</v>
      </c>
      <c r="V30" s="278">
        <v>84</v>
      </c>
      <c r="W30" s="133">
        <v>8.599537037037036E-4</v>
      </c>
      <c r="X30" s="134">
        <v>40</v>
      </c>
      <c r="Y30" s="134">
        <v>20</v>
      </c>
      <c r="Z30" s="134">
        <v>81</v>
      </c>
      <c r="AA30" s="98">
        <v>1.0778935185185185E-2</v>
      </c>
      <c r="AB30" s="94">
        <v>24</v>
      </c>
      <c r="AC30" s="94">
        <v>35</v>
      </c>
      <c r="AD30" s="94">
        <v>66</v>
      </c>
      <c r="AE30" s="250">
        <v>6.122685185185185E-4</v>
      </c>
      <c r="AF30" s="252">
        <v>42</v>
      </c>
      <c r="AG30" s="252">
        <v>22</v>
      </c>
      <c r="AH30" s="253">
        <v>79</v>
      </c>
      <c r="AI30" s="195">
        <v>4.0162037037037038E-4</v>
      </c>
      <c r="AJ30" s="180">
        <v>49</v>
      </c>
      <c r="AK30" s="180">
        <v>20</v>
      </c>
      <c r="AL30" s="181">
        <v>81</v>
      </c>
      <c r="AM30" s="41">
        <v>1.9097222222222223E-4</v>
      </c>
      <c r="AN30" s="42">
        <v>48</v>
      </c>
      <c r="AO30" s="42">
        <v>15</v>
      </c>
      <c r="AP30" s="42">
        <v>86</v>
      </c>
      <c r="BQ30" s="110"/>
      <c r="BR30" s="110"/>
      <c r="BS30" s="110"/>
      <c r="BT30" s="110"/>
      <c r="BU30" s="110"/>
      <c r="BV30" s="110"/>
      <c r="BW30" s="110"/>
      <c r="BX30" s="110"/>
      <c r="BY30" s="3"/>
      <c r="BZ30" s="3"/>
    </row>
    <row r="31" spans="1:81" s="90" customFormat="1" ht="15.75" hidden="1" customHeight="1" x14ac:dyDescent="0.3">
      <c r="A31" s="53">
        <f>N31+R31+V31+Z31+AD31+AH31+AL31+AP31</f>
        <v>464</v>
      </c>
      <c r="B31" s="53">
        <v>29</v>
      </c>
      <c r="C31" s="336">
        <f>AVERAGE(L31,P31,T31,X31,AB31,AF31,AJ31,AN31,)</f>
        <v>34.666666666666664</v>
      </c>
      <c r="D31" s="3" t="s">
        <v>81</v>
      </c>
      <c r="E31" s="12" t="s">
        <v>13</v>
      </c>
      <c r="F31" s="12" t="s">
        <v>18</v>
      </c>
      <c r="G31" s="57" t="s">
        <v>210</v>
      </c>
      <c r="H31" s="350"/>
      <c r="I31" s="8" t="s">
        <v>92</v>
      </c>
      <c r="J31" s="8" t="s">
        <v>90</v>
      </c>
      <c r="K31" s="344"/>
      <c r="L31" s="344"/>
      <c r="M31" s="344"/>
      <c r="N31" s="344"/>
      <c r="O31" s="313">
        <v>2.445601851851852E-3</v>
      </c>
      <c r="P31" s="314">
        <v>31</v>
      </c>
      <c r="Q31" s="314">
        <v>18</v>
      </c>
      <c r="R31" s="314">
        <v>83</v>
      </c>
      <c r="S31" s="283">
        <v>1.1064814814814815E-3</v>
      </c>
      <c r="T31" s="278">
        <v>39</v>
      </c>
      <c r="U31" s="278">
        <v>23</v>
      </c>
      <c r="V31" s="278">
        <v>78</v>
      </c>
      <c r="W31" s="133">
        <v>8.7847222222222233E-4</v>
      </c>
      <c r="X31" s="134">
        <v>40</v>
      </c>
      <c r="Y31" s="134">
        <v>21</v>
      </c>
      <c r="Z31" s="134">
        <v>80</v>
      </c>
      <c r="AA31" s="210" t="s">
        <v>291</v>
      </c>
      <c r="AB31" s="94"/>
      <c r="AC31" s="94"/>
      <c r="AD31" s="108">
        <v>28</v>
      </c>
      <c r="AE31" s="256" t="s">
        <v>290</v>
      </c>
      <c r="AF31" s="257"/>
      <c r="AG31" s="257"/>
      <c r="AH31" s="249">
        <v>39</v>
      </c>
      <c r="AI31" s="195">
        <v>3.9583333333333338E-4</v>
      </c>
      <c r="AJ31" s="180">
        <v>51</v>
      </c>
      <c r="AK31" s="180">
        <v>17</v>
      </c>
      <c r="AL31" s="181">
        <v>84</v>
      </c>
      <c r="AM31" s="41">
        <v>2.0833333333333335E-4</v>
      </c>
      <c r="AN31" s="42">
        <v>47</v>
      </c>
      <c r="AO31" s="42">
        <v>29</v>
      </c>
      <c r="AP31" s="42">
        <v>72</v>
      </c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110"/>
      <c r="BE31" s="110"/>
      <c r="BF31" s="110"/>
      <c r="BG31" s="110"/>
      <c r="BH31" s="110"/>
      <c r="BI31" s="110"/>
      <c r="BJ31" s="110"/>
      <c r="BK31" s="110"/>
      <c r="BL31" s="110"/>
      <c r="BM31" s="110"/>
      <c r="BN31" s="110"/>
      <c r="BO31" s="110"/>
      <c r="BP31" s="110"/>
      <c r="BX31" s="110"/>
      <c r="CA31" s="3"/>
      <c r="CB31" s="3"/>
      <c r="CC31" s="3"/>
    </row>
    <row r="32" spans="1:81" s="90" customFormat="1" ht="15.75" hidden="1" customHeight="1" x14ac:dyDescent="0.3">
      <c r="A32" s="53">
        <f>N32+R32+V32+Z32+AD32+AH32+AL32+AP32</f>
        <v>459</v>
      </c>
      <c r="B32" s="53">
        <v>30</v>
      </c>
      <c r="C32" s="336">
        <f>AVERAGE(L32,P32,T32,X32,AB32,AF32,AJ32,AN32,)</f>
        <v>25.333333333333332</v>
      </c>
      <c r="D32" s="3" t="s">
        <v>325</v>
      </c>
      <c r="E32" s="12" t="s">
        <v>7</v>
      </c>
      <c r="F32" s="12" t="s">
        <v>235</v>
      </c>
      <c r="G32" s="57" t="s">
        <v>236</v>
      </c>
      <c r="H32" s="351"/>
      <c r="I32" s="8" t="s">
        <v>92</v>
      </c>
      <c r="J32" s="8" t="s">
        <v>90</v>
      </c>
      <c r="K32" s="345">
        <v>4.3854166666666668E-3</v>
      </c>
      <c r="L32" s="344">
        <v>35</v>
      </c>
      <c r="M32" s="344">
        <v>2</v>
      </c>
      <c r="N32" s="344">
        <v>99</v>
      </c>
      <c r="O32" s="346" t="s">
        <v>315</v>
      </c>
      <c r="P32" s="314"/>
      <c r="Q32" s="314"/>
      <c r="R32" s="314">
        <v>68</v>
      </c>
      <c r="S32" s="333" t="s">
        <v>315</v>
      </c>
      <c r="T32" s="278"/>
      <c r="U32" s="278"/>
      <c r="V32" s="278">
        <v>62</v>
      </c>
      <c r="W32" s="133">
        <v>2.4189814814814812E-4</v>
      </c>
      <c r="X32" s="134">
        <v>41</v>
      </c>
      <c r="Y32" s="134">
        <v>30</v>
      </c>
      <c r="Z32" s="134">
        <v>71</v>
      </c>
      <c r="AA32" s="210" t="s">
        <v>291</v>
      </c>
      <c r="AB32" s="94"/>
      <c r="AC32" s="94"/>
      <c r="AD32" s="108">
        <v>28</v>
      </c>
      <c r="AE32" s="256" t="s">
        <v>290</v>
      </c>
      <c r="AF32" s="257"/>
      <c r="AG32" s="257"/>
      <c r="AH32" s="249">
        <v>39</v>
      </c>
      <c r="AI32" s="199" t="s">
        <v>289</v>
      </c>
      <c r="AJ32" s="199"/>
      <c r="AK32" s="196"/>
      <c r="AL32" s="193">
        <v>39</v>
      </c>
      <c r="AM32" s="43" t="s">
        <v>152</v>
      </c>
      <c r="AN32" s="115"/>
      <c r="AO32" s="115"/>
      <c r="AP32" s="115">
        <v>53</v>
      </c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110"/>
      <c r="CB32" s="110"/>
      <c r="CC32" s="110"/>
    </row>
    <row r="33" spans="1:81" s="90" customFormat="1" ht="18.75" hidden="1" x14ac:dyDescent="0.3">
      <c r="A33" s="53">
        <f>N33+R33+V33+Z33+AD33+AH33+AL33+AP33</f>
        <v>458</v>
      </c>
      <c r="B33" s="53">
        <v>31</v>
      </c>
      <c r="C33" s="336">
        <f>AVERAGE(L33,P33,T33,X33,AB33,AF33,AJ33,AN33,)</f>
        <v>24.666666666666668</v>
      </c>
      <c r="D33" s="3" t="s">
        <v>326</v>
      </c>
      <c r="E33" s="12" t="s">
        <v>7</v>
      </c>
      <c r="F33" s="12" t="s">
        <v>235</v>
      </c>
      <c r="G33" s="57" t="s">
        <v>236</v>
      </c>
      <c r="H33" s="351"/>
      <c r="I33" s="8" t="s">
        <v>92</v>
      </c>
      <c r="J33" s="8" t="s">
        <v>90</v>
      </c>
      <c r="K33" s="345">
        <v>4.4039351851851852E-3</v>
      </c>
      <c r="L33" s="344">
        <v>33</v>
      </c>
      <c r="M33" s="344">
        <v>3</v>
      </c>
      <c r="N33" s="344">
        <v>98</v>
      </c>
      <c r="O33" s="346" t="s">
        <v>315</v>
      </c>
      <c r="P33" s="314"/>
      <c r="Q33" s="314"/>
      <c r="R33" s="314">
        <v>68</v>
      </c>
      <c r="S33" s="333" t="s">
        <v>315</v>
      </c>
      <c r="T33" s="278"/>
      <c r="U33" s="278"/>
      <c r="V33" s="278">
        <v>62</v>
      </c>
      <c r="W33" s="133">
        <v>2.4189814814814812E-4</v>
      </c>
      <c r="X33" s="134">
        <v>41</v>
      </c>
      <c r="Y33" s="134">
        <v>30</v>
      </c>
      <c r="Z33" s="134">
        <v>71</v>
      </c>
      <c r="AA33" s="210" t="s">
        <v>291</v>
      </c>
      <c r="AB33" s="94"/>
      <c r="AC33" s="94"/>
      <c r="AD33" s="108">
        <v>28</v>
      </c>
      <c r="AE33" s="256" t="s">
        <v>290</v>
      </c>
      <c r="AF33" s="257"/>
      <c r="AG33" s="257"/>
      <c r="AH33" s="249">
        <v>39</v>
      </c>
      <c r="AI33" s="199" t="s">
        <v>289</v>
      </c>
      <c r="AJ33" s="199"/>
      <c r="AK33" s="196"/>
      <c r="AL33" s="193">
        <v>39</v>
      </c>
      <c r="AM33" s="43" t="s">
        <v>152</v>
      </c>
      <c r="AN33" s="115"/>
      <c r="AO33" s="115"/>
      <c r="AP33" s="115">
        <v>53</v>
      </c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110"/>
      <c r="CB33" s="110"/>
      <c r="CC33" s="110"/>
    </row>
    <row r="34" spans="1:81" s="110" customFormat="1" ht="18.75" hidden="1" x14ac:dyDescent="0.3">
      <c r="A34" s="53">
        <f>N34+R34+V34+Z34+AD34+AH34+AL34+AP34</f>
        <v>454</v>
      </c>
      <c r="B34" s="53">
        <v>32</v>
      </c>
      <c r="C34" s="336">
        <f>AVERAGE(L34,P34,T34,X34,AB34,AF34,AJ34,AN34,)</f>
        <v>29.111111111111111</v>
      </c>
      <c r="D34" s="3" t="s">
        <v>328</v>
      </c>
      <c r="E34" s="12" t="s">
        <v>133</v>
      </c>
      <c r="F34" s="12" t="s">
        <v>18</v>
      </c>
      <c r="G34" s="57" t="s">
        <v>210</v>
      </c>
      <c r="H34" s="350" t="s">
        <v>339</v>
      </c>
      <c r="I34" s="8" t="s">
        <v>77</v>
      </c>
      <c r="J34" s="8" t="s">
        <v>90</v>
      </c>
      <c r="K34" s="345">
        <v>7.2743055555555556E-3</v>
      </c>
      <c r="L34" s="344">
        <v>29</v>
      </c>
      <c r="M34" s="344">
        <v>24</v>
      </c>
      <c r="N34" s="344">
        <v>76</v>
      </c>
      <c r="O34" s="339">
        <v>3.4548611111111112E-3</v>
      </c>
      <c r="P34" s="340">
        <v>25</v>
      </c>
      <c r="Q34" s="340">
        <v>30</v>
      </c>
      <c r="R34" s="340">
        <v>71</v>
      </c>
      <c r="S34" s="289">
        <v>1.5208333333333332E-3</v>
      </c>
      <c r="T34" s="290">
        <v>31</v>
      </c>
      <c r="U34" s="290">
        <v>35</v>
      </c>
      <c r="V34" s="290">
        <v>66</v>
      </c>
      <c r="W34" s="156">
        <v>1.1909722222222222E-3</v>
      </c>
      <c r="X34" s="154">
        <v>34</v>
      </c>
      <c r="Y34" s="154">
        <v>42</v>
      </c>
      <c r="Z34" s="154">
        <v>62</v>
      </c>
      <c r="AA34" s="103">
        <v>1.4537037037037038E-2</v>
      </c>
      <c r="AB34" s="93">
        <v>30</v>
      </c>
      <c r="AC34" s="94">
        <v>70</v>
      </c>
      <c r="AD34" s="94">
        <v>31</v>
      </c>
      <c r="AE34" s="258">
        <v>8.6921296296296302E-4</v>
      </c>
      <c r="AF34" s="251">
        <v>33</v>
      </c>
      <c r="AG34" s="252">
        <v>60</v>
      </c>
      <c r="AH34" s="253">
        <v>41</v>
      </c>
      <c r="AI34" s="194">
        <v>5.5439814814814815E-4</v>
      </c>
      <c r="AJ34" s="177">
        <v>42</v>
      </c>
      <c r="AK34" s="177">
        <v>51</v>
      </c>
      <c r="AL34" s="177">
        <v>50</v>
      </c>
      <c r="AM34" s="41">
        <v>2.6273148148148146E-4</v>
      </c>
      <c r="AN34" s="42">
        <v>38</v>
      </c>
      <c r="AO34" s="42">
        <v>44</v>
      </c>
      <c r="AP34" s="42">
        <v>57</v>
      </c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5"/>
      <c r="BR34" s="5"/>
      <c r="BS34" s="5"/>
      <c r="BT34" s="90"/>
      <c r="BU34" s="90"/>
      <c r="BV34" s="90"/>
      <c r="BW34" s="90"/>
      <c r="BX34" s="90"/>
      <c r="BY34" s="90"/>
      <c r="BZ34" s="90"/>
      <c r="CA34" s="5"/>
      <c r="CB34" s="5"/>
      <c r="CC34" s="5"/>
    </row>
    <row r="35" spans="1:81" s="90" customFormat="1" ht="18.75" hidden="1" x14ac:dyDescent="0.3">
      <c r="A35" s="53">
        <f>N35+R35+V35+Z35+AD35+AH35+AL35+AP35</f>
        <v>450</v>
      </c>
      <c r="B35" s="53">
        <v>33</v>
      </c>
      <c r="C35" s="336">
        <f>AVERAGE(L35,P35,T35,X35,AB35,AF35,AJ35,AN35,)</f>
        <v>31.5</v>
      </c>
      <c r="D35" s="3" t="s">
        <v>97</v>
      </c>
      <c r="E35" s="12" t="s">
        <v>13</v>
      </c>
      <c r="F35" s="12" t="s">
        <v>122</v>
      </c>
      <c r="G35" s="57" t="s">
        <v>212</v>
      </c>
      <c r="H35" s="350"/>
      <c r="I35" s="8" t="s">
        <v>92</v>
      </c>
      <c r="J35" s="8" t="s">
        <v>90</v>
      </c>
      <c r="K35" s="344"/>
      <c r="L35" s="344"/>
      <c r="M35" s="344"/>
      <c r="N35" s="344"/>
      <c r="O35" s="314"/>
      <c r="P35" s="314"/>
      <c r="Q35" s="314"/>
      <c r="R35" s="314"/>
      <c r="S35" s="283">
        <v>1.0717592592592593E-3</v>
      </c>
      <c r="T35" s="278">
        <v>37</v>
      </c>
      <c r="U35" s="278">
        <v>15</v>
      </c>
      <c r="V35" s="278">
        <v>86</v>
      </c>
      <c r="W35" s="133">
        <v>8.3101851851851859E-4</v>
      </c>
      <c r="X35" s="134">
        <v>37</v>
      </c>
      <c r="Y35" s="134">
        <v>14</v>
      </c>
      <c r="Z35" s="134">
        <v>87</v>
      </c>
      <c r="AA35" s="98">
        <v>1.1241898148148147E-2</v>
      </c>
      <c r="AB35" s="94">
        <v>24</v>
      </c>
      <c r="AC35" s="94">
        <v>44</v>
      </c>
      <c r="AD35" s="94">
        <v>57</v>
      </c>
      <c r="AE35" s="250">
        <v>6.0648148148148139E-4</v>
      </c>
      <c r="AF35" s="252">
        <v>44</v>
      </c>
      <c r="AG35" s="252">
        <v>19</v>
      </c>
      <c r="AH35" s="253">
        <v>82</v>
      </c>
      <c r="AI35" s="195">
        <v>3.9351851851851852E-4</v>
      </c>
      <c r="AJ35" s="180">
        <v>47</v>
      </c>
      <c r="AK35" s="180">
        <v>16</v>
      </c>
      <c r="AL35" s="181">
        <v>85</v>
      </c>
      <c r="AM35" s="41" t="s">
        <v>152</v>
      </c>
      <c r="AN35" s="42"/>
      <c r="AO35" s="42"/>
      <c r="AP35" s="42">
        <v>53</v>
      </c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T35" s="5"/>
      <c r="BU35" s="5"/>
      <c r="BV35" s="5"/>
      <c r="BW35" s="5"/>
      <c r="BX35" s="5"/>
    </row>
    <row r="36" spans="1:81" s="3" customFormat="1" ht="18.75" hidden="1" customHeight="1" x14ac:dyDescent="0.3">
      <c r="A36" s="53">
        <f>N36+R36+V36+Z36+AD36+AH36+AL36+AP36</f>
        <v>446</v>
      </c>
      <c r="B36" s="53">
        <v>34</v>
      </c>
      <c r="C36" s="336">
        <f>AVERAGE(L36,P36,T36,X36,AB36,AF36,AJ36,AN36,)</f>
        <v>24</v>
      </c>
      <c r="D36" s="12" t="s">
        <v>205</v>
      </c>
      <c r="E36" s="12" t="s">
        <v>13</v>
      </c>
      <c r="F36" s="12" t="s">
        <v>170</v>
      </c>
      <c r="G36" s="57" t="s">
        <v>212</v>
      </c>
      <c r="H36" s="351"/>
      <c r="I36" s="8" t="s">
        <v>77</v>
      </c>
      <c r="J36" s="8" t="s">
        <v>90</v>
      </c>
      <c r="K36" s="345">
        <v>6.5150462962962957E-3</v>
      </c>
      <c r="L36" s="344">
        <v>24</v>
      </c>
      <c r="M36" s="344">
        <v>22</v>
      </c>
      <c r="N36" s="344">
        <v>78</v>
      </c>
      <c r="O36" s="313">
        <v>3.0856481481481481E-3</v>
      </c>
      <c r="P36" s="314">
        <v>27</v>
      </c>
      <c r="Q36" s="314">
        <v>28</v>
      </c>
      <c r="R36" s="314">
        <v>73</v>
      </c>
      <c r="S36" s="333" t="s">
        <v>315</v>
      </c>
      <c r="T36" s="278"/>
      <c r="U36" s="278"/>
      <c r="V36" s="278">
        <v>62</v>
      </c>
      <c r="W36" s="133">
        <v>1.1331018518518519E-3</v>
      </c>
      <c r="X36" s="134">
        <v>31</v>
      </c>
      <c r="Y36" s="154">
        <v>37</v>
      </c>
      <c r="Z36" s="154">
        <v>64</v>
      </c>
      <c r="AA36" s="98">
        <v>1.3909722222222224E-2</v>
      </c>
      <c r="AB36" s="94">
        <v>30</v>
      </c>
      <c r="AC36" s="94">
        <v>67</v>
      </c>
      <c r="AD36" s="94">
        <v>34</v>
      </c>
      <c r="AE36" s="256">
        <v>8.4143518518518519E-4</v>
      </c>
      <c r="AF36" s="259">
        <v>32</v>
      </c>
      <c r="AG36" s="259"/>
      <c r="AH36" s="252">
        <v>43</v>
      </c>
      <c r="AI36" s="199" t="s">
        <v>289</v>
      </c>
      <c r="AJ36" s="199"/>
      <c r="AK36" s="196"/>
      <c r="AL36" s="193">
        <v>39</v>
      </c>
      <c r="AM36" s="43" t="s">
        <v>152</v>
      </c>
      <c r="AN36" s="42"/>
      <c r="AO36" s="42"/>
      <c r="AP36" s="42">
        <v>53</v>
      </c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110"/>
      <c r="BE36" s="110"/>
      <c r="BF36" s="110"/>
      <c r="BG36" s="110"/>
      <c r="BH36" s="110"/>
      <c r="BI36" s="110"/>
      <c r="BJ36" s="110"/>
      <c r="BK36" s="110"/>
      <c r="BL36" s="110"/>
      <c r="BM36" s="110"/>
      <c r="BN36" s="110"/>
      <c r="BO36" s="110"/>
      <c r="BP36" s="110"/>
      <c r="BQ36" s="106"/>
      <c r="BR36" s="106"/>
      <c r="BS36" s="106"/>
      <c r="BT36" s="90"/>
      <c r="BU36" s="90"/>
      <c r="BV36" s="90"/>
      <c r="BW36" s="90"/>
      <c r="BX36" s="90"/>
      <c r="BY36" s="90"/>
      <c r="BZ36" s="90"/>
      <c r="CA36" s="110"/>
      <c r="CB36" s="110"/>
      <c r="CC36" s="110"/>
    </row>
    <row r="37" spans="1:81" s="90" customFormat="1" ht="15.75" hidden="1" customHeight="1" x14ac:dyDescent="0.3">
      <c r="A37" s="53">
        <f>N37+R37+V37+Z37+AD37+AH37+AL37+AP37</f>
        <v>440</v>
      </c>
      <c r="B37" s="53">
        <v>35</v>
      </c>
      <c r="C37" s="336">
        <f>AVERAGE(L37,P37,T37,X37,AB37,AF37,AJ37,AN37,)</f>
        <v>34.666666666666664</v>
      </c>
      <c r="D37" s="3" t="s">
        <v>21</v>
      </c>
      <c r="E37" s="12" t="s">
        <v>34</v>
      </c>
      <c r="F37" s="12" t="s">
        <v>22</v>
      </c>
      <c r="G37" s="57" t="s">
        <v>130</v>
      </c>
      <c r="H37" s="350" t="s">
        <v>349</v>
      </c>
      <c r="I37" s="8" t="s">
        <v>77</v>
      </c>
      <c r="J37" s="8" t="s">
        <v>23</v>
      </c>
      <c r="K37" s="345">
        <v>7.1643518518518514E-3</v>
      </c>
      <c r="L37" s="344">
        <v>37</v>
      </c>
      <c r="M37" s="344">
        <v>23</v>
      </c>
      <c r="N37" s="344">
        <v>77</v>
      </c>
      <c r="O37" s="339">
        <v>3.4490740740740745E-3</v>
      </c>
      <c r="P37" s="340">
        <v>41</v>
      </c>
      <c r="Q37" s="340">
        <v>29</v>
      </c>
      <c r="R37" s="340">
        <v>72</v>
      </c>
      <c r="S37" s="289">
        <v>1.6435185185185183E-3</v>
      </c>
      <c r="T37" s="290">
        <v>37</v>
      </c>
      <c r="U37" s="290">
        <v>36</v>
      </c>
      <c r="V37" s="290">
        <v>65</v>
      </c>
      <c r="W37" s="156">
        <v>1.3240740740740741E-3</v>
      </c>
      <c r="X37" s="154">
        <v>30</v>
      </c>
      <c r="Y37" s="154">
        <v>40</v>
      </c>
      <c r="Z37" s="154">
        <v>60</v>
      </c>
      <c r="AA37" s="98">
        <v>1.6192129629629629E-2</v>
      </c>
      <c r="AB37" s="94">
        <v>30</v>
      </c>
      <c r="AC37" s="94">
        <v>71</v>
      </c>
      <c r="AD37" s="94">
        <v>30</v>
      </c>
      <c r="AE37" s="258">
        <v>1.0532407407407407E-3</v>
      </c>
      <c r="AF37" s="252">
        <v>42</v>
      </c>
      <c r="AG37" s="252">
        <v>61</v>
      </c>
      <c r="AH37" s="253">
        <v>40</v>
      </c>
      <c r="AI37" s="195">
        <v>6.2500000000000001E-4</v>
      </c>
      <c r="AJ37" s="180">
        <v>45</v>
      </c>
      <c r="AK37" s="180">
        <v>59</v>
      </c>
      <c r="AL37" s="181">
        <v>42</v>
      </c>
      <c r="AM37" s="41">
        <v>2.8935185185185189E-4</v>
      </c>
      <c r="AN37" s="42">
        <v>50</v>
      </c>
      <c r="AO37" s="42">
        <v>47</v>
      </c>
      <c r="AP37" s="42">
        <v>54</v>
      </c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5"/>
      <c r="BR37" s="5"/>
      <c r="BS37" s="5"/>
    </row>
    <row r="38" spans="1:81" ht="18.75" hidden="1" x14ac:dyDescent="0.3">
      <c r="A38" s="53">
        <f>N38+R38+V38+Z38+AD38+AH38+AL38+AP38</f>
        <v>424</v>
      </c>
      <c r="B38" s="53">
        <v>36</v>
      </c>
      <c r="C38" s="336">
        <f>AVERAGE(L38,P38,T38,X38,AB38,AF38,AJ38,AN38,)</f>
        <v>30.333333333333332</v>
      </c>
      <c r="D38" s="3" t="s">
        <v>64</v>
      </c>
      <c r="E38" s="12" t="s">
        <v>13</v>
      </c>
      <c r="F38" s="12" t="s">
        <v>18</v>
      </c>
      <c r="G38" s="57" t="s">
        <v>210</v>
      </c>
      <c r="I38" s="8" t="s">
        <v>92</v>
      </c>
      <c r="J38" s="8" t="s">
        <v>90</v>
      </c>
      <c r="K38" s="344"/>
      <c r="L38" s="344"/>
      <c r="M38" s="344"/>
      <c r="N38" s="344"/>
      <c r="O38" s="313">
        <v>2.5648148148148149E-3</v>
      </c>
      <c r="P38" s="314">
        <v>28</v>
      </c>
      <c r="Q38" s="314">
        <v>21</v>
      </c>
      <c r="R38" s="314">
        <v>80</v>
      </c>
      <c r="S38" s="287">
        <v>1.170138888888889E-3</v>
      </c>
      <c r="T38" s="279">
        <v>39</v>
      </c>
      <c r="U38" s="278">
        <v>25</v>
      </c>
      <c r="V38" s="278">
        <v>76</v>
      </c>
      <c r="W38" s="133">
        <v>9.1319444444444434E-4</v>
      </c>
      <c r="X38" s="134">
        <v>36</v>
      </c>
      <c r="Y38" s="134">
        <v>27</v>
      </c>
      <c r="Z38" s="134">
        <v>74</v>
      </c>
      <c r="AA38" s="98">
        <v>1.1585648148148149E-2</v>
      </c>
      <c r="AB38" s="94">
        <v>22</v>
      </c>
      <c r="AC38" s="94">
        <v>49</v>
      </c>
      <c r="AD38" s="94">
        <v>52</v>
      </c>
      <c r="AE38" s="256" t="s">
        <v>290</v>
      </c>
      <c r="AF38" s="257"/>
      <c r="AG38" s="257"/>
      <c r="AH38" s="249">
        <v>39</v>
      </c>
      <c r="AI38" s="199" t="s">
        <v>289</v>
      </c>
      <c r="AJ38" s="199"/>
      <c r="AK38" s="197"/>
      <c r="AL38" s="180">
        <v>39</v>
      </c>
      <c r="AM38" s="41">
        <v>2.3032407407407409E-4</v>
      </c>
      <c r="AN38" s="42">
        <v>57</v>
      </c>
      <c r="AO38" s="42">
        <v>37</v>
      </c>
      <c r="AP38" s="42">
        <v>64</v>
      </c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106"/>
      <c r="BR38" s="106"/>
      <c r="BS38" s="106"/>
      <c r="BT38" s="90"/>
      <c r="BU38" s="90"/>
      <c r="BV38" s="90"/>
      <c r="BW38" s="90"/>
      <c r="BX38" s="90"/>
      <c r="BY38" s="90"/>
      <c r="BZ38" s="90"/>
    </row>
    <row r="39" spans="1:81" ht="18.75" hidden="1" x14ac:dyDescent="0.3">
      <c r="A39" s="53">
        <f>N39+R39+V39+Z39+AD39+AH39+AL39+AP39</f>
        <v>423</v>
      </c>
      <c r="B39" s="53">
        <v>37</v>
      </c>
      <c r="C39" s="336">
        <f>AVERAGE(L39,P39,T39,X39,AB39,AF39,AJ39,AN39,)</f>
        <v>31.25</v>
      </c>
      <c r="D39" s="3" t="s">
        <v>172</v>
      </c>
      <c r="E39" s="12" t="s">
        <v>173</v>
      </c>
      <c r="F39" s="12" t="s">
        <v>181</v>
      </c>
      <c r="G39" s="57" t="s">
        <v>209</v>
      </c>
      <c r="H39" s="351" t="s">
        <v>340</v>
      </c>
      <c r="I39" s="8" t="s">
        <v>92</v>
      </c>
      <c r="J39" s="8" t="s">
        <v>90</v>
      </c>
      <c r="K39" s="345"/>
      <c r="L39" s="344"/>
      <c r="M39" s="344"/>
      <c r="N39" s="344"/>
      <c r="O39" s="312"/>
      <c r="P39" s="312"/>
      <c r="Q39" s="312"/>
      <c r="R39" s="312"/>
      <c r="S39" s="291">
        <v>1.0069444444444444E-3</v>
      </c>
      <c r="T39" s="292">
        <v>46</v>
      </c>
      <c r="U39" s="292">
        <v>7</v>
      </c>
      <c r="V39" s="292">
        <v>94</v>
      </c>
      <c r="W39" s="288" t="s">
        <v>315</v>
      </c>
      <c r="X39" s="131"/>
      <c r="Y39" s="139"/>
      <c r="Z39" s="139">
        <v>57</v>
      </c>
      <c r="AA39" s="102">
        <v>9.6631944444444447E-3</v>
      </c>
      <c r="AB39" s="97">
        <v>29</v>
      </c>
      <c r="AC39" s="94">
        <v>9</v>
      </c>
      <c r="AD39" s="94">
        <v>92</v>
      </c>
      <c r="AE39" s="254">
        <v>5.8680555555555558E-4</v>
      </c>
      <c r="AF39" s="255">
        <v>50</v>
      </c>
      <c r="AG39" s="255">
        <v>13</v>
      </c>
      <c r="AH39" s="255">
        <v>88</v>
      </c>
      <c r="AI39" s="199" t="s">
        <v>289</v>
      </c>
      <c r="AJ39" s="199"/>
      <c r="AK39" s="197"/>
      <c r="AL39" s="180">
        <v>39</v>
      </c>
      <c r="AM39" s="43" t="s">
        <v>152</v>
      </c>
      <c r="AN39" s="42"/>
      <c r="AO39" s="42"/>
      <c r="AP39" s="42">
        <v>53</v>
      </c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10"/>
      <c r="BR39" s="110"/>
      <c r="BS39" s="110"/>
      <c r="BT39" s="3"/>
      <c r="BU39" s="3"/>
      <c r="BV39" s="3"/>
      <c r="BW39" s="3"/>
      <c r="BX39" s="3"/>
    </row>
    <row r="40" spans="1:81" s="110" customFormat="1" ht="15.75" hidden="1" customHeight="1" x14ac:dyDescent="0.3">
      <c r="A40" s="53">
        <f>N40+R40+V40+Z40+AD40+AH40+AL40+AP40</f>
        <v>374</v>
      </c>
      <c r="B40" s="53">
        <v>38</v>
      </c>
      <c r="C40" s="336">
        <f>AVERAGE(L40,P40,T40,X40,AB40,AF40,AJ40,AN40,)</f>
        <v>24.75</v>
      </c>
      <c r="D40" s="3" t="s">
        <v>187</v>
      </c>
      <c r="E40" s="12" t="s">
        <v>13</v>
      </c>
      <c r="F40" s="12" t="s">
        <v>18</v>
      </c>
      <c r="G40" s="57" t="s">
        <v>210</v>
      </c>
      <c r="H40" s="350"/>
      <c r="I40" s="8" t="s">
        <v>92</v>
      </c>
      <c r="J40" s="8" t="s">
        <v>357</v>
      </c>
      <c r="K40" s="344"/>
      <c r="L40" s="344"/>
      <c r="M40" s="344"/>
      <c r="N40" s="344"/>
      <c r="O40" s="314"/>
      <c r="P40" s="314"/>
      <c r="Q40" s="314"/>
      <c r="R40" s="314"/>
      <c r="S40" s="283">
        <v>1.0752314814814815E-3</v>
      </c>
      <c r="T40" s="278">
        <v>38</v>
      </c>
      <c r="U40" s="278">
        <v>18</v>
      </c>
      <c r="V40" s="278">
        <v>83</v>
      </c>
      <c r="W40" s="288" t="s">
        <v>315</v>
      </c>
      <c r="X40" s="134"/>
      <c r="Y40" s="134"/>
      <c r="Z40" s="134">
        <v>57</v>
      </c>
      <c r="AA40" s="104">
        <v>1.0368055555555556E-2</v>
      </c>
      <c r="AB40" s="95">
        <v>24</v>
      </c>
      <c r="AC40" s="94">
        <v>25</v>
      </c>
      <c r="AD40" s="94">
        <v>76</v>
      </c>
      <c r="AE40" s="250">
        <v>6.6435185185185184E-4</v>
      </c>
      <c r="AF40" s="253">
        <v>37</v>
      </c>
      <c r="AG40" s="252">
        <v>35</v>
      </c>
      <c r="AH40" s="253">
        <v>66</v>
      </c>
      <c r="AI40" s="199" t="s">
        <v>289</v>
      </c>
      <c r="AJ40" s="199"/>
      <c r="AK40" s="197"/>
      <c r="AL40" s="180">
        <v>39</v>
      </c>
      <c r="AM40" s="43" t="s">
        <v>152</v>
      </c>
      <c r="AN40" s="42"/>
      <c r="AO40" s="42"/>
      <c r="AP40" s="42">
        <v>53</v>
      </c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T40" s="90"/>
      <c r="BU40" s="90"/>
      <c r="BV40" s="90"/>
      <c r="BW40" s="90"/>
      <c r="BX40" s="90"/>
      <c r="BY40" s="5"/>
      <c r="BZ40" s="5"/>
    </row>
    <row r="41" spans="1:81" s="110" customFormat="1" ht="18.75" hidden="1" x14ac:dyDescent="0.3">
      <c r="A41" s="53">
        <f>N41+R41+V41+Z41+AD41+AH41+AL41+AP41</f>
        <v>372</v>
      </c>
      <c r="B41" s="53">
        <v>39</v>
      </c>
      <c r="C41" s="336">
        <f>AVERAGE(L41,P41,T41,X41,AB41,AF41,AJ41,AN41,)</f>
        <v>28.5</v>
      </c>
      <c r="D41" s="3" t="s">
        <v>168</v>
      </c>
      <c r="E41" s="12" t="s">
        <v>31</v>
      </c>
      <c r="F41" s="12" t="s">
        <v>18</v>
      </c>
      <c r="G41" s="57" t="s">
        <v>210</v>
      </c>
      <c r="H41" s="351"/>
      <c r="I41" s="8" t="s">
        <v>92</v>
      </c>
      <c r="J41" s="8" t="s">
        <v>90</v>
      </c>
      <c r="K41" s="344"/>
      <c r="L41" s="344"/>
      <c r="M41" s="344"/>
      <c r="N41" s="344"/>
      <c r="O41" s="311"/>
      <c r="P41" s="311"/>
      <c r="Q41" s="311"/>
      <c r="R41" s="311"/>
      <c r="S41" s="333"/>
      <c r="T41" s="278"/>
      <c r="U41" s="278"/>
      <c r="V41" s="278"/>
      <c r="W41" s="156">
        <v>7.8356481481481495E-4</v>
      </c>
      <c r="X41" s="154">
        <v>46</v>
      </c>
      <c r="Y41" s="154">
        <v>6</v>
      </c>
      <c r="Z41" s="154">
        <v>95</v>
      </c>
      <c r="AA41" s="107">
        <v>9.7129629629629632E-3</v>
      </c>
      <c r="AB41" s="108">
        <v>22</v>
      </c>
      <c r="AC41" s="108">
        <v>12</v>
      </c>
      <c r="AD41" s="108">
        <v>89</v>
      </c>
      <c r="AE41" s="248">
        <v>5.6712962962962956E-4</v>
      </c>
      <c r="AF41" s="249">
        <v>46</v>
      </c>
      <c r="AG41" s="249">
        <v>5</v>
      </c>
      <c r="AH41" s="249">
        <v>96</v>
      </c>
      <c r="AI41" s="199" t="s">
        <v>289</v>
      </c>
      <c r="AJ41" s="199"/>
      <c r="AK41" s="196"/>
      <c r="AL41" s="193">
        <v>39</v>
      </c>
      <c r="AM41" s="43" t="s">
        <v>152</v>
      </c>
      <c r="AN41" s="115"/>
      <c r="AO41" s="115"/>
      <c r="AP41" s="115">
        <v>53</v>
      </c>
      <c r="BT41" s="24"/>
      <c r="BU41" s="24"/>
      <c r="BV41" s="24"/>
      <c r="BW41" s="24"/>
      <c r="BX41" s="24"/>
    </row>
    <row r="42" spans="1:81" s="90" customFormat="1" ht="15.75" hidden="1" customHeight="1" x14ac:dyDescent="0.3">
      <c r="A42" s="53">
        <f>N42+R42+V42+Z42+AD42+AH42+AL42+AP42</f>
        <v>369</v>
      </c>
      <c r="B42" s="53">
        <v>40</v>
      </c>
      <c r="C42" s="336">
        <f>AVERAGE(L42,P42,T42,X42,AB42,AF42,AJ42,AN42,)</f>
        <v>17.2</v>
      </c>
      <c r="D42" s="12" t="s">
        <v>283</v>
      </c>
      <c r="E42" s="12" t="s">
        <v>268</v>
      </c>
      <c r="F42" s="12" t="s">
        <v>18</v>
      </c>
      <c r="G42" s="57" t="s">
        <v>210</v>
      </c>
      <c r="H42" s="351" t="s">
        <v>341</v>
      </c>
      <c r="I42" s="8" t="s">
        <v>92</v>
      </c>
      <c r="J42" s="8" t="s">
        <v>90</v>
      </c>
      <c r="K42" s="344"/>
      <c r="L42" s="344"/>
      <c r="M42" s="344"/>
      <c r="N42" s="344"/>
      <c r="O42" s="339">
        <v>2.9988425925925929E-3</v>
      </c>
      <c r="P42" s="340">
        <v>20</v>
      </c>
      <c r="Q42" s="340">
        <v>27</v>
      </c>
      <c r="R42" s="340">
        <v>74</v>
      </c>
      <c r="S42" s="289">
        <v>1.3275462962962963E-3</v>
      </c>
      <c r="T42" s="290">
        <v>25</v>
      </c>
      <c r="U42" s="290">
        <v>33</v>
      </c>
      <c r="V42" s="290">
        <v>68</v>
      </c>
      <c r="W42" s="156">
        <v>1.3796296296296297E-3</v>
      </c>
      <c r="X42" s="154">
        <v>23</v>
      </c>
      <c r="Y42" s="154">
        <v>41</v>
      </c>
      <c r="Z42" s="154">
        <v>59</v>
      </c>
      <c r="AA42" s="107">
        <v>1.3369212962962963E-2</v>
      </c>
      <c r="AB42" s="108">
        <v>18</v>
      </c>
      <c r="AC42" s="108">
        <v>64</v>
      </c>
      <c r="AD42" s="108">
        <v>37</v>
      </c>
      <c r="AE42" s="256" t="s">
        <v>290</v>
      </c>
      <c r="AF42" s="257"/>
      <c r="AG42" s="257"/>
      <c r="AH42" s="249">
        <v>39</v>
      </c>
      <c r="AI42" s="199" t="s">
        <v>289</v>
      </c>
      <c r="AJ42" s="199"/>
      <c r="AK42" s="196"/>
      <c r="AL42" s="193">
        <v>39</v>
      </c>
      <c r="AM42" s="43" t="s">
        <v>152</v>
      </c>
      <c r="AN42" s="115"/>
      <c r="AO42" s="115"/>
      <c r="AP42" s="115">
        <v>53</v>
      </c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10"/>
      <c r="BE42" s="110"/>
      <c r="BF42" s="110"/>
      <c r="BG42" s="110"/>
      <c r="BH42" s="110"/>
      <c r="BI42" s="110"/>
      <c r="BJ42" s="110"/>
      <c r="BK42" s="110"/>
      <c r="BL42" s="110"/>
      <c r="BM42" s="110"/>
      <c r="BN42" s="110"/>
      <c r="BO42" s="110"/>
      <c r="BP42" s="110"/>
      <c r="BQ42" s="3"/>
      <c r="BR42" s="3"/>
      <c r="BS42" s="3"/>
    </row>
    <row r="43" spans="1:81" s="90" customFormat="1" ht="18.75" hidden="1" x14ac:dyDescent="0.3">
      <c r="A43" s="53">
        <f>N43+R43+V43+Z43+AD43+AH43+AL43+AP43</f>
        <v>366</v>
      </c>
      <c r="B43" s="53">
        <v>41</v>
      </c>
      <c r="C43" s="336">
        <f>AVERAGE(L43,P43,T43,X43,AB43,AF43,AJ43,AN43,)</f>
        <v>28.75</v>
      </c>
      <c r="D43" s="3" t="s">
        <v>174</v>
      </c>
      <c r="E43" s="12" t="s">
        <v>173</v>
      </c>
      <c r="F43" s="12" t="s">
        <v>181</v>
      </c>
      <c r="G43" s="57" t="s">
        <v>209</v>
      </c>
      <c r="H43" s="351"/>
      <c r="I43" s="8" t="s">
        <v>92</v>
      </c>
      <c r="J43" s="8" t="s">
        <v>90</v>
      </c>
      <c r="K43" s="344"/>
      <c r="L43" s="344"/>
      <c r="M43" s="344"/>
      <c r="N43" s="344"/>
      <c r="O43" s="311"/>
      <c r="P43" s="311"/>
      <c r="Q43" s="311"/>
      <c r="R43" s="311"/>
      <c r="S43" s="333"/>
      <c r="T43" s="278"/>
      <c r="U43" s="278"/>
      <c r="V43" s="278"/>
      <c r="W43" s="156">
        <v>7.9050925925925936E-4</v>
      </c>
      <c r="X43" s="154">
        <v>43</v>
      </c>
      <c r="Y43" s="154">
        <v>7</v>
      </c>
      <c r="Z43" s="154">
        <v>94</v>
      </c>
      <c r="AA43" s="107">
        <v>9.5821759259259263E-3</v>
      </c>
      <c r="AB43" s="108">
        <v>29</v>
      </c>
      <c r="AC43" s="108">
        <v>7</v>
      </c>
      <c r="AD43" s="108">
        <v>94</v>
      </c>
      <c r="AE43" s="248">
        <v>5.9143518518518518E-4</v>
      </c>
      <c r="AF43" s="249">
        <v>43</v>
      </c>
      <c r="AG43" s="249">
        <v>15</v>
      </c>
      <c r="AH43" s="249">
        <v>86</v>
      </c>
      <c r="AI43" s="199" t="s">
        <v>289</v>
      </c>
      <c r="AJ43" s="199"/>
      <c r="AK43" s="196"/>
      <c r="AL43" s="193">
        <v>39</v>
      </c>
      <c r="AM43" s="43" t="s">
        <v>152</v>
      </c>
      <c r="AN43" s="115"/>
      <c r="AO43" s="115"/>
      <c r="AP43" s="115">
        <v>53</v>
      </c>
      <c r="AQ43" s="110"/>
      <c r="AR43" s="110"/>
      <c r="AS43" s="110"/>
      <c r="AT43" s="110"/>
      <c r="AU43" s="110"/>
      <c r="AV43" s="110"/>
      <c r="AW43" s="110"/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/>
      <c r="BJ43" s="110"/>
      <c r="BK43" s="110"/>
      <c r="BL43" s="110"/>
      <c r="BM43" s="110"/>
      <c r="BN43" s="110"/>
      <c r="BO43" s="110"/>
      <c r="BP43" s="110"/>
      <c r="BT43" s="110"/>
      <c r="BU43" s="110"/>
      <c r="BV43" s="110"/>
      <c r="BW43" s="110"/>
      <c r="BX43" s="110"/>
      <c r="BY43" s="110"/>
      <c r="BZ43" s="110"/>
    </row>
    <row r="44" spans="1:81" s="110" customFormat="1" ht="15.75" customHeight="1" x14ac:dyDescent="0.3">
      <c r="A44" s="53">
        <f>N44+R44+V44+Z44+AD44+AH44+AL44+AP44</f>
        <v>351</v>
      </c>
      <c r="B44" s="53">
        <v>42</v>
      </c>
      <c r="C44" s="336">
        <f>AVERAGE(L44,P44,T44,X44,AB44,AF44,AJ44,AN44,)</f>
        <v>27.2</v>
      </c>
      <c r="D44" s="3" t="s">
        <v>285</v>
      </c>
      <c r="E44" s="12" t="s">
        <v>146</v>
      </c>
      <c r="F44" s="12" t="s">
        <v>18</v>
      </c>
      <c r="G44" s="57" t="s">
        <v>210</v>
      </c>
      <c r="H44" s="350" t="s">
        <v>342</v>
      </c>
      <c r="I44" s="8" t="s">
        <v>92</v>
      </c>
      <c r="J44" s="8" t="s">
        <v>90</v>
      </c>
      <c r="K44" s="344"/>
      <c r="L44" s="344"/>
      <c r="M44" s="344"/>
      <c r="N44" s="344"/>
      <c r="O44" s="339">
        <v>4.6006944444444446E-3</v>
      </c>
      <c r="P44" s="340">
        <v>35</v>
      </c>
      <c r="Q44" s="340">
        <v>32</v>
      </c>
      <c r="R44" s="340">
        <v>69</v>
      </c>
      <c r="S44" s="289">
        <v>2.0358796296296297E-3</v>
      </c>
      <c r="T44" s="290">
        <v>33</v>
      </c>
      <c r="U44" s="290">
        <v>37</v>
      </c>
      <c r="V44" s="290">
        <v>64</v>
      </c>
      <c r="W44" s="156">
        <v>2.003472222222222E-3</v>
      </c>
      <c r="X44" s="154">
        <v>33</v>
      </c>
      <c r="Y44" s="154">
        <v>43</v>
      </c>
      <c r="Z44" s="154">
        <v>58</v>
      </c>
      <c r="AA44" s="210" t="s">
        <v>291</v>
      </c>
      <c r="AB44" s="94"/>
      <c r="AC44" s="94"/>
      <c r="AD44" s="108">
        <v>28</v>
      </c>
      <c r="AE44" s="256" t="s">
        <v>290</v>
      </c>
      <c r="AF44" s="257"/>
      <c r="AG44" s="257"/>
      <c r="AH44" s="249">
        <v>39</v>
      </c>
      <c r="AI44" s="194">
        <v>7.6967592592592593E-4</v>
      </c>
      <c r="AJ44" s="177">
        <v>35</v>
      </c>
      <c r="AK44" s="177">
        <v>61</v>
      </c>
      <c r="AL44" s="177">
        <v>40</v>
      </c>
      <c r="AM44" s="41" t="s">
        <v>152</v>
      </c>
      <c r="AN44" s="42"/>
      <c r="AO44" s="42"/>
      <c r="AP44" s="42">
        <v>53</v>
      </c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</row>
    <row r="45" spans="1:81" s="90" customFormat="1" ht="18.75" x14ac:dyDescent="0.3">
      <c r="A45" s="53">
        <f>N45+R45+V45+Z45+AD45+AH45+AL45+AP45</f>
        <v>348</v>
      </c>
      <c r="B45" s="53">
        <v>43</v>
      </c>
      <c r="C45" s="336">
        <f>AVERAGE(L45,P45,T45,X45,AB45,AF45,AJ45,AN45,)</f>
        <v>11</v>
      </c>
      <c r="D45" s="3" t="s">
        <v>318</v>
      </c>
      <c r="E45" s="12" t="s">
        <v>114</v>
      </c>
      <c r="F45" s="12" t="s">
        <v>18</v>
      </c>
      <c r="G45" s="57" t="s">
        <v>210</v>
      </c>
      <c r="H45" s="350" t="s">
        <v>345</v>
      </c>
      <c r="I45" s="8" t="s">
        <v>92</v>
      </c>
      <c r="J45" s="8" t="s">
        <v>90</v>
      </c>
      <c r="K45" s="344"/>
      <c r="L45" s="344"/>
      <c r="M45" s="344"/>
      <c r="N45" s="344"/>
      <c r="O45" s="313">
        <v>3.9583333333333337E-3</v>
      </c>
      <c r="P45" s="314">
        <v>22</v>
      </c>
      <c r="Q45" s="314">
        <v>31</v>
      </c>
      <c r="R45" s="314">
        <v>70</v>
      </c>
      <c r="S45" s="333" t="s">
        <v>320</v>
      </c>
      <c r="T45" s="278"/>
      <c r="U45" s="278"/>
      <c r="V45" s="278">
        <v>62</v>
      </c>
      <c r="W45" s="288" t="s">
        <v>315</v>
      </c>
      <c r="X45" s="134"/>
      <c r="Y45" s="134"/>
      <c r="Z45" s="134">
        <v>57</v>
      </c>
      <c r="AA45" s="210" t="s">
        <v>291</v>
      </c>
      <c r="AB45" s="94"/>
      <c r="AC45" s="94"/>
      <c r="AD45" s="108">
        <v>28</v>
      </c>
      <c r="AE45" s="256" t="s">
        <v>290</v>
      </c>
      <c r="AF45" s="257"/>
      <c r="AG45" s="257"/>
      <c r="AH45" s="249">
        <v>39</v>
      </c>
      <c r="AI45" s="199" t="s">
        <v>289</v>
      </c>
      <c r="AJ45" s="199"/>
      <c r="AK45" s="197"/>
      <c r="AL45" s="180">
        <v>39</v>
      </c>
      <c r="AM45" s="43" t="s">
        <v>152</v>
      </c>
      <c r="AN45" s="115"/>
      <c r="AO45" s="115"/>
      <c r="AP45" s="115">
        <v>53</v>
      </c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</row>
    <row r="46" spans="1:81" s="90" customFormat="1" ht="15.75" customHeight="1" x14ac:dyDescent="0.3">
      <c r="A46" s="53">
        <f>N46+R46+V46+Z46+AD46+AH46+AL46+AP46</f>
        <v>340</v>
      </c>
      <c r="B46" s="53">
        <v>44</v>
      </c>
      <c r="C46" s="336">
        <f>AVERAGE(L46,P46,T46,X46,AB46,AF46,AJ46,AN46,)</f>
        <v>32.714285714285715</v>
      </c>
      <c r="D46" s="3" t="s">
        <v>74</v>
      </c>
      <c r="E46" s="12" t="s">
        <v>245</v>
      </c>
      <c r="F46" s="12" t="s">
        <v>18</v>
      </c>
      <c r="G46" s="57" t="s">
        <v>210</v>
      </c>
      <c r="H46" s="351" t="s">
        <v>343</v>
      </c>
      <c r="I46" s="8" t="s">
        <v>92</v>
      </c>
      <c r="J46" s="8" t="s">
        <v>66</v>
      </c>
      <c r="K46" s="344"/>
      <c r="L46" s="344"/>
      <c r="M46" s="344"/>
      <c r="N46" s="344"/>
      <c r="O46" s="311"/>
      <c r="P46" s="311"/>
      <c r="Q46" s="311"/>
      <c r="R46" s="311"/>
      <c r="S46" s="283">
        <v>1.4930555555555556E-3</v>
      </c>
      <c r="T46" s="278">
        <v>36</v>
      </c>
      <c r="U46" s="278">
        <v>34</v>
      </c>
      <c r="V46" s="278">
        <v>67</v>
      </c>
      <c r="W46" s="156">
        <v>1.0023148148148148E-3</v>
      </c>
      <c r="X46" s="154">
        <v>44</v>
      </c>
      <c r="Y46" s="154">
        <v>33</v>
      </c>
      <c r="Z46" s="154">
        <v>68</v>
      </c>
      <c r="AA46" s="124">
        <v>1.4467592592592593E-2</v>
      </c>
      <c r="AB46" s="125">
        <v>23</v>
      </c>
      <c r="AC46" s="94">
        <v>69</v>
      </c>
      <c r="AD46" s="94">
        <v>32</v>
      </c>
      <c r="AE46" s="254">
        <v>6.5740740740740733E-4</v>
      </c>
      <c r="AF46" s="255">
        <v>48</v>
      </c>
      <c r="AG46" s="255">
        <v>34</v>
      </c>
      <c r="AH46" s="255">
        <v>67</v>
      </c>
      <c r="AI46" s="198">
        <v>5.3819444444444444E-4</v>
      </c>
      <c r="AJ46" s="188">
        <v>41</v>
      </c>
      <c r="AK46" s="180">
        <v>50</v>
      </c>
      <c r="AL46" s="181">
        <v>51</v>
      </c>
      <c r="AM46" s="45">
        <v>2.3148148148148146E-4</v>
      </c>
      <c r="AN46" s="46">
        <v>37</v>
      </c>
      <c r="AO46" s="47">
        <v>46</v>
      </c>
      <c r="AP46" s="46">
        <v>55</v>
      </c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</row>
    <row r="47" spans="1:81" s="106" customFormat="1" ht="18.75" hidden="1" customHeight="1" x14ac:dyDescent="0.3">
      <c r="A47" s="53">
        <f>N47+R47+V47+Z47+AD47+AH47+AL47+AP47</f>
        <v>330</v>
      </c>
      <c r="B47" s="53">
        <v>45</v>
      </c>
      <c r="C47" s="336">
        <f>AVERAGE(L47,P47,T47,X47,AB47,AF47,AJ47,AN47,)</f>
        <v>28</v>
      </c>
      <c r="D47" s="12" t="s">
        <v>278</v>
      </c>
      <c r="E47" s="12" t="s">
        <v>173</v>
      </c>
      <c r="F47" s="12" t="s">
        <v>181</v>
      </c>
      <c r="G47" s="57" t="s">
        <v>209</v>
      </c>
      <c r="H47" s="350"/>
      <c r="I47" s="8" t="s">
        <v>92</v>
      </c>
      <c r="J47" s="8" t="s">
        <v>90</v>
      </c>
      <c r="K47" s="344"/>
      <c r="L47" s="344"/>
      <c r="M47" s="344"/>
      <c r="N47" s="344"/>
      <c r="O47" s="315"/>
      <c r="P47" s="315"/>
      <c r="Q47" s="315"/>
      <c r="R47" s="315"/>
      <c r="S47" s="287">
        <v>1.0717592592592593E-3</v>
      </c>
      <c r="T47" s="279">
        <v>40</v>
      </c>
      <c r="U47" s="278">
        <v>16</v>
      </c>
      <c r="V47" s="278">
        <v>85</v>
      </c>
      <c r="W47" s="133">
        <v>8.3796296296296299E-4</v>
      </c>
      <c r="X47" s="134">
        <v>44</v>
      </c>
      <c r="Y47" s="134">
        <v>15</v>
      </c>
      <c r="Z47" s="134">
        <v>86</v>
      </c>
      <c r="AA47" s="210" t="s">
        <v>291</v>
      </c>
      <c r="AB47" s="94"/>
      <c r="AC47" s="94"/>
      <c r="AD47" s="108">
        <v>28</v>
      </c>
      <c r="AE47" s="256" t="s">
        <v>290</v>
      </c>
      <c r="AF47" s="257"/>
      <c r="AG47" s="257"/>
      <c r="AH47" s="249">
        <v>39</v>
      </c>
      <c r="AI47" s="199" t="s">
        <v>289</v>
      </c>
      <c r="AJ47" s="199"/>
      <c r="AK47" s="196"/>
      <c r="AL47" s="193">
        <v>39</v>
      </c>
      <c r="AM47" s="43" t="s">
        <v>152</v>
      </c>
      <c r="AN47" s="42"/>
      <c r="AO47" s="42"/>
      <c r="AP47" s="42">
        <v>53</v>
      </c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110"/>
      <c r="BU47" s="110"/>
      <c r="BV47" s="110"/>
      <c r="BW47" s="110"/>
      <c r="BX47" s="110"/>
      <c r="BY47" s="90"/>
      <c r="BZ47" s="90"/>
    </row>
    <row r="48" spans="1:81" s="106" customFormat="1" ht="18.75" hidden="1" customHeight="1" x14ac:dyDescent="0.3">
      <c r="A48" s="53">
        <f>N48+R48+V48+Z48+AD48+AH48+AL48+AP48</f>
        <v>304</v>
      </c>
      <c r="B48" s="53">
        <v>46</v>
      </c>
      <c r="C48" s="336">
        <f>AVERAGE(L48,P48,T48,X48,AB48,AF48,AJ48,AN48,)</f>
        <v>20</v>
      </c>
      <c r="D48" s="3" t="s">
        <v>312</v>
      </c>
      <c r="E48" s="12" t="s">
        <v>34</v>
      </c>
      <c r="F48" s="12" t="s">
        <v>313</v>
      </c>
      <c r="G48" s="57" t="s">
        <v>314</v>
      </c>
      <c r="H48" s="350"/>
      <c r="I48" s="8" t="s">
        <v>92</v>
      </c>
      <c r="J48" s="8" t="s">
        <v>90</v>
      </c>
      <c r="K48" s="344"/>
      <c r="L48" s="344"/>
      <c r="M48" s="344"/>
      <c r="N48" s="344"/>
      <c r="O48" s="314"/>
      <c r="P48" s="314"/>
      <c r="Q48" s="314"/>
      <c r="R48" s="314"/>
      <c r="S48" s="283">
        <v>1.0543981481481483E-3</v>
      </c>
      <c r="T48" s="278">
        <v>40</v>
      </c>
      <c r="U48" s="278">
        <v>13</v>
      </c>
      <c r="V48" s="278">
        <v>88</v>
      </c>
      <c r="W48" s="288" t="s">
        <v>315</v>
      </c>
      <c r="X48" s="134"/>
      <c r="Y48" s="134"/>
      <c r="Z48" s="134">
        <v>57</v>
      </c>
      <c r="AA48" s="210" t="s">
        <v>291</v>
      </c>
      <c r="AB48" s="95"/>
      <c r="AC48" s="95"/>
      <c r="AD48" s="95">
        <v>28</v>
      </c>
      <c r="AE48" s="256" t="s">
        <v>290</v>
      </c>
      <c r="AF48" s="257"/>
      <c r="AG48" s="257"/>
      <c r="AH48" s="249">
        <v>39</v>
      </c>
      <c r="AI48" s="199" t="s">
        <v>289</v>
      </c>
      <c r="AJ48" s="199"/>
      <c r="AK48" s="197"/>
      <c r="AL48" s="180">
        <v>39</v>
      </c>
      <c r="AM48" s="43" t="s">
        <v>152</v>
      </c>
      <c r="AN48" s="42"/>
      <c r="AO48" s="42"/>
      <c r="AP48" s="42">
        <v>53</v>
      </c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90"/>
      <c r="BR48" s="90"/>
      <c r="BS48" s="90"/>
      <c r="BT48" s="90"/>
      <c r="BU48" s="90"/>
      <c r="BV48" s="90"/>
      <c r="BW48" s="90"/>
      <c r="BX48" s="90"/>
      <c r="BY48" s="110"/>
      <c r="BZ48" s="110"/>
    </row>
    <row r="49" spans="1:78" s="14" customFormat="1" ht="18.75" hidden="1" x14ac:dyDescent="0.3">
      <c r="A49" s="53">
        <f>N49+R49+V49+Z49+AD49+AH49+AL49+AP49</f>
        <v>303</v>
      </c>
      <c r="B49" s="53">
        <v>47</v>
      </c>
      <c r="C49" s="336">
        <f>AVERAGE(L49,P49,T49,X49,AB49,AF49,AJ49,AN49,)</f>
        <v>18</v>
      </c>
      <c r="D49" s="3" t="s">
        <v>310</v>
      </c>
      <c r="E49" s="12" t="s">
        <v>34</v>
      </c>
      <c r="F49" s="12" t="s">
        <v>275</v>
      </c>
      <c r="G49" s="57"/>
      <c r="H49" s="350"/>
      <c r="I49" s="8" t="s">
        <v>92</v>
      </c>
      <c r="J49" s="8" t="s">
        <v>311</v>
      </c>
      <c r="K49" s="344"/>
      <c r="L49" s="344"/>
      <c r="M49" s="344"/>
      <c r="N49" s="344"/>
      <c r="O49" s="314"/>
      <c r="P49" s="314"/>
      <c r="Q49" s="314"/>
      <c r="R49" s="314"/>
      <c r="S49" s="283">
        <v>1.0648148148148147E-3</v>
      </c>
      <c r="T49" s="278">
        <v>36</v>
      </c>
      <c r="U49" s="278">
        <v>14</v>
      </c>
      <c r="V49" s="278">
        <v>87</v>
      </c>
      <c r="W49" s="288" t="s">
        <v>315</v>
      </c>
      <c r="X49" s="134"/>
      <c r="Y49" s="134"/>
      <c r="Z49" s="134">
        <v>57</v>
      </c>
      <c r="AA49" s="210" t="s">
        <v>291</v>
      </c>
      <c r="AB49" s="95"/>
      <c r="AC49" s="95"/>
      <c r="AD49" s="95">
        <v>28</v>
      </c>
      <c r="AE49" s="256" t="s">
        <v>290</v>
      </c>
      <c r="AF49" s="257"/>
      <c r="AG49" s="257"/>
      <c r="AH49" s="249">
        <v>39</v>
      </c>
      <c r="AI49" s="199" t="s">
        <v>289</v>
      </c>
      <c r="AJ49" s="199"/>
      <c r="AK49" s="197"/>
      <c r="AL49" s="180">
        <v>39</v>
      </c>
      <c r="AM49" s="43" t="s">
        <v>152</v>
      </c>
      <c r="AN49" s="42"/>
      <c r="AO49" s="42"/>
      <c r="AP49" s="42">
        <v>53</v>
      </c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90"/>
      <c r="BR49" s="90"/>
      <c r="BS49" s="90"/>
      <c r="BT49" s="5"/>
      <c r="BU49" s="5"/>
      <c r="BV49" s="5"/>
      <c r="BW49" s="5"/>
      <c r="BX49" s="5"/>
      <c r="BY49" s="90"/>
      <c r="BZ49" s="90"/>
    </row>
    <row r="50" spans="1:78" s="14" customFormat="1" ht="18.75" hidden="1" x14ac:dyDescent="0.3">
      <c r="A50" s="53">
        <f>N50+R50+V50+Z50+AD50+AH50+AL50+AP50</f>
        <v>299</v>
      </c>
      <c r="B50" s="53">
        <v>48</v>
      </c>
      <c r="C50" s="336">
        <f>AVERAGE(L50,P50,T50,X50,AB50,AF50,AJ50,AN50,)</f>
        <v>34.6</v>
      </c>
      <c r="D50" s="3" t="s">
        <v>53</v>
      </c>
      <c r="E50" s="12" t="s">
        <v>34</v>
      </c>
      <c r="F50" s="12" t="s">
        <v>54</v>
      </c>
      <c r="G50" s="57" t="s">
        <v>128</v>
      </c>
      <c r="H50" s="350"/>
      <c r="I50" s="8" t="s">
        <v>92</v>
      </c>
      <c r="J50" s="8" t="s">
        <v>90</v>
      </c>
      <c r="K50" s="344"/>
      <c r="L50" s="344"/>
      <c r="M50" s="344"/>
      <c r="N50" s="344"/>
      <c r="O50" s="319"/>
      <c r="P50" s="319"/>
      <c r="Q50" s="319"/>
      <c r="R50" s="319"/>
      <c r="S50" s="276"/>
      <c r="T50" s="276"/>
      <c r="U50" s="276"/>
      <c r="V50" s="276"/>
      <c r="W50" s="133">
        <v>9.0509259259259243E-4</v>
      </c>
      <c r="X50" s="134">
        <v>37</v>
      </c>
      <c r="Y50" s="134">
        <v>25</v>
      </c>
      <c r="Z50" s="134">
        <v>76</v>
      </c>
      <c r="AA50" s="210" t="s">
        <v>291</v>
      </c>
      <c r="AB50" s="94"/>
      <c r="AC50" s="94"/>
      <c r="AD50" s="108">
        <v>28</v>
      </c>
      <c r="AE50" s="254">
        <v>6.4004629629629622E-4</v>
      </c>
      <c r="AF50" s="255">
        <v>44</v>
      </c>
      <c r="AG50" s="255">
        <v>29</v>
      </c>
      <c r="AH50" s="255">
        <v>72</v>
      </c>
      <c r="AI50" s="194">
        <v>4.6296296296296293E-4</v>
      </c>
      <c r="AJ50" s="177">
        <v>40</v>
      </c>
      <c r="AK50" s="177">
        <v>40</v>
      </c>
      <c r="AL50" s="177">
        <v>61</v>
      </c>
      <c r="AM50" s="41">
        <v>2.3148148148148146E-4</v>
      </c>
      <c r="AN50" s="42">
        <v>52</v>
      </c>
      <c r="AO50" s="42">
        <v>39</v>
      </c>
      <c r="AP50" s="42">
        <v>62</v>
      </c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110"/>
      <c r="BR50" s="110"/>
      <c r="BS50" s="110"/>
      <c r="BT50" s="90"/>
      <c r="BU50" s="90"/>
      <c r="BV50" s="90"/>
      <c r="BW50" s="90"/>
      <c r="BX50" s="90"/>
      <c r="BY50" s="90"/>
      <c r="BZ50" s="90"/>
    </row>
    <row r="51" spans="1:78" s="33" customFormat="1" ht="18.75" hidden="1" x14ac:dyDescent="0.3">
      <c r="A51" s="53">
        <f>N51+R51+V51+Z51+AD51+AH51+AL51+AP51</f>
        <v>295</v>
      </c>
      <c r="B51" s="53">
        <v>49</v>
      </c>
      <c r="C51" s="336">
        <f>AVERAGE(L51,P51,T51,X51,AB51,AF51,AJ51,AN51,)</f>
        <v>24</v>
      </c>
      <c r="D51" s="3" t="s">
        <v>185</v>
      </c>
      <c r="E51" s="12" t="s">
        <v>13</v>
      </c>
      <c r="F51" s="12" t="s">
        <v>274</v>
      </c>
      <c r="G51" s="57" t="s">
        <v>279</v>
      </c>
      <c r="H51" s="350"/>
      <c r="I51" s="8" t="s">
        <v>92</v>
      </c>
      <c r="J51" s="8" t="s">
        <v>90</v>
      </c>
      <c r="K51" s="344"/>
      <c r="L51" s="344"/>
      <c r="M51" s="344"/>
      <c r="N51" s="344"/>
      <c r="O51" s="314"/>
      <c r="P51" s="314"/>
      <c r="Q51" s="314"/>
      <c r="R51" s="314"/>
      <c r="S51" s="278"/>
      <c r="T51" s="278"/>
      <c r="U51" s="278"/>
      <c r="V51" s="278"/>
      <c r="W51" s="133">
        <v>8.8888888888888882E-4</v>
      </c>
      <c r="X51" s="134">
        <v>32</v>
      </c>
      <c r="Y51" s="134">
        <v>22</v>
      </c>
      <c r="Z51" s="134">
        <v>79</v>
      </c>
      <c r="AA51" s="98">
        <v>1.151273148148148E-2</v>
      </c>
      <c r="AB51" s="94">
        <v>26</v>
      </c>
      <c r="AC51" s="94">
        <v>47</v>
      </c>
      <c r="AD51" s="94">
        <v>54</v>
      </c>
      <c r="AE51" s="250">
        <v>6.4236111111111113E-4</v>
      </c>
      <c r="AF51" s="252">
        <v>38</v>
      </c>
      <c r="AG51" s="252">
        <v>31</v>
      </c>
      <c r="AH51" s="253">
        <v>70</v>
      </c>
      <c r="AI51" s="199" t="s">
        <v>289</v>
      </c>
      <c r="AJ51" s="199"/>
      <c r="AK51" s="197"/>
      <c r="AL51" s="180">
        <v>39</v>
      </c>
      <c r="AM51" s="43" t="s">
        <v>152</v>
      </c>
      <c r="AN51" s="42"/>
      <c r="AO51" s="42"/>
      <c r="AP51" s="42">
        <v>53</v>
      </c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110"/>
      <c r="BE51" s="110"/>
      <c r="BF51" s="110"/>
      <c r="BG51" s="110"/>
      <c r="BH51" s="110"/>
      <c r="BI51" s="110"/>
      <c r="BJ51" s="110"/>
      <c r="BK51" s="110"/>
      <c r="BL51" s="110"/>
      <c r="BM51" s="110"/>
      <c r="BN51" s="110"/>
      <c r="BO51" s="110"/>
      <c r="BP51" s="110"/>
      <c r="BQ51" s="90"/>
      <c r="BR51" s="90"/>
      <c r="BS51" s="90"/>
      <c r="BT51" s="106"/>
      <c r="BU51" s="106"/>
      <c r="BV51" s="106"/>
      <c r="BW51" s="106"/>
      <c r="BX51" s="106"/>
      <c r="BY51" s="106"/>
      <c r="BZ51" s="106"/>
    </row>
    <row r="52" spans="1:78" ht="18.75" hidden="1" customHeight="1" x14ac:dyDescent="0.3">
      <c r="A52" s="53">
        <f>N52+R52+V52+Z52+AD52+AH52+AL52+AP52</f>
        <v>285</v>
      </c>
      <c r="B52" s="53">
        <v>50</v>
      </c>
      <c r="C52" s="336">
        <f>AVERAGE(L52,P52,T52,X52,AB52,AF52,AJ52,AN52,)</f>
        <v>36.75</v>
      </c>
      <c r="D52" s="3" t="s">
        <v>38</v>
      </c>
      <c r="E52" s="12" t="s">
        <v>13</v>
      </c>
      <c r="F52" s="12" t="s">
        <v>18</v>
      </c>
      <c r="G52" s="57" t="s">
        <v>210</v>
      </c>
      <c r="I52" s="8" t="s">
        <v>92</v>
      </c>
      <c r="J52" s="8" t="s">
        <v>90</v>
      </c>
      <c r="K52" s="344"/>
      <c r="L52" s="344"/>
      <c r="M52" s="344"/>
      <c r="N52" s="344"/>
      <c r="O52" s="314"/>
      <c r="P52" s="314"/>
      <c r="Q52" s="314"/>
      <c r="R52" s="314"/>
      <c r="S52" s="278"/>
      <c r="T52" s="278"/>
      <c r="U52" s="278"/>
      <c r="V52" s="278"/>
      <c r="W52" s="134"/>
      <c r="X52" s="134"/>
      <c r="Y52" s="134"/>
      <c r="Z52" s="134"/>
      <c r="AA52" s="95"/>
      <c r="AB52" s="95"/>
      <c r="AC52" s="95"/>
      <c r="AD52" s="95"/>
      <c r="AE52" s="250">
        <v>5.7175925925925927E-4</v>
      </c>
      <c r="AF52" s="252">
        <v>46</v>
      </c>
      <c r="AG52" s="252">
        <v>8</v>
      </c>
      <c r="AH52" s="253">
        <v>93</v>
      </c>
      <c r="AI52" s="195">
        <v>3.7615740740740735E-4</v>
      </c>
      <c r="AJ52" s="180">
        <v>44</v>
      </c>
      <c r="AK52" s="180">
        <v>6</v>
      </c>
      <c r="AL52" s="181">
        <v>95</v>
      </c>
      <c r="AM52" s="43">
        <v>1.8287037037037038E-4</v>
      </c>
      <c r="AN52" s="44">
        <v>57</v>
      </c>
      <c r="AO52" s="44">
        <v>4</v>
      </c>
      <c r="AP52" s="44">
        <v>97</v>
      </c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Q52" s="90"/>
      <c r="BR52" s="90"/>
      <c r="BS52" s="90"/>
      <c r="BT52" s="106"/>
      <c r="BU52" s="106"/>
      <c r="BV52" s="106"/>
      <c r="BW52" s="106"/>
      <c r="BX52" s="106"/>
      <c r="BY52" s="106"/>
      <c r="BZ52" s="106"/>
    </row>
    <row r="53" spans="1:78" s="14" customFormat="1" ht="18.75" hidden="1" x14ac:dyDescent="0.3">
      <c r="A53" s="53">
        <f>N53+R53+V53+Z53+AD53+AH53+AL53+AP53</f>
        <v>268</v>
      </c>
      <c r="B53" s="53">
        <v>51</v>
      </c>
      <c r="C53" s="336">
        <f>AVERAGE(L53,P53,T53,X53,AB53,AF53,AJ53,AN53,)</f>
        <v>38.75</v>
      </c>
      <c r="D53" s="3" t="s">
        <v>16</v>
      </c>
      <c r="E53" s="12" t="s">
        <v>7</v>
      </c>
      <c r="F53" s="12" t="s">
        <v>8</v>
      </c>
      <c r="G53" s="57" t="s">
        <v>210</v>
      </c>
      <c r="H53" s="350"/>
      <c r="I53" s="8" t="s">
        <v>92</v>
      </c>
      <c r="J53" s="8" t="s">
        <v>90</v>
      </c>
      <c r="K53" s="344"/>
      <c r="L53" s="344"/>
      <c r="M53" s="344"/>
      <c r="N53" s="344"/>
      <c r="O53" s="314"/>
      <c r="P53" s="314"/>
      <c r="Q53" s="314"/>
      <c r="R53" s="314"/>
      <c r="S53" s="278"/>
      <c r="T53" s="278"/>
      <c r="U53" s="278"/>
      <c r="V53" s="278"/>
      <c r="W53" s="134"/>
      <c r="X53" s="134"/>
      <c r="Y53" s="139"/>
      <c r="Z53" s="139"/>
      <c r="AA53" s="94"/>
      <c r="AB53" s="94"/>
      <c r="AC53" s="94"/>
      <c r="AD53" s="94"/>
      <c r="AE53" s="250">
        <v>5.7754629629629627E-4</v>
      </c>
      <c r="AF53" s="252">
        <v>47</v>
      </c>
      <c r="AG53" s="252">
        <v>10</v>
      </c>
      <c r="AH53" s="253">
        <v>91</v>
      </c>
      <c r="AI53" s="195">
        <v>3.8310185185185186E-4</v>
      </c>
      <c r="AJ53" s="180">
        <v>54</v>
      </c>
      <c r="AK53" s="180">
        <v>9</v>
      </c>
      <c r="AL53" s="181">
        <v>92</v>
      </c>
      <c r="AM53" s="41">
        <v>1.9097222222222223E-4</v>
      </c>
      <c r="AN53" s="42">
        <v>54</v>
      </c>
      <c r="AO53" s="42">
        <v>16</v>
      </c>
      <c r="AP53" s="42">
        <v>85</v>
      </c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106"/>
      <c r="BR53" s="106"/>
      <c r="BS53" s="106"/>
    </row>
    <row r="54" spans="1:78" ht="18.75" hidden="1" x14ac:dyDescent="0.3">
      <c r="A54" s="53">
        <f>N54+R54+V54+Z54+AD54+AH54+AL54+AP54</f>
        <v>264</v>
      </c>
      <c r="B54" s="53">
        <v>52</v>
      </c>
      <c r="C54" s="336">
        <f>AVERAGE(L54,P54,T54,X54,AB54,AF54,AJ54,AN54,)</f>
        <v>20.666666666666668</v>
      </c>
      <c r="D54" s="12" t="s">
        <v>255</v>
      </c>
      <c r="E54" s="12" t="s">
        <v>25</v>
      </c>
      <c r="F54" s="12" t="s">
        <v>18</v>
      </c>
      <c r="G54" s="57" t="s">
        <v>210</v>
      </c>
      <c r="H54" s="351"/>
      <c r="I54" s="8" t="s">
        <v>92</v>
      </c>
      <c r="J54" s="8" t="s">
        <v>90</v>
      </c>
      <c r="K54" s="344"/>
      <c r="L54" s="344"/>
      <c r="M54" s="344"/>
      <c r="N54" s="344"/>
      <c r="O54" s="314"/>
      <c r="P54" s="314"/>
      <c r="Q54" s="314"/>
      <c r="R54" s="314"/>
      <c r="S54" s="278"/>
      <c r="T54" s="278"/>
      <c r="U54" s="278"/>
      <c r="V54" s="278"/>
      <c r="W54" s="133">
        <v>9.8958333333333342E-4</v>
      </c>
      <c r="X54" s="134">
        <v>35</v>
      </c>
      <c r="Y54" s="134">
        <v>32</v>
      </c>
      <c r="Z54" s="134">
        <v>69</v>
      </c>
      <c r="AA54" s="104">
        <v>1.0863425925925924E-2</v>
      </c>
      <c r="AB54" s="95">
        <v>27</v>
      </c>
      <c r="AC54" s="95">
        <v>37</v>
      </c>
      <c r="AD54" s="95">
        <v>64</v>
      </c>
      <c r="AE54" s="256" t="s">
        <v>290</v>
      </c>
      <c r="AF54" s="257"/>
      <c r="AG54" s="257"/>
      <c r="AH54" s="249">
        <v>39</v>
      </c>
      <c r="AI54" s="199" t="s">
        <v>289</v>
      </c>
      <c r="AJ54" s="199"/>
      <c r="AK54" s="199"/>
      <c r="AL54" s="181">
        <v>39</v>
      </c>
      <c r="AM54" s="43" t="s">
        <v>152</v>
      </c>
      <c r="AN54" s="44"/>
      <c r="AO54" s="44"/>
      <c r="AP54" s="44">
        <v>53</v>
      </c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106"/>
      <c r="BR54" s="106"/>
      <c r="BS54" s="106"/>
      <c r="BT54" s="14"/>
      <c r="BU54" s="14"/>
      <c r="BV54" s="14"/>
      <c r="BW54" s="14"/>
      <c r="BX54" s="14"/>
      <c r="BY54" s="14"/>
      <c r="BZ54" s="14"/>
    </row>
    <row r="55" spans="1:78" ht="18.75" hidden="1" customHeight="1" x14ac:dyDescent="0.3">
      <c r="A55" s="53">
        <f>N55+R55+V55+Z55+AD55+AH55+AL55+AP55</f>
        <v>261</v>
      </c>
      <c r="B55" s="53">
        <v>53</v>
      </c>
      <c r="C55" s="336">
        <f>AVERAGE(L55,P55,T55,X55,AB55,AF55,AJ55,AN55,)</f>
        <v>25</v>
      </c>
      <c r="D55" s="3" t="s">
        <v>119</v>
      </c>
      <c r="E55" s="12" t="s">
        <v>25</v>
      </c>
      <c r="F55" s="12" t="s">
        <v>120</v>
      </c>
      <c r="G55" s="3" t="s">
        <v>225</v>
      </c>
      <c r="H55" s="350" t="s">
        <v>351</v>
      </c>
      <c r="I55" s="8" t="s">
        <v>77</v>
      </c>
      <c r="J55" s="8" t="s">
        <v>90</v>
      </c>
      <c r="K55" s="344"/>
      <c r="L55" s="344"/>
      <c r="M55" s="344"/>
      <c r="N55" s="344"/>
      <c r="O55" s="311"/>
      <c r="P55" s="311"/>
      <c r="Q55" s="311"/>
      <c r="R55" s="311"/>
      <c r="S55" s="275"/>
      <c r="T55" s="275"/>
      <c r="U55" s="275"/>
      <c r="V55" s="275"/>
      <c r="W55" s="156">
        <v>1.0254629629629628E-3</v>
      </c>
      <c r="X55" s="154">
        <v>37</v>
      </c>
      <c r="Y55" s="154">
        <v>35</v>
      </c>
      <c r="Z55" s="154">
        <v>66</v>
      </c>
      <c r="AA55" s="210" t="s">
        <v>291</v>
      </c>
      <c r="AB55" s="94"/>
      <c r="AC55" s="94"/>
      <c r="AD55" s="108">
        <v>28</v>
      </c>
      <c r="AE55" s="258">
        <v>7.4537037037037031E-4</v>
      </c>
      <c r="AF55" s="251">
        <v>28</v>
      </c>
      <c r="AG55" s="251">
        <v>45</v>
      </c>
      <c r="AH55" s="251">
        <v>56</v>
      </c>
      <c r="AI55" s="194">
        <v>4.6759259259259258E-4</v>
      </c>
      <c r="AJ55" s="177">
        <v>35</v>
      </c>
      <c r="AK55" s="177">
        <v>43</v>
      </c>
      <c r="AL55" s="177">
        <v>58</v>
      </c>
      <c r="AM55" s="41" t="s">
        <v>152</v>
      </c>
      <c r="AN55" s="42"/>
      <c r="AO55" s="42"/>
      <c r="AP55" s="42">
        <v>53</v>
      </c>
      <c r="BQ55" s="14"/>
      <c r="BR55" s="14"/>
      <c r="BS55" s="14"/>
      <c r="BT55" s="33"/>
      <c r="BU55" s="33"/>
      <c r="BV55" s="33"/>
      <c r="BW55" s="33"/>
      <c r="BX55" s="33"/>
      <c r="BY55" s="33"/>
      <c r="BZ55" s="33"/>
    </row>
    <row r="56" spans="1:78" s="106" customFormat="1" ht="18.75" x14ac:dyDescent="0.3">
      <c r="A56" s="53">
        <f>N56+R56+V56+Z56+AD56+AH56+AL56+AP56</f>
        <v>261</v>
      </c>
      <c r="B56" s="53">
        <v>54</v>
      </c>
      <c r="C56" s="336">
        <f>AVERAGE(L56,P56,T56,X56,AB56,AF56,AJ56,AN56,)</f>
        <v>22</v>
      </c>
      <c r="D56" s="3" t="s">
        <v>175</v>
      </c>
      <c r="E56" s="12" t="s">
        <v>135</v>
      </c>
      <c r="F56" s="3" t="s">
        <v>170</v>
      </c>
      <c r="G56" s="57" t="s">
        <v>212</v>
      </c>
      <c r="H56" s="350"/>
      <c r="I56" s="8" t="s">
        <v>92</v>
      </c>
      <c r="J56" s="8" t="s">
        <v>90</v>
      </c>
      <c r="K56" s="344"/>
      <c r="L56" s="344"/>
      <c r="M56" s="344"/>
      <c r="N56" s="344"/>
      <c r="O56" s="314"/>
      <c r="P56" s="314"/>
      <c r="Q56" s="314"/>
      <c r="R56" s="314"/>
      <c r="S56" s="278"/>
      <c r="T56" s="278"/>
      <c r="U56" s="278"/>
      <c r="V56" s="278"/>
      <c r="W56" s="133"/>
      <c r="X56" s="134"/>
      <c r="Y56" s="139"/>
      <c r="Z56" s="139"/>
      <c r="AA56" s="98">
        <v>1.0059027777777778E-2</v>
      </c>
      <c r="AB56" s="94">
        <v>24</v>
      </c>
      <c r="AC56" s="94">
        <v>16</v>
      </c>
      <c r="AD56" s="94">
        <v>85</v>
      </c>
      <c r="AE56" s="250">
        <v>5.9259259259259258E-4</v>
      </c>
      <c r="AF56" s="252">
        <v>42</v>
      </c>
      <c r="AG56" s="252">
        <v>17</v>
      </c>
      <c r="AH56" s="253">
        <v>84</v>
      </c>
      <c r="AI56" s="199" t="s">
        <v>289</v>
      </c>
      <c r="AJ56" s="199"/>
      <c r="AK56" s="197"/>
      <c r="AL56" s="180">
        <v>39</v>
      </c>
      <c r="AM56" s="43" t="s">
        <v>152</v>
      </c>
      <c r="AN56" s="42"/>
      <c r="AO56" s="42"/>
      <c r="AP56" s="42">
        <v>53</v>
      </c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5"/>
      <c r="BU56" s="5"/>
      <c r="BV56" s="5"/>
      <c r="BW56" s="5"/>
      <c r="BX56" s="5"/>
      <c r="BY56" s="5"/>
      <c r="BZ56" s="5"/>
    </row>
    <row r="57" spans="1:78" s="106" customFormat="1" ht="18.75" hidden="1" x14ac:dyDescent="0.3">
      <c r="A57" s="53">
        <f>N57+R57+V57+Z57+AD57+AH57+AL57+AP57</f>
        <v>259</v>
      </c>
      <c r="B57" s="53">
        <v>55</v>
      </c>
      <c r="C57" s="336">
        <f>AVERAGE(L57,P57,T57,X57,AB57,AF57,AJ57,AN57,)</f>
        <v>22</v>
      </c>
      <c r="D57" s="3" t="s">
        <v>169</v>
      </c>
      <c r="E57" s="12" t="s">
        <v>31</v>
      </c>
      <c r="F57" s="12" t="s">
        <v>170</v>
      </c>
      <c r="G57" s="57" t="s">
        <v>212</v>
      </c>
      <c r="H57" s="350"/>
      <c r="I57" s="8" t="s">
        <v>92</v>
      </c>
      <c r="J57" s="8" t="s">
        <v>90</v>
      </c>
      <c r="K57" s="344"/>
      <c r="L57" s="344"/>
      <c r="M57" s="344"/>
      <c r="N57" s="344"/>
      <c r="O57" s="314"/>
      <c r="P57" s="314"/>
      <c r="Q57" s="314"/>
      <c r="R57" s="314"/>
      <c r="S57" s="278"/>
      <c r="T57" s="278"/>
      <c r="U57" s="278"/>
      <c r="V57" s="278"/>
      <c r="W57" s="133"/>
      <c r="X57" s="134"/>
      <c r="Y57" s="139"/>
      <c r="Z57" s="139"/>
      <c r="AA57" s="98">
        <v>1.0403935185185186E-2</v>
      </c>
      <c r="AB57" s="94">
        <v>24</v>
      </c>
      <c r="AC57" s="94">
        <v>26</v>
      </c>
      <c r="AD57" s="94">
        <v>75</v>
      </c>
      <c r="AE57" s="250">
        <v>5.7638888888888887E-4</v>
      </c>
      <c r="AF57" s="252">
        <v>42</v>
      </c>
      <c r="AG57" s="252">
        <v>9</v>
      </c>
      <c r="AH57" s="253">
        <v>92</v>
      </c>
      <c r="AI57" s="199" t="s">
        <v>289</v>
      </c>
      <c r="AJ57" s="199"/>
      <c r="AK57" s="197"/>
      <c r="AL57" s="180">
        <v>39</v>
      </c>
      <c r="AM57" s="43" t="s">
        <v>152</v>
      </c>
      <c r="AN57" s="42"/>
      <c r="AO57" s="42"/>
      <c r="AP57" s="42">
        <v>53</v>
      </c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Q57" s="33"/>
      <c r="BR57" s="33"/>
      <c r="BS57" s="33"/>
      <c r="BT57" s="14"/>
      <c r="BU57" s="14"/>
      <c r="BV57" s="14"/>
      <c r="BW57" s="14"/>
      <c r="BX57" s="14"/>
      <c r="BY57" s="14"/>
      <c r="BZ57" s="14"/>
    </row>
    <row r="58" spans="1:78" ht="18.75" customHeight="1" x14ac:dyDescent="0.3">
      <c r="A58" s="53">
        <f>N58+R58+V58+Z58+AD58+AH58+AL58+AP58</f>
        <v>253</v>
      </c>
      <c r="B58" s="53">
        <v>56</v>
      </c>
      <c r="C58" s="336">
        <f>AVERAGE(L58,P58,T58,X58,AB58,AF58,AJ58,AN58,)</f>
        <v>23.333333333333332</v>
      </c>
      <c r="D58" s="3" t="s">
        <v>176</v>
      </c>
      <c r="E58" s="12" t="s">
        <v>135</v>
      </c>
      <c r="F58" s="12" t="s">
        <v>170</v>
      </c>
      <c r="G58" s="57" t="s">
        <v>212</v>
      </c>
      <c r="I58" s="8" t="s">
        <v>92</v>
      </c>
      <c r="J58" s="8" t="s">
        <v>90</v>
      </c>
      <c r="K58" s="344"/>
      <c r="L58" s="344"/>
      <c r="M58" s="344"/>
      <c r="N58" s="344"/>
      <c r="O58" s="314"/>
      <c r="P58" s="314"/>
      <c r="Q58" s="314"/>
      <c r="R58" s="314"/>
      <c r="S58" s="278"/>
      <c r="T58" s="278"/>
      <c r="U58" s="278"/>
      <c r="V58" s="278"/>
      <c r="W58" s="133"/>
      <c r="X58" s="134"/>
      <c r="Y58" s="138"/>
      <c r="Z58" s="138"/>
      <c r="AA58" s="98">
        <v>1.0274305555555556E-2</v>
      </c>
      <c r="AB58" s="94">
        <v>22</v>
      </c>
      <c r="AC58" s="94">
        <v>21</v>
      </c>
      <c r="AD58" s="94">
        <v>80</v>
      </c>
      <c r="AE58" s="250">
        <v>6.0648148148148139E-4</v>
      </c>
      <c r="AF58" s="252">
        <v>48</v>
      </c>
      <c r="AG58" s="252">
        <v>20</v>
      </c>
      <c r="AH58" s="253">
        <v>81</v>
      </c>
      <c r="AI58" s="199" t="s">
        <v>289</v>
      </c>
      <c r="AJ58" s="199"/>
      <c r="AK58" s="197"/>
      <c r="AL58" s="180">
        <v>39</v>
      </c>
      <c r="AM58" s="43" t="s">
        <v>152</v>
      </c>
      <c r="AN58" s="42"/>
      <c r="AO58" s="42"/>
      <c r="AP58" s="42">
        <v>53</v>
      </c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</row>
    <row r="59" spans="1:78" ht="18.75" hidden="1" customHeight="1" x14ac:dyDescent="0.3">
      <c r="A59" s="53">
        <f>N59+R59+V59+Z59+AD59+AH59+AL59+AP59</f>
        <v>235</v>
      </c>
      <c r="B59" s="53">
        <v>57</v>
      </c>
      <c r="C59" s="336">
        <f>AVERAGE(L59,P59,T59,X59,AB59,AF59,AJ59,AN59,)</f>
        <v>17.75</v>
      </c>
      <c r="D59" s="3" t="s">
        <v>280</v>
      </c>
      <c r="E59" s="12" t="s">
        <v>195</v>
      </c>
      <c r="F59" s="12" t="s">
        <v>170</v>
      </c>
      <c r="G59" s="57" t="s">
        <v>212</v>
      </c>
      <c r="H59" s="351" t="s">
        <v>353</v>
      </c>
      <c r="I59" s="8" t="s">
        <v>77</v>
      </c>
      <c r="J59" s="8" t="s">
        <v>90</v>
      </c>
      <c r="K59" s="344"/>
      <c r="L59" s="344"/>
      <c r="M59" s="344"/>
      <c r="N59" s="344"/>
      <c r="O59" s="311"/>
      <c r="P59" s="311"/>
      <c r="Q59" s="311"/>
      <c r="R59" s="311"/>
      <c r="S59" s="286"/>
      <c r="T59" s="275"/>
      <c r="U59" s="275"/>
      <c r="V59" s="275"/>
      <c r="W59" s="156">
        <v>1.1562499999999999E-3</v>
      </c>
      <c r="X59" s="154">
        <v>32</v>
      </c>
      <c r="Y59" s="154">
        <v>38</v>
      </c>
      <c r="Z59" s="154">
        <v>63</v>
      </c>
      <c r="AA59" s="107">
        <v>1.351388888888889E-2</v>
      </c>
      <c r="AB59" s="108">
        <v>0</v>
      </c>
      <c r="AC59" s="94">
        <v>65</v>
      </c>
      <c r="AD59" s="94">
        <v>36</v>
      </c>
      <c r="AE59" s="248">
        <v>8.4027777777777779E-4</v>
      </c>
      <c r="AF59" s="249">
        <v>39</v>
      </c>
      <c r="AG59" s="249">
        <v>57</v>
      </c>
      <c r="AH59" s="249">
        <v>44</v>
      </c>
      <c r="AI59" s="199" t="s">
        <v>289</v>
      </c>
      <c r="AJ59" s="199"/>
      <c r="AK59" s="196"/>
      <c r="AL59" s="193">
        <v>39</v>
      </c>
      <c r="AM59" s="43" t="s">
        <v>152</v>
      </c>
      <c r="AN59" s="115"/>
      <c r="AO59" s="115"/>
      <c r="AP59" s="115">
        <v>53</v>
      </c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14"/>
      <c r="BR59" s="14"/>
      <c r="BS59" s="14"/>
    </row>
    <row r="60" spans="1:78" ht="18.75" hidden="1" x14ac:dyDescent="0.3">
      <c r="A60" s="53">
        <f>N60+R60+V60+Z60+AD60+AH60+AL60+AP60</f>
        <v>233</v>
      </c>
      <c r="B60" s="53">
        <v>58</v>
      </c>
      <c r="C60" s="336">
        <f>AVERAGE(L60,P60,T60,X60,AB60,AF60,AJ60,AN60,)</f>
        <v>30</v>
      </c>
      <c r="D60" s="3" t="s">
        <v>104</v>
      </c>
      <c r="E60" s="12" t="s">
        <v>31</v>
      </c>
      <c r="F60" s="12" t="s">
        <v>105</v>
      </c>
      <c r="G60" s="57" t="s">
        <v>213</v>
      </c>
      <c r="I60" s="8" t="s">
        <v>92</v>
      </c>
      <c r="J60" s="8" t="s">
        <v>90</v>
      </c>
      <c r="K60" s="344"/>
      <c r="L60" s="344"/>
      <c r="M60" s="344"/>
      <c r="N60" s="344"/>
      <c r="O60" s="314"/>
      <c r="P60" s="314"/>
      <c r="Q60" s="314"/>
      <c r="R60" s="314"/>
      <c r="S60" s="278"/>
      <c r="T60" s="278"/>
      <c r="U60" s="278"/>
      <c r="V60" s="278"/>
      <c r="W60" s="134"/>
      <c r="X60" s="134"/>
      <c r="Y60" s="139"/>
      <c r="Z60" s="139"/>
      <c r="AA60" s="94"/>
      <c r="AB60" s="94"/>
      <c r="AC60" s="94"/>
      <c r="AD60" s="94"/>
      <c r="AE60" s="250">
        <v>5.7870370370370378E-4</v>
      </c>
      <c r="AF60" s="252">
        <v>46</v>
      </c>
      <c r="AG60" s="252">
        <v>12</v>
      </c>
      <c r="AH60" s="253">
        <v>89</v>
      </c>
      <c r="AI60" s="195">
        <v>3.8657407407407407E-4</v>
      </c>
      <c r="AJ60" s="180">
        <v>44</v>
      </c>
      <c r="AK60" s="180">
        <v>10</v>
      </c>
      <c r="AL60" s="181">
        <v>91</v>
      </c>
      <c r="AM60" s="41" t="s">
        <v>152</v>
      </c>
      <c r="AN60" s="42"/>
      <c r="AO60" s="42"/>
      <c r="AP60" s="42">
        <v>53</v>
      </c>
      <c r="BT60" s="106"/>
      <c r="BU60" s="106"/>
      <c r="BV60" s="106"/>
      <c r="BW60" s="106"/>
      <c r="BX60" s="106"/>
      <c r="BY60" s="106"/>
      <c r="BZ60" s="106"/>
    </row>
    <row r="61" spans="1:78" s="106" customFormat="1" ht="18.75" x14ac:dyDescent="0.3">
      <c r="A61" s="53">
        <f>N61+R61+V61+Z61+AD61+AH61+AL61+AP61</f>
        <v>226</v>
      </c>
      <c r="B61" s="53">
        <v>59</v>
      </c>
      <c r="C61" s="336">
        <f>AVERAGE(L61,P61,T61,X61,AB61,AF61,AJ61,AN61,)</f>
        <v>14.5</v>
      </c>
      <c r="D61" s="12" t="s">
        <v>238</v>
      </c>
      <c r="E61" s="12" t="s">
        <v>135</v>
      </c>
      <c r="F61" s="12" t="s">
        <v>235</v>
      </c>
      <c r="G61" s="57" t="s">
        <v>236</v>
      </c>
      <c r="H61" s="350"/>
      <c r="I61" s="8" t="s">
        <v>92</v>
      </c>
      <c r="J61" s="8" t="s">
        <v>90</v>
      </c>
      <c r="K61" s="344"/>
      <c r="L61" s="344"/>
      <c r="M61" s="344"/>
      <c r="N61" s="344"/>
      <c r="O61" s="315"/>
      <c r="P61" s="315"/>
      <c r="Q61" s="315"/>
      <c r="R61" s="315"/>
      <c r="S61" s="279"/>
      <c r="T61" s="279"/>
      <c r="U61" s="279"/>
      <c r="V61" s="279"/>
      <c r="W61" s="133"/>
      <c r="X61" s="134"/>
      <c r="Y61" s="139"/>
      <c r="Z61" s="139"/>
      <c r="AA61" s="98">
        <v>9.571759259259259E-3</v>
      </c>
      <c r="AB61" s="94">
        <v>29</v>
      </c>
      <c r="AC61" s="94">
        <v>6</v>
      </c>
      <c r="AD61" s="94">
        <v>95</v>
      </c>
      <c r="AE61" s="256" t="s">
        <v>290</v>
      </c>
      <c r="AF61" s="259"/>
      <c r="AG61" s="259"/>
      <c r="AH61" s="252">
        <v>39</v>
      </c>
      <c r="AI61" s="199" t="s">
        <v>289</v>
      </c>
      <c r="AJ61" s="199"/>
      <c r="AK61" s="197"/>
      <c r="AL61" s="180">
        <v>39</v>
      </c>
      <c r="AM61" s="43" t="s">
        <v>152</v>
      </c>
      <c r="AN61" s="42"/>
      <c r="AO61" s="42"/>
      <c r="AP61" s="42">
        <v>53</v>
      </c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T61" s="5"/>
      <c r="BU61" s="5"/>
      <c r="BV61" s="5"/>
      <c r="BW61" s="5"/>
      <c r="BX61" s="5"/>
      <c r="BY61" s="5"/>
      <c r="BZ61" s="5"/>
    </row>
    <row r="62" spans="1:78" s="106" customFormat="1" ht="18.75" hidden="1" customHeight="1" x14ac:dyDescent="0.3">
      <c r="A62" s="53">
        <f>N62+R62+V62+Z62+AD62+AH62+AL62+AP62</f>
        <v>222</v>
      </c>
      <c r="B62" s="53">
        <v>60</v>
      </c>
      <c r="C62" s="336">
        <f>AVERAGE(L62,P62,T62,X62,AB62,AF62,AJ62,AN62,)</f>
        <v>16.5</v>
      </c>
      <c r="D62" s="12" t="s">
        <v>241</v>
      </c>
      <c r="E62" s="12" t="s">
        <v>173</v>
      </c>
      <c r="F62" s="12" t="s">
        <v>235</v>
      </c>
      <c r="G62" s="57" t="s">
        <v>236</v>
      </c>
      <c r="H62" s="350"/>
      <c r="I62" s="8" t="s">
        <v>92</v>
      </c>
      <c r="J62" s="8" t="s">
        <v>90</v>
      </c>
      <c r="K62" s="344"/>
      <c r="L62" s="344"/>
      <c r="M62" s="344"/>
      <c r="N62" s="344"/>
      <c r="O62" s="315"/>
      <c r="P62" s="315"/>
      <c r="Q62" s="315"/>
      <c r="R62" s="315"/>
      <c r="S62" s="279"/>
      <c r="T62" s="279"/>
      <c r="U62" s="279"/>
      <c r="V62" s="279"/>
      <c r="W62" s="133"/>
      <c r="X62" s="134"/>
      <c r="Y62" s="139"/>
      <c r="Z62" s="139"/>
      <c r="AA62" s="98">
        <v>9.6678240740740735E-3</v>
      </c>
      <c r="AB62" s="94">
        <v>33</v>
      </c>
      <c r="AC62" s="94">
        <v>10</v>
      </c>
      <c r="AD62" s="94">
        <v>91</v>
      </c>
      <c r="AE62" s="256" t="s">
        <v>290</v>
      </c>
      <c r="AF62" s="259"/>
      <c r="AG62" s="259"/>
      <c r="AH62" s="252">
        <v>39</v>
      </c>
      <c r="AI62" s="199" t="s">
        <v>289</v>
      </c>
      <c r="AJ62" s="199"/>
      <c r="AK62" s="197"/>
      <c r="AL62" s="180">
        <v>39</v>
      </c>
      <c r="AM62" s="43" t="s">
        <v>152</v>
      </c>
      <c r="AN62" s="42"/>
      <c r="AO62" s="42"/>
      <c r="AP62" s="42">
        <v>53</v>
      </c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5"/>
      <c r="BR62" s="5"/>
      <c r="BS62" s="5"/>
      <c r="BT62" s="5"/>
      <c r="BU62" s="5"/>
      <c r="BV62" s="5"/>
      <c r="BW62" s="5"/>
      <c r="BX62" s="5"/>
      <c r="BY62" s="5"/>
      <c r="BZ62" s="5"/>
    </row>
    <row r="63" spans="1:78" s="14" customFormat="1" ht="18.75" hidden="1" customHeight="1" x14ac:dyDescent="0.3">
      <c r="A63" s="53">
        <f>N63+R63+V63+Z63+AD63+AH63+AL63+AP63</f>
        <v>220</v>
      </c>
      <c r="B63" s="53">
        <v>61</v>
      </c>
      <c r="C63" s="336">
        <f>AVERAGE(L63,P63,T63,X63,AB63,AF63,AJ63,AN63,)</f>
        <v>15</v>
      </c>
      <c r="D63" s="12" t="s">
        <v>284</v>
      </c>
      <c r="E63" s="12" t="s">
        <v>101</v>
      </c>
      <c r="F63" s="12" t="s">
        <v>170</v>
      </c>
      <c r="G63" s="57" t="s">
        <v>212</v>
      </c>
      <c r="H63" s="350" t="s">
        <v>346</v>
      </c>
      <c r="I63" s="8" t="s">
        <v>77</v>
      </c>
      <c r="J63" s="8" t="s">
        <v>90</v>
      </c>
      <c r="K63" s="344"/>
      <c r="L63" s="344"/>
      <c r="M63" s="344"/>
      <c r="N63" s="344"/>
      <c r="O63" s="311"/>
      <c r="P63" s="311"/>
      <c r="Q63" s="311"/>
      <c r="R63" s="311"/>
      <c r="S63" s="275"/>
      <c r="T63" s="275"/>
      <c r="U63" s="275"/>
      <c r="V63" s="275"/>
      <c r="W63" s="156">
        <v>1.2893518518518519E-3</v>
      </c>
      <c r="X63" s="154">
        <v>30</v>
      </c>
      <c r="Y63" s="154">
        <v>39</v>
      </c>
      <c r="Z63" s="154">
        <v>61</v>
      </c>
      <c r="AA63" s="210" t="s">
        <v>291</v>
      </c>
      <c r="AB63" s="94"/>
      <c r="AC63" s="94"/>
      <c r="AD63" s="108">
        <v>28</v>
      </c>
      <c r="AE63" s="256" t="s">
        <v>290</v>
      </c>
      <c r="AF63" s="257"/>
      <c r="AG63" s="257"/>
      <c r="AH63" s="249">
        <v>39</v>
      </c>
      <c r="AI63" s="199" t="s">
        <v>289</v>
      </c>
      <c r="AJ63" s="199"/>
      <c r="AK63" s="196"/>
      <c r="AL63" s="193">
        <v>39</v>
      </c>
      <c r="AM63" s="43" t="s">
        <v>152</v>
      </c>
      <c r="AN63" s="42"/>
      <c r="AO63" s="42"/>
      <c r="AP63" s="42">
        <v>53</v>
      </c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5"/>
      <c r="BR63" s="5"/>
      <c r="BS63" s="5"/>
      <c r="BT63" s="5"/>
      <c r="BU63" s="5"/>
      <c r="BV63" s="5"/>
      <c r="BW63" s="5"/>
      <c r="BX63" s="5"/>
      <c r="BY63" s="5"/>
      <c r="BZ63" s="5"/>
    </row>
    <row r="64" spans="1:78" s="106" customFormat="1" ht="18.75" hidden="1" customHeight="1" x14ac:dyDescent="0.3">
      <c r="A64" s="53">
        <f>N64+R64+V64+Z64+AD64+AH64+AL64+AP64</f>
        <v>219</v>
      </c>
      <c r="B64" s="53">
        <v>62</v>
      </c>
      <c r="C64" s="336">
        <f>AVERAGE(L64,P64,T64,X64,AB64,AF64,AJ64,AN64,)</f>
        <v>14.5</v>
      </c>
      <c r="D64" s="12" t="s">
        <v>240</v>
      </c>
      <c r="E64" s="12" t="s">
        <v>31</v>
      </c>
      <c r="F64" s="12" t="s">
        <v>235</v>
      </c>
      <c r="G64" s="57" t="s">
        <v>236</v>
      </c>
      <c r="H64" s="350"/>
      <c r="I64" s="8" t="s">
        <v>92</v>
      </c>
      <c r="J64" s="8" t="s">
        <v>90</v>
      </c>
      <c r="K64" s="344"/>
      <c r="L64" s="344"/>
      <c r="M64" s="344"/>
      <c r="N64" s="344"/>
      <c r="O64" s="315"/>
      <c r="P64" s="315"/>
      <c r="Q64" s="315"/>
      <c r="R64" s="315"/>
      <c r="S64" s="279"/>
      <c r="T64" s="279"/>
      <c r="U64" s="279"/>
      <c r="V64" s="279"/>
      <c r="W64" s="133"/>
      <c r="X64" s="134"/>
      <c r="Y64" s="139"/>
      <c r="Z64" s="139"/>
      <c r="AA64" s="98">
        <v>9.8530092592592593E-3</v>
      </c>
      <c r="AB64" s="94">
        <v>29</v>
      </c>
      <c r="AC64" s="94">
        <v>13</v>
      </c>
      <c r="AD64" s="94">
        <v>88</v>
      </c>
      <c r="AE64" s="256" t="s">
        <v>290</v>
      </c>
      <c r="AF64" s="259"/>
      <c r="AG64" s="259"/>
      <c r="AH64" s="252">
        <v>39</v>
      </c>
      <c r="AI64" s="199" t="s">
        <v>289</v>
      </c>
      <c r="AJ64" s="199"/>
      <c r="AK64" s="197"/>
      <c r="AL64" s="180">
        <v>39</v>
      </c>
      <c r="AM64" s="43" t="s">
        <v>152</v>
      </c>
      <c r="AN64" s="42"/>
      <c r="AO64" s="42"/>
      <c r="AP64" s="42">
        <v>53</v>
      </c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5"/>
      <c r="BR64" s="5"/>
      <c r="BS64" s="5"/>
    </row>
    <row r="65" spans="1:78" s="106" customFormat="1" ht="18.75" customHeight="1" x14ac:dyDescent="0.3">
      <c r="A65" s="53">
        <f>N65+R65+V65+Z65+AD65+AH65+AL65+AP65</f>
        <v>217</v>
      </c>
      <c r="B65" s="53">
        <v>63</v>
      </c>
      <c r="C65" s="336">
        <f>AVERAGE(L65,P65,T65,X65,AB65,AF65,AJ65,AN65,)</f>
        <v>14.5</v>
      </c>
      <c r="D65" s="12" t="s">
        <v>242</v>
      </c>
      <c r="E65" s="12" t="s">
        <v>135</v>
      </c>
      <c r="F65" s="12" t="s">
        <v>235</v>
      </c>
      <c r="G65" s="57" t="s">
        <v>236</v>
      </c>
      <c r="H65" s="350"/>
      <c r="I65" s="8" t="s">
        <v>92</v>
      </c>
      <c r="J65" s="8" t="s">
        <v>90</v>
      </c>
      <c r="K65" s="344"/>
      <c r="L65" s="344"/>
      <c r="M65" s="344"/>
      <c r="N65" s="344"/>
      <c r="O65" s="315"/>
      <c r="P65" s="315"/>
      <c r="Q65" s="315"/>
      <c r="R65" s="315"/>
      <c r="S65" s="279"/>
      <c r="T65" s="279"/>
      <c r="U65" s="279"/>
      <c r="V65" s="279"/>
      <c r="W65" s="133"/>
      <c r="X65" s="134"/>
      <c r="Y65" s="139"/>
      <c r="Z65" s="139"/>
      <c r="AA65" s="98">
        <v>1.0047453703703704E-2</v>
      </c>
      <c r="AB65" s="94">
        <v>29</v>
      </c>
      <c r="AC65" s="94">
        <v>15</v>
      </c>
      <c r="AD65" s="94">
        <v>86</v>
      </c>
      <c r="AE65" s="256" t="s">
        <v>290</v>
      </c>
      <c r="AF65" s="259"/>
      <c r="AG65" s="259"/>
      <c r="AH65" s="252">
        <v>39</v>
      </c>
      <c r="AI65" s="199" t="s">
        <v>289</v>
      </c>
      <c r="AJ65" s="199"/>
      <c r="AK65" s="197"/>
      <c r="AL65" s="180">
        <v>39</v>
      </c>
      <c r="AM65" s="43" t="s">
        <v>152</v>
      </c>
      <c r="AN65" s="42"/>
      <c r="AO65" s="42"/>
      <c r="AP65" s="42">
        <v>53</v>
      </c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</row>
    <row r="66" spans="1:78" s="106" customFormat="1" ht="18.75" x14ac:dyDescent="0.3">
      <c r="A66" s="53">
        <f>N66+R66+V66+Z66+AD66+AH66+AL66+AP66</f>
        <v>215</v>
      </c>
      <c r="B66" s="53">
        <v>64</v>
      </c>
      <c r="C66" s="336">
        <f>AVERAGE(L66,P66,T66,X66,AB66,AF66,AJ66,AN66,)</f>
        <v>11.5</v>
      </c>
      <c r="D66" s="12" t="s">
        <v>244</v>
      </c>
      <c r="E66" s="12" t="s">
        <v>135</v>
      </c>
      <c r="F66" s="12" t="s">
        <v>170</v>
      </c>
      <c r="G66" s="57" t="s">
        <v>212</v>
      </c>
      <c r="H66" s="350"/>
      <c r="I66" s="8" t="s">
        <v>92</v>
      </c>
      <c r="J66" s="8" t="s">
        <v>90</v>
      </c>
      <c r="K66" s="344"/>
      <c r="L66" s="344"/>
      <c r="M66" s="344"/>
      <c r="N66" s="344"/>
      <c r="O66" s="315"/>
      <c r="P66" s="315"/>
      <c r="Q66" s="315"/>
      <c r="R66" s="315"/>
      <c r="S66" s="279"/>
      <c r="T66" s="279"/>
      <c r="U66" s="279"/>
      <c r="V66" s="279"/>
      <c r="W66" s="133"/>
      <c r="X66" s="134"/>
      <c r="Y66" s="139"/>
      <c r="Z66" s="139"/>
      <c r="AA66" s="98">
        <v>1.0128472222222223E-2</v>
      </c>
      <c r="AB66" s="94">
        <v>23</v>
      </c>
      <c r="AC66" s="94">
        <v>17</v>
      </c>
      <c r="AD66" s="94">
        <v>84</v>
      </c>
      <c r="AE66" s="256" t="s">
        <v>290</v>
      </c>
      <c r="AF66" s="259"/>
      <c r="AG66" s="259"/>
      <c r="AH66" s="252">
        <v>39</v>
      </c>
      <c r="AI66" s="199" t="s">
        <v>289</v>
      </c>
      <c r="AJ66" s="199"/>
      <c r="AK66" s="197"/>
      <c r="AL66" s="180">
        <v>39</v>
      </c>
      <c r="AM66" s="43" t="s">
        <v>152</v>
      </c>
      <c r="AN66" s="42"/>
      <c r="AO66" s="42"/>
      <c r="AP66" s="42">
        <v>53</v>
      </c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T66" s="14"/>
      <c r="BU66" s="14"/>
      <c r="BV66" s="14"/>
      <c r="BW66" s="14"/>
      <c r="BX66" s="14"/>
      <c r="BY66" s="14"/>
      <c r="BZ66" s="14"/>
    </row>
    <row r="67" spans="1:78" s="106" customFormat="1" ht="18.75" hidden="1" customHeight="1" x14ac:dyDescent="0.3">
      <c r="A67" s="53">
        <f>N67+R67+V67+Z67+AD67+AH67+AL67+AP67</f>
        <v>214</v>
      </c>
      <c r="B67" s="53">
        <v>65</v>
      </c>
      <c r="C67" s="336">
        <f>AVERAGE(L67,P67,T67,X67,AB67,AF67,AJ67,AN67,)</f>
        <v>13</v>
      </c>
      <c r="D67" s="12" t="s">
        <v>243</v>
      </c>
      <c r="E67" s="12" t="s">
        <v>7</v>
      </c>
      <c r="F67" s="12" t="s">
        <v>170</v>
      </c>
      <c r="G67" s="57" t="s">
        <v>212</v>
      </c>
      <c r="H67" s="350"/>
      <c r="I67" s="8" t="s">
        <v>92</v>
      </c>
      <c r="J67" s="8" t="s">
        <v>90</v>
      </c>
      <c r="K67" s="344"/>
      <c r="L67" s="344"/>
      <c r="M67" s="344"/>
      <c r="N67" s="344"/>
      <c r="O67" s="315"/>
      <c r="P67" s="315"/>
      <c r="Q67" s="315"/>
      <c r="R67" s="315"/>
      <c r="S67" s="279"/>
      <c r="T67" s="279"/>
      <c r="U67" s="279"/>
      <c r="V67" s="279"/>
      <c r="W67" s="133"/>
      <c r="X67" s="134"/>
      <c r="Y67" s="139"/>
      <c r="Z67" s="139"/>
      <c r="AA67" s="98">
        <v>1.0162037037037037E-2</v>
      </c>
      <c r="AB67" s="94">
        <v>26</v>
      </c>
      <c r="AC67" s="94">
        <v>18</v>
      </c>
      <c r="AD67" s="94">
        <v>83</v>
      </c>
      <c r="AE67" s="256" t="s">
        <v>290</v>
      </c>
      <c r="AF67" s="259"/>
      <c r="AG67" s="259"/>
      <c r="AH67" s="252">
        <v>39</v>
      </c>
      <c r="AI67" s="199" t="s">
        <v>289</v>
      </c>
      <c r="AJ67" s="199"/>
      <c r="AK67" s="197"/>
      <c r="AL67" s="180">
        <v>39</v>
      </c>
      <c r="AM67" s="43" t="s">
        <v>152</v>
      </c>
      <c r="AN67" s="42"/>
      <c r="AO67" s="42"/>
      <c r="AP67" s="42">
        <v>53</v>
      </c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14"/>
      <c r="BR67" s="14"/>
      <c r="BS67" s="14"/>
    </row>
    <row r="68" spans="1:78" s="106" customFormat="1" ht="18.75" x14ac:dyDescent="0.3">
      <c r="A68" s="53">
        <f>N68+R68+V68+Z68+AD68+AH68+AL68+AP68</f>
        <v>213</v>
      </c>
      <c r="B68" s="53">
        <v>66</v>
      </c>
      <c r="C68" s="336">
        <f>AVERAGE(L68,P68,T68,X68,AB68,AF68,AJ68,AN68,)</f>
        <v>0</v>
      </c>
      <c r="D68" s="12" t="s">
        <v>246</v>
      </c>
      <c r="E68" s="12" t="s">
        <v>245</v>
      </c>
      <c r="F68" s="12" t="s">
        <v>170</v>
      </c>
      <c r="G68" s="57" t="s">
        <v>212</v>
      </c>
      <c r="H68" s="351"/>
      <c r="I68" s="8" t="s">
        <v>92</v>
      </c>
      <c r="J68" s="8" t="s">
        <v>90</v>
      </c>
      <c r="K68" s="344"/>
      <c r="L68" s="344"/>
      <c r="M68" s="344"/>
      <c r="N68" s="344"/>
      <c r="O68" s="312"/>
      <c r="P68" s="312"/>
      <c r="Q68" s="312"/>
      <c r="R68" s="312"/>
      <c r="S68" s="280"/>
      <c r="T68" s="280"/>
      <c r="U68" s="280"/>
      <c r="V68" s="280"/>
      <c r="W68" s="132"/>
      <c r="X68" s="131"/>
      <c r="Y68" s="138"/>
      <c r="Z68" s="138"/>
      <c r="AA68" s="107">
        <v>1.0171296296296296E-2</v>
      </c>
      <c r="AB68" s="108"/>
      <c r="AC68" s="108">
        <v>19</v>
      </c>
      <c r="AD68" s="108">
        <v>82</v>
      </c>
      <c r="AE68" s="256" t="s">
        <v>290</v>
      </c>
      <c r="AF68" s="257"/>
      <c r="AG68" s="257"/>
      <c r="AH68" s="249">
        <v>39</v>
      </c>
      <c r="AI68" s="199" t="s">
        <v>289</v>
      </c>
      <c r="AJ68" s="199"/>
      <c r="AK68" s="196"/>
      <c r="AL68" s="193">
        <v>39</v>
      </c>
      <c r="AM68" s="43" t="s">
        <v>152</v>
      </c>
      <c r="AN68" s="115"/>
      <c r="AO68" s="115"/>
      <c r="AP68" s="115">
        <v>53</v>
      </c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</row>
    <row r="69" spans="1:78" s="106" customFormat="1" ht="18.75" hidden="1" customHeight="1" x14ac:dyDescent="0.3">
      <c r="A69" s="53">
        <f>N69+R69+V69+Z69+AD69+AH69+AL69+AP69</f>
        <v>212</v>
      </c>
      <c r="B69" s="53">
        <v>67</v>
      </c>
      <c r="C69" s="336">
        <f>AVERAGE(L69,P69,T69,X69,AB69,AF69,AJ69,AN69,)</f>
        <v>15</v>
      </c>
      <c r="D69" s="12" t="s">
        <v>247</v>
      </c>
      <c r="E69" s="12" t="s">
        <v>173</v>
      </c>
      <c r="F69" s="12" t="s">
        <v>235</v>
      </c>
      <c r="G69" s="57" t="s">
        <v>236</v>
      </c>
      <c r="H69" s="350"/>
      <c r="I69" s="8" t="s">
        <v>92</v>
      </c>
      <c r="J69" s="8" t="s">
        <v>90</v>
      </c>
      <c r="K69" s="344"/>
      <c r="L69" s="344"/>
      <c r="M69" s="344"/>
      <c r="N69" s="344"/>
      <c r="O69" s="315"/>
      <c r="P69" s="315"/>
      <c r="Q69" s="315"/>
      <c r="R69" s="315"/>
      <c r="S69" s="279"/>
      <c r="T69" s="279"/>
      <c r="U69" s="279"/>
      <c r="V69" s="279"/>
      <c r="W69" s="133"/>
      <c r="X69" s="134"/>
      <c r="Y69" s="139"/>
      <c r="Z69" s="139"/>
      <c r="AA69" s="98">
        <v>1.0229166666666666E-2</v>
      </c>
      <c r="AB69" s="94">
        <v>30</v>
      </c>
      <c r="AC69" s="94">
        <v>20</v>
      </c>
      <c r="AD69" s="94">
        <v>81</v>
      </c>
      <c r="AE69" s="256" t="s">
        <v>290</v>
      </c>
      <c r="AF69" s="259"/>
      <c r="AG69" s="259"/>
      <c r="AH69" s="252">
        <v>39</v>
      </c>
      <c r="AI69" s="199" t="s">
        <v>289</v>
      </c>
      <c r="AJ69" s="199"/>
      <c r="AK69" s="197"/>
      <c r="AL69" s="180">
        <v>39</v>
      </c>
      <c r="AM69" s="43" t="s">
        <v>152</v>
      </c>
      <c r="AN69" s="42"/>
      <c r="AO69" s="42"/>
      <c r="AP69" s="42">
        <v>53</v>
      </c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</row>
    <row r="70" spans="1:78" ht="18.75" hidden="1" customHeight="1" x14ac:dyDescent="0.3">
      <c r="A70" s="53">
        <f>N70+R70+V70+Z70+AD70+AH70+AL70+AP70</f>
        <v>211</v>
      </c>
      <c r="B70" s="53">
        <v>68</v>
      </c>
      <c r="C70" s="336">
        <f>AVERAGE(L70,P70,T70,X70,AB70,AF70,AJ70,AN70,)</f>
        <v>20.333333333333332</v>
      </c>
      <c r="D70" s="3" t="s">
        <v>189</v>
      </c>
      <c r="E70" s="12" t="s">
        <v>25</v>
      </c>
      <c r="F70" s="12" t="s">
        <v>170</v>
      </c>
      <c r="G70" s="57" t="s">
        <v>212</v>
      </c>
      <c r="I70" s="8" t="s">
        <v>92</v>
      </c>
      <c r="J70" s="8" t="s">
        <v>90</v>
      </c>
      <c r="K70" s="344"/>
      <c r="L70" s="344"/>
      <c r="M70" s="344"/>
      <c r="N70" s="344"/>
      <c r="O70" s="314"/>
      <c r="P70" s="314"/>
      <c r="Q70" s="314"/>
      <c r="R70" s="314"/>
      <c r="S70" s="278"/>
      <c r="T70" s="278"/>
      <c r="U70" s="278"/>
      <c r="V70" s="278"/>
      <c r="W70" s="133"/>
      <c r="X70" s="134"/>
      <c r="Y70" s="139"/>
      <c r="Z70" s="139"/>
      <c r="AA70" s="98">
        <v>1.1263888888888888E-2</v>
      </c>
      <c r="AB70" s="94">
        <v>23</v>
      </c>
      <c r="AC70" s="94">
        <v>45</v>
      </c>
      <c r="AD70" s="94">
        <v>56</v>
      </c>
      <c r="AE70" s="250">
        <v>6.7013888888888885E-4</v>
      </c>
      <c r="AF70" s="252">
        <v>38</v>
      </c>
      <c r="AG70" s="252">
        <v>38</v>
      </c>
      <c r="AH70" s="253">
        <v>63</v>
      </c>
      <c r="AI70" s="199" t="s">
        <v>289</v>
      </c>
      <c r="AJ70" s="199"/>
      <c r="AK70" s="197"/>
      <c r="AL70" s="180">
        <v>39</v>
      </c>
      <c r="AM70" s="43" t="s">
        <v>152</v>
      </c>
      <c r="AN70" s="42"/>
      <c r="AO70" s="42"/>
      <c r="AP70" s="42">
        <v>53</v>
      </c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</row>
    <row r="71" spans="1:78" ht="18.75" hidden="1" x14ac:dyDescent="0.3">
      <c r="A71" s="53">
        <f>N71+R71+V71+Z71+AD71+AH71+AL71+AP71</f>
        <v>210</v>
      </c>
      <c r="B71" s="53">
        <v>69</v>
      </c>
      <c r="C71" s="336">
        <f>AVERAGE(L71,P71,T71,X71,AB71,AF71,AJ71,AN71,)</f>
        <v>13.5</v>
      </c>
      <c r="D71" s="12" t="s">
        <v>248</v>
      </c>
      <c r="E71" s="12" t="s">
        <v>13</v>
      </c>
      <c r="F71" s="12" t="s">
        <v>235</v>
      </c>
      <c r="G71" s="57" t="s">
        <v>236</v>
      </c>
      <c r="I71" s="8" t="s">
        <v>92</v>
      </c>
      <c r="J71" s="8" t="s">
        <v>90</v>
      </c>
      <c r="K71" s="344"/>
      <c r="L71" s="344"/>
      <c r="M71" s="344"/>
      <c r="N71" s="344"/>
      <c r="O71" s="315"/>
      <c r="P71" s="315"/>
      <c r="Q71" s="315"/>
      <c r="R71" s="315"/>
      <c r="S71" s="279"/>
      <c r="T71" s="279"/>
      <c r="U71" s="279"/>
      <c r="V71" s="279"/>
      <c r="W71" s="133"/>
      <c r="X71" s="134"/>
      <c r="Y71" s="139"/>
      <c r="Z71" s="139"/>
      <c r="AA71" s="98">
        <v>1.0278935185185184E-2</v>
      </c>
      <c r="AB71" s="94">
        <v>27</v>
      </c>
      <c r="AC71" s="94">
        <v>22</v>
      </c>
      <c r="AD71" s="94">
        <v>79</v>
      </c>
      <c r="AE71" s="256" t="s">
        <v>290</v>
      </c>
      <c r="AF71" s="259"/>
      <c r="AG71" s="259"/>
      <c r="AH71" s="252">
        <v>39</v>
      </c>
      <c r="AI71" s="199" t="s">
        <v>289</v>
      </c>
      <c r="AJ71" s="199"/>
      <c r="AK71" s="197"/>
      <c r="AL71" s="180">
        <v>39</v>
      </c>
      <c r="AM71" s="43" t="s">
        <v>152</v>
      </c>
      <c r="AN71" s="42"/>
      <c r="AO71" s="42"/>
      <c r="AP71" s="42">
        <v>53</v>
      </c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</row>
    <row r="72" spans="1:78" ht="18.75" x14ac:dyDescent="0.3">
      <c r="A72" s="53">
        <f>N72+R72+V72+Z72+AD72+AH72+AL72+AP72</f>
        <v>208</v>
      </c>
      <c r="B72" s="53">
        <v>70</v>
      </c>
      <c r="C72" s="336">
        <f>AVERAGE(L72,P72,T72,X72,AB72,AF72,AJ72,AN72,)</f>
        <v>14</v>
      </c>
      <c r="D72" s="12" t="s">
        <v>249</v>
      </c>
      <c r="E72" s="12" t="s">
        <v>135</v>
      </c>
      <c r="F72" s="12" t="s">
        <v>235</v>
      </c>
      <c r="G72" s="57" t="s">
        <v>236</v>
      </c>
      <c r="I72" s="8" t="s">
        <v>92</v>
      </c>
      <c r="J72" s="8" t="s">
        <v>90</v>
      </c>
      <c r="K72" s="344"/>
      <c r="L72" s="344"/>
      <c r="M72" s="344"/>
      <c r="N72" s="344"/>
      <c r="O72" s="315"/>
      <c r="P72" s="315"/>
      <c r="Q72" s="315"/>
      <c r="R72" s="315"/>
      <c r="S72" s="279"/>
      <c r="T72" s="279"/>
      <c r="U72" s="279"/>
      <c r="V72" s="279"/>
      <c r="W72" s="133"/>
      <c r="X72" s="134"/>
      <c r="Y72" s="139"/>
      <c r="Z72" s="139"/>
      <c r="AA72" s="98">
        <v>1.0305555555555556E-2</v>
      </c>
      <c r="AB72" s="94">
        <v>28</v>
      </c>
      <c r="AC72" s="94">
        <v>24</v>
      </c>
      <c r="AD72" s="94">
        <v>77</v>
      </c>
      <c r="AE72" s="256" t="s">
        <v>290</v>
      </c>
      <c r="AF72" s="259"/>
      <c r="AG72" s="259"/>
      <c r="AH72" s="252">
        <v>39</v>
      </c>
      <c r="AI72" s="199" t="s">
        <v>289</v>
      </c>
      <c r="AJ72" s="199"/>
      <c r="AK72" s="197"/>
      <c r="AL72" s="180">
        <v>39</v>
      </c>
      <c r="AM72" s="43" t="s">
        <v>152</v>
      </c>
      <c r="AN72" s="42"/>
      <c r="AO72" s="42"/>
      <c r="AP72" s="42">
        <v>53</v>
      </c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</row>
    <row r="73" spans="1:78" s="90" customFormat="1" ht="18.75" hidden="1" x14ac:dyDescent="0.3">
      <c r="A73" s="53">
        <f>N73+R73+V73+Z73+AD73+AH73+AL73+AP73</f>
        <v>205</v>
      </c>
      <c r="B73" s="53">
        <v>71</v>
      </c>
      <c r="C73" s="336">
        <f>AVERAGE(L73,P73,T73,X73,AB73,AF73,AJ73,AN73,)</f>
        <v>14.5</v>
      </c>
      <c r="D73" s="12" t="s">
        <v>250</v>
      </c>
      <c r="E73" s="12" t="s">
        <v>34</v>
      </c>
      <c r="F73" s="12" t="s">
        <v>235</v>
      </c>
      <c r="G73" s="57" t="s">
        <v>236</v>
      </c>
      <c r="H73" s="350"/>
      <c r="I73" s="8" t="s">
        <v>92</v>
      </c>
      <c r="J73" s="8" t="s">
        <v>90</v>
      </c>
      <c r="K73" s="344"/>
      <c r="L73" s="344"/>
      <c r="M73" s="344"/>
      <c r="N73" s="344"/>
      <c r="O73" s="315"/>
      <c r="P73" s="315"/>
      <c r="Q73" s="315"/>
      <c r="R73" s="315"/>
      <c r="S73" s="279"/>
      <c r="T73" s="279"/>
      <c r="U73" s="279"/>
      <c r="V73" s="279"/>
      <c r="W73" s="133"/>
      <c r="X73" s="134"/>
      <c r="Y73" s="139"/>
      <c r="Z73" s="139"/>
      <c r="AA73" s="98">
        <v>1.0408564814814815E-2</v>
      </c>
      <c r="AB73" s="94">
        <v>29</v>
      </c>
      <c r="AC73" s="94">
        <v>27</v>
      </c>
      <c r="AD73" s="94">
        <v>74</v>
      </c>
      <c r="AE73" s="256" t="s">
        <v>290</v>
      </c>
      <c r="AF73" s="259"/>
      <c r="AG73" s="259"/>
      <c r="AH73" s="252">
        <v>39</v>
      </c>
      <c r="AI73" s="199" t="s">
        <v>289</v>
      </c>
      <c r="AJ73" s="199"/>
      <c r="AK73" s="197"/>
      <c r="AL73" s="180">
        <v>39</v>
      </c>
      <c r="AM73" s="43" t="s">
        <v>152</v>
      </c>
      <c r="AN73" s="42"/>
      <c r="AO73" s="42"/>
      <c r="AP73" s="42">
        <v>53</v>
      </c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5"/>
      <c r="BU73" s="5"/>
      <c r="BV73" s="5"/>
      <c r="BW73" s="5"/>
      <c r="BX73" s="5"/>
      <c r="BY73" s="5"/>
      <c r="BZ73" s="5"/>
    </row>
    <row r="74" spans="1:78" s="33" customFormat="1" ht="18.75" x14ac:dyDescent="0.3">
      <c r="A74" s="53">
        <f>N74+R74+V74+Z74+AD74+AH74+AL74+AP74</f>
        <v>202</v>
      </c>
      <c r="B74" s="53">
        <v>72</v>
      </c>
      <c r="C74" s="336">
        <f>AVERAGE(L74,P74,T74,X74,AB74,AF74,AJ74,AN74,)</f>
        <v>14.5</v>
      </c>
      <c r="D74" s="12" t="s">
        <v>252</v>
      </c>
      <c r="E74" s="12" t="s">
        <v>135</v>
      </c>
      <c r="F74" s="12" t="s">
        <v>235</v>
      </c>
      <c r="G74" s="57" t="s">
        <v>236</v>
      </c>
      <c r="H74" s="350"/>
      <c r="I74" s="8" t="s">
        <v>92</v>
      </c>
      <c r="J74" s="8" t="s">
        <v>90</v>
      </c>
      <c r="K74" s="344"/>
      <c r="L74" s="344"/>
      <c r="M74" s="344"/>
      <c r="N74" s="344"/>
      <c r="O74" s="315"/>
      <c r="P74" s="315"/>
      <c r="Q74" s="315"/>
      <c r="R74" s="315"/>
      <c r="S74" s="279"/>
      <c r="T74" s="279"/>
      <c r="U74" s="279"/>
      <c r="V74" s="279"/>
      <c r="W74" s="133"/>
      <c r="X74" s="134"/>
      <c r="Y74" s="139"/>
      <c r="Z74" s="139"/>
      <c r="AA74" s="98">
        <v>1.0605324074074074E-2</v>
      </c>
      <c r="AB74" s="94">
        <v>29</v>
      </c>
      <c r="AC74" s="94">
        <v>30</v>
      </c>
      <c r="AD74" s="94">
        <v>71</v>
      </c>
      <c r="AE74" s="256" t="s">
        <v>290</v>
      </c>
      <c r="AF74" s="259"/>
      <c r="AG74" s="259"/>
      <c r="AH74" s="252">
        <v>39</v>
      </c>
      <c r="AI74" s="199" t="s">
        <v>289</v>
      </c>
      <c r="AJ74" s="199"/>
      <c r="AK74" s="197"/>
      <c r="AL74" s="180">
        <v>39</v>
      </c>
      <c r="AM74" s="43" t="s">
        <v>152</v>
      </c>
      <c r="AN74" s="42"/>
      <c r="AO74" s="42"/>
      <c r="AP74" s="42">
        <v>53</v>
      </c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5"/>
      <c r="BR74" s="5"/>
      <c r="BS74" s="5"/>
      <c r="BT74" s="5"/>
      <c r="BU74" s="5"/>
      <c r="BV74" s="5"/>
      <c r="BW74" s="5"/>
      <c r="BX74" s="5"/>
      <c r="BY74" s="5"/>
      <c r="BZ74" s="5"/>
    </row>
    <row r="75" spans="1:78" s="33" customFormat="1" ht="18.75" hidden="1" x14ac:dyDescent="0.3">
      <c r="A75" s="53">
        <f>N75+R75+V75+Z75+AD75+AH75+AL75+AP75</f>
        <v>201</v>
      </c>
      <c r="B75" s="53">
        <v>73</v>
      </c>
      <c r="C75" s="336">
        <f>AVERAGE(L75,P75,T75,X75,AB75,AF75,AJ75,AN75,)</f>
        <v>12.5</v>
      </c>
      <c r="D75" s="12" t="s">
        <v>253</v>
      </c>
      <c r="E75" s="12" t="s">
        <v>7</v>
      </c>
      <c r="F75" s="12" t="s">
        <v>170</v>
      </c>
      <c r="G75" s="57" t="s">
        <v>212</v>
      </c>
      <c r="H75" s="350"/>
      <c r="I75" s="8" t="s">
        <v>92</v>
      </c>
      <c r="J75" s="8" t="s">
        <v>90</v>
      </c>
      <c r="K75" s="344"/>
      <c r="L75" s="344"/>
      <c r="M75" s="344"/>
      <c r="N75" s="344"/>
      <c r="O75" s="315"/>
      <c r="P75" s="315"/>
      <c r="Q75" s="315"/>
      <c r="R75" s="315"/>
      <c r="S75" s="279"/>
      <c r="T75" s="279"/>
      <c r="U75" s="279"/>
      <c r="V75" s="279"/>
      <c r="W75" s="133"/>
      <c r="X75" s="134"/>
      <c r="Y75" s="139"/>
      <c r="Z75" s="139"/>
      <c r="AA75" s="98">
        <v>1.0616898148148148E-2</v>
      </c>
      <c r="AB75" s="94">
        <v>25</v>
      </c>
      <c r="AC75" s="94">
        <v>31</v>
      </c>
      <c r="AD75" s="94">
        <v>70</v>
      </c>
      <c r="AE75" s="256" t="s">
        <v>290</v>
      </c>
      <c r="AF75" s="259"/>
      <c r="AG75" s="259"/>
      <c r="AH75" s="252">
        <v>39</v>
      </c>
      <c r="AI75" s="199" t="s">
        <v>289</v>
      </c>
      <c r="AJ75" s="199"/>
      <c r="AK75" s="197"/>
      <c r="AL75" s="180">
        <v>39</v>
      </c>
      <c r="AM75" s="43" t="s">
        <v>152</v>
      </c>
      <c r="AN75" s="42"/>
      <c r="AO75" s="42"/>
      <c r="AP75" s="42">
        <v>53</v>
      </c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5"/>
      <c r="BR75" s="5"/>
      <c r="BS75" s="5"/>
      <c r="BT75" s="5"/>
      <c r="BU75" s="5"/>
      <c r="BV75" s="5"/>
      <c r="BW75" s="5"/>
      <c r="BX75" s="5"/>
      <c r="BY75" s="5"/>
      <c r="BZ75" s="5"/>
    </row>
    <row r="76" spans="1:78" s="14" customFormat="1" ht="18.75" hidden="1" x14ac:dyDescent="0.3">
      <c r="A76" s="53">
        <f>N76+R76+V76+Z76+AD76+AH76+AL76+AP76</f>
        <v>199</v>
      </c>
      <c r="B76" s="53">
        <v>74</v>
      </c>
      <c r="C76" s="336">
        <f>AVERAGE(L76,P76,T76,X76,AB76,AF76,AJ76,AN76,)</f>
        <v>42.333333333333336</v>
      </c>
      <c r="D76" s="3" t="s">
        <v>42</v>
      </c>
      <c r="E76" s="12" t="s">
        <v>31</v>
      </c>
      <c r="F76" s="12" t="s">
        <v>36</v>
      </c>
      <c r="G76" s="57" t="s">
        <v>124</v>
      </c>
      <c r="H76" s="350"/>
      <c r="I76" s="8" t="s">
        <v>92</v>
      </c>
      <c r="J76" s="8" t="s">
        <v>90</v>
      </c>
      <c r="K76" s="344"/>
      <c r="L76" s="344"/>
      <c r="M76" s="344"/>
      <c r="N76" s="344"/>
      <c r="O76" s="316"/>
      <c r="P76" s="316"/>
      <c r="Q76" s="316"/>
      <c r="R76" s="316"/>
      <c r="S76" s="281"/>
      <c r="T76" s="281"/>
      <c r="U76" s="281"/>
      <c r="V76" s="281"/>
      <c r="W76" s="131"/>
      <c r="X76" s="131"/>
      <c r="Y76" s="143"/>
      <c r="Z76" s="143"/>
      <c r="AA76" s="96"/>
      <c r="AB76" s="96"/>
      <c r="AC76" s="96"/>
      <c r="AD76" s="96"/>
      <c r="AE76" s="258"/>
      <c r="AF76" s="260"/>
      <c r="AG76" s="252"/>
      <c r="AH76" s="253"/>
      <c r="AI76" s="200">
        <v>3.6226851851851855E-4</v>
      </c>
      <c r="AJ76" s="178">
        <v>62</v>
      </c>
      <c r="AK76" s="178">
        <v>2</v>
      </c>
      <c r="AL76" s="181">
        <v>99</v>
      </c>
      <c r="AM76" s="45">
        <v>1.7708333333333335E-4</v>
      </c>
      <c r="AN76" s="46">
        <v>65</v>
      </c>
      <c r="AO76" s="46">
        <v>1</v>
      </c>
      <c r="AP76" s="46">
        <v>100</v>
      </c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Q76" s="5"/>
      <c r="BR76" s="5"/>
      <c r="BS76" s="5"/>
      <c r="BT76" s="90"/>
      <c r="BU76" s="90"/>
      <c r="BV76" s="90"/>
      <c r="BW76" s="90"/>
      <c r="BX76" s="90"/>
      <c r="BY76" s="90"/>
      <c r="BZ76" s="90"/>
    </row>
    <row r="77" spans="1:78" s="14" customFormat="1" ht="18.75" customHeight="1" x14ac:dyDescent="0.3">
      <c r="A77" s="53">
        <f>N77+R77+V77+Z77+AD77+AH77+AL77+AP77</f>
        <v>198</v>
      </c>
      <c r="B77" s="53">
        <v>75</v>
      </c>
      <c r="C77" s="336">
        <f>AVERAGE(L77,P77,T77,X77,AB77,AF77,AJ77,AN77,)</f>
        <v>14.5</v>
      </c>
      <c r="D77" s="12" t="s">
        <v>254</v>
      </c>
      <c r="E77" s="12" t="s">
        <v>135</v>
      </c>
      <c r="F77" s="12" t="s">
        <v>235</v>
      </c>
      <c r="G77" s="57" t="s">
        <v>236</v>
      </c>
      <c r="H77" s="350"/>
      <c r="I77" s="8" t="s">
        <v>92</v>
      </c>
      <c r="J77" s="8" t="s">
        <v>90</v>
      </c>
      <c r="K77" s="344"/>
      <c r="L77" s="344"/>
      <c r="M77" s="344"/>
      <c r="N77" s="344"/>
      <c r="O77" s="315"/>
      <c r="P77" s="315"/>
      <c r="Q77" s="315"/>
      <c r="R77" s="315"/>
      <c r="S77" s="279"/>
      <c r="T77" s="279"/>
      <c r="U77" s="279"/>
      <c r="V77" s="279"/>
      <c r="W77" s="133"/>
      <c r="X77" s="134"/>
      <c r="Y77" s="139"/>
      <c r="Z77" s="139"/>
      <c r="AA77" s="98">
        <v>1.0769675925925926E-2</v>
      </c>
      <c r="AB77" s="94">
        <v>29</v>
      </c>
      <c r="AC77" s="94">
        <v>34</v>
      </c>
      <c r="AD77" s="94">
        <v>67</v>
      </c>
      <c r="AE77" s="256" t="s">
        <v>290</v>
      </c>
      <c r="AF77" s="259"/>
      <c r="AG77" s="259"/>
      <c r="AH77" s="252">
        <v>39</v>
      </c>
      <c r="AI77" s="199" t="s">
        <v>289</v>
      </c>
      <c r="AJ77" s="199"/>
      <c r="AK77" s="197"/>
      <c r="AL77" s="180">
        <v>39</v>
      </c>
      <c r="AM77" s="43" t="s">
        <v>152</v>
      </c>
      <c r="AN77" s="42"/>
      <c r="AO77" s="42"/>
      <c r="AP77" s="42">
        <v>53</v>
      </c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90"/>
      <c r="BR77" s="90"/>
      <c r="BS77" s="90"/>
      <c r="BT77" s="33"/>
      <c r="BU77" s="33"/>
      <c r="BV77" s="33"/>
      <c r="BW77" s="33"/>
      <c r="BX77" s="33"/>
      <c r="BY77" s="33"/>
      <c r="BZ77" s="33"/>
    </row>
    <row r="78" spans="1:78" s="14" customFormat="1" ht="18.75" customHeight="1" x14ac:dyDescent="0.3">
      <c r="A78" s="53">
        <f>N78+R78+V78+Z78+AD78+AH78+AL78+AP78</f>
        <v>193</v>
      </c>
      <c r="B78" s="53">
        <v>76</v>
      </c>
      <c r="C78" s="336">
        <f>AVERAGE(L78,P78,T78,X78,AB78,AF78,AJ78,AN78,)</f>
        <v>14</v>
      </c>
      <c r="D78" s="12" t="s">
        <v>256</v>
      </c>
      <c r="E78" s="12" t="s">
        <v>135</v>
      </c>
      <c r="F78" s="12" t="s">
        <v>235</v>
      </c>
      <c r="G78" s="57" t="s">
        <v>236</v>
      </c>
      <c r="H78" s="350"/>
      <c r="I78" s="8" t="s">
        <v>92</v>
      </c>
      <c r="J78" s="8" t="s">
        <v>90</v>
      </c>
      <c r="K78" s="344"/>
      <c r="L78" s="344"/>
      <c r="M78" s="344"/>
      <c r="N78" s="344"/>
      <c r="O78" s="315"/>
      <c r="P78" s="315"/>
      <c r="Q78" s="315"/>
      <c r="R78" s="315"/>
      <c r="S78" s="279"/>
      <c r="T78" s="279"/>
      <c r="U78" s="279"/>
      <c r="V78" s="279"/>
      <c r="W78" s="133"/>
      <c r="X78" s="134"/>
      <c r="Y78" s="139"/>
      <c r="Z78" s="139"/>
      <c r="AA78" s="98">
        <v>1.089699074074074E-2</v>
      </c>
      <c r="AB78" s="94">
        <v>28</v>
      </c>
      <c r="AC78" s="94">
        <v>39</v>
      </c>
      <c r="AD78" s="94">
        <v>62</v>
      </c>
      <c r="AE78" s="256" t="s">
        <v>290</v>
      </c>
      <c r="AF78" s="259"/>
      <c r="AG78" s="259"/>
      <c r="AH78" s="252">
        <v>39</v>
      </c>
      <c r="AI78" s="199" t="s">
        <v>289</v>
      </c>
      <c r="AJ78" s="199"/>
      <c r="AK78" s="197"/>
      <c r="AL78" s="180">
        <v>39</v>
      </c>
      <c r="AM78" s="43" t="s">
        <v>152</v>
      </c>
      <c r="AN78" s="42"/>
      <c r="AO78" s="42"/>
      <c r="AP78" s="42">
        <v>53</v>
      </c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33"/>
      <c r="BR78" s="33"/>
      <c r="BS78" s="33"/>
    </row>
    <row r="79" spans="1:78" s="14" customFormat="1" ht="18.75" hidden="1" customHeight="1" x14ac:dyDescent="0.3">
      <c r="A79" s="53">
        <f>N79+R79+V79+Z79+AD79+AH79+AL79+AP79</f>
        <v>191</v>
      </c>
      <c r="B79" s="53">
        <v>77</v>
      </c>
      <c r="C79" s="336">
        <f>AVERAGE(L79,P79,T79,X79,AB79,AF79,AJ79,AN79,)</f>
        <v>13</v>
      </c>
      <c r="D79" s="12" t="s">
        <v>257</v>
      </c>
      <c r="E79" s="12" t="s">
        <v>195</v>
      </c>
      <c r="F79" s="12" t="s">
        <v>235</v>
      </c>
      <c r="G79" s="57" t="s">
        <v>236</v>
      </c>
      <c r="H79" s="351" t="s">
        <v>354</v>
      </c>
      <c r="I79" s="8" t="s">
        <v>92</v>
      </c>
      <c r="J79" s="8" t="s">
        <v>90</v>
      </c>
      <c r="K79" s="344"/>
      <c r="L79" s="344"/>
      <c r="M79" s="344"/>
      <c r="N79" s="344"/>
      <c r="O79" s="312"/>
      <c r="P79" s="312"/>
      <c r="Q79" s="312"/>
      <c r="R79" s="312"/>
      <c r="S79" s="280"/>
      <c r="T79" s="280"/>
      <c r="U79" s="280"/>
      <c r="V79" s="280"/>
      <c r="W79" s="132"/>
      <c r="X79" s="131"/>
      <c r="Y79" s="138"/>
      <c r="Z79" s="138"/>
      <c r="AA79" s="107">
        <v>1.0974537037037038E-2</v>
      </c>
      <c r="AB79" s="108">
        <v>26</v>
      </c>
      <c r="AC79" s="108">
        <v>41</v>
      </c>
      <c r="AD79" s="108">
        <v>60</v>
      </c>
      <c r="AE79" s="256" t="s">
        <v>290</v>
      </c>
      <c r="AF79" s="257"/>
      <c r="AG79" s="257"/>
      <c r="AH79" s="249">
        <v>39</v>
      </c>
      <c r="AI79" s="199" t="s">
        <v>289</v>
      </c>
      <c r="AJ79" s="199"/>
      <c r="AK79" s="196"/>
      <c r="AL79" s="193">
        <v>39</v>
      </c>
      <c r="AM79" s="43" t="s">
        <v>152</v>
      </c>
      <c r="AN79" s="115"/>
      <c r="AO79" s="115"/>
      <c r="AP79" s="115">
        <v>53</v>
      </c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</row>
    <row r="80" spans="1:78" ht="18.75" hidden="1" x14ac:dyDescent="0.3">
      <c r="A80" s="53">
        <f>N80+R80+V80+Z80+AD80+AH80+AL80+AP80</f>
        <v>190</v>
      </c>
      <c r="B80" s="53">
        <v>78</v>
      </c>
      <c r="C80" s="336">
        <f>AVERAGE(L80,P80,T80,X80,AB80,AF80,AJ80,AN80,)</f>
        <v>13</v>
      </c>
      <c r="D80" s="12" t="s">
        <v>258</v>
      </c>
      <c r="E80" s="12" t="s">
        <v>101</v>
      </c>
      <c r="F80" s="12" t="s">
        <v>235</v>
      </c>
      <c r="G80" s="57" t="s">
        <v>236</v>
      </c>
      <c r="I80" s="8" t="s">
        <v>92</v>
      </c>
      <c r="J80" s="8" t="s">
        <v>90</v>
      </c>
      <c r="K80" s="344"/>
      <c r="L80" s="344"/>
      <c r="M80" s="344"/>
      <c r="N80" s="344"/>
      <c r="O80" s="315"/>
      <c r="P80" s="315"/>
      <c r="Q80" s="315"/>
      <c r="R80" s="315"/>
      <c r="S80" s="279"/>
      <c r="T80" s="279"/>
      <c r="U80" s="279"/>
      <c r="V80" s="279"/>
      <c r="W80" s="133"/>
      <c r="X80" s="134"/>
      <c r="Y80" s="139"/>
      <c r="Z80" s="139"/>
      <c r="AA80" s="98">
        <v>1.1130787037037036E-2</v>
      </c>
      <c r="AB80" s="94">
        <v>26</v>
      </c>
      <c r="AC80" s="94">
        <v>42</v>
      </c>
      <c r="AD80" s="94">
        <v>59</v>
      </c>
      <c r="AE80" s="256" t="s">
        <v>290</v>
      </c>
      <c r="AF80" s="259"/>
      <c r="AG80" s="259"/>
      <c r="AH80" s="252">
        <v>39</v>
      </c>
      <c r="AI80" s="199" t="s">
        <v>289</v>
      </c>
      <c r="AJ80" s="199"/>
      <c r="AK80" s="197"/>
      <c r="AL80" s="180">
        <v>39</v>
      </c>
      <c r="AM80" s="43" t="s">
        <v>152</v>
      </c>
      <c r="AN80" s="42"/>
      <c r="AO80" s="42"/>
      <c r="AP80" s="42">
        <v>53</v>
      </c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4"/>
      <c r="BR80" s="14"/>
      <c r="BS80" s="14"/>
      <c r="BT80" s="14"/>
      <c r="BU80" s="14"/>
      <c r="BV80" s="14"/>
      <c r="BW80" s="14"/>
      <c r="BX80" s="14"/>
      <c r="BY80" s="14"/>
      <c r="BZ80" s="14"/>
    </row>
    <row r="81" spans="1:78" s="14" customFormat="1" ht="18.75" hidden="1" x14ac:dyDescent="0.3">
      <c r="A81" s="53">
        <f>N81+R81+V81+Z81+AD81+AH81+AL81+AP81</f>
        <v>190</v>
      </c>
      <c r="B81" s="53">
        <v>79</v>
      </c>
      <c r="C81" s="336">
        <f>AVERAGE(L81,P81,T81,X81,AB81,AF81,AJ81,AN81,)</f>
        <v>23</v>
      </c>
      <c r="D81" s="3" t="s">
        <v>167</v>
      </c>
      <c r="E81" s="12" t="s">
        <v>13</v>
      </c>
      <c r="F81" s="12" t="s">
        <v>18</v>
      </c>
      <c r="G81" s="57" t="s">
        <v>210</v>
      </c>
      <c r="H81" s="350"/>
      <c r="I81" s="8" t="s">
        <v>92</v>
      </c>
      <c r="J81" s="8" t="s">
        <v>90</v>
      </c>
      <c r="K81" s="344"/>
      <c r="L81" s="344"/>
      <c r="M81" s="344"/>
      <c r="N81" s="344"/>
      <c r="O81" s="314"/>
      <c r="P81" s="314"/>
      <c r="Q81" s="314"/>
      <c r="R81" s="314"/>
      <c r="S81" s="278"/>
      <c r="T81" s="278"/>
      <c r="U81" s="278"/>
      <c r="V81" s="278"/>
      <c r="W81" s="134"/>
      <c r="X81" s="134"/>
      <c r="Y81" s="139"/>
      <c r="Z81" s="139"/>
      <c r="AA81" s="94"/>
      <c r="AB81" s="94"/>
      <c r="AC81" s="94"/>
      <c r="AD81" s="94"/>
      <c r="AE81" s="250">
        <v>5.5787037037037036E-4</v>
      </c>
      <c r="AF81" s="252">
        <v>46</v>
      </c>
      <c r="AG81" s="252">
        <v>3</v>
      </c>
      <c r="AH81" s="253">
        <v>98</v>
      </c>
      <c r="AI81" s="199" t="s">
        <v>289</v>
      </c>
      <c r="AJ81" s="199"/>
      <c r="AK81" s="197"/>
      <c r="AL81" s="180">
        <v>39</v>
      </c>
      <c r="AM81" s="43" t="s">
        <v>152</v>
      </c>
      <c r="AN81" s="42"/>
      <c r="AO81" s="42"/>
      <c r="AP81" s="42">
        <v>53</v>
      </c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</row>
    <row r="82" spans="1:78" s="14" customFormat="1" ht="18.75" hidden="1" x14ac:dyDescent="0.3">
      <c r="A82" s="53">
        <f>N82+R82+V82+Z82+AD82+AH82+AL82+AP82</f>
        <v>189</v>
      </c>
      <c r="B82" s="53">
        <v>80</v>
      </c>
      <c r="C82" s="336">
        <f>AVERAGE(L82,P82,T82,X82,AB82,AF82,AJ82,AN82,)</f>
        <v>33.333333333333336</v>
      </c>
      <c r="D82" s="3" t="s">
        <v>17</v>
      </c>
      <c r="E82" s="12" t="s">
        <v>13</v>
      </c>
      <c r="F82" s="12" t="s">
        <v>18</v>
      </c>
      <c r="G82" s="3" t="s">
        <v>210</v>
      </c>
      <c r="H82" s="350"/>
      <c r="I82" s="8" t="s">
        <v>92</v>
      </c>
      <c r="J82" s="8" t="s">
        <v>90</v>
      </c>
      <c r="K82" s="344"/>
      <c r="L82" s="344"/>
      <c r="M82" s="344"/>
      <c r="N82" s="344"/>
      <c r="O82" s="314"/>
      <c r="P82" s="314"/>
      <c r="Q82" s="314"/>
      <c r="R82" s="314"/>
      <c r="S82" s="278"/>
      <c r="T82" s="278"/>
      <c r="U82" s="278"/>
      <c r="V82" s="278"/>
      <c r="W82" s="134"/>
      <c r="X82" s="134"/>
      <c r="Y82" s="139"/>
      <c r="Z82" s="139"/>
      <c r="AA82" s="94"/>
      <c r="AB82" s="94"/>
      <c r="AC82" s="94"/>
      <c r="AD82" s="94"/>
      <c r="AE82" s="258"/>
      <c r="AF82" s="252"/>
      <c r="AG82" s="252"/>
      <c r="AH82" s="253"/>
      <c r="AI82" s="195">
        <v>3.8078703703703706E-4</v>
      </c>
      <c r="AJ82" s="180">
        <v>47</v>
      </c>
      <c r="AK82" s="180">
        <v>7</v>
      </c>
      <c r="AL82" s="181">
        <v>94</v>
      </c>
      <c r="AM82" s="41">
        <v>1.8287037037037038E-4</v>
      </c>
      <c r="AN82" s="42">
        <v>53</v>
      </c>
      <c r="AO82" s="42">
        <v>6</v>
      </c>
      <c r="AP82" s="42">
        <v>95</v>
      </c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T82" s="5"/>
      <c r="BU82" s="5"/>
      <c r="BV82" s="5"/>
      <c r="BW82" s="5"/>
      <c r="BX82" s="5"/>
      <c r="BY82" s="5"/>
      <c r="BZ82" s="5"/>
    </row>
    <row r="83" spans="1:78" ht="18.75" hidden="1" x14ac:dyDescent="0.3">
      <c r="A83" s="53">
        <f>N83+R83+V83+Z83+AD83+AH83+AL83+AP83</f>
        <v>186</v>
      </c>
      <c r="B83" s="53">
        <v>81</v>
      </c>
      <c r="C83" s="336">
        <f>AVERAGE(L83,P83,T83,X83,AB83,AF83,AJ83,AN83,)</f>
        <v>13</v>
      </c>
      <c r="D83" s="12" t="s">
        <v>259</v>
      </c>
      <c r="E83" s="12" t="s">
        <v>101</v>
      </c>
      <c r="F83" s="12" t="s">
        <v>235</v>
      </c>
      <c r="G83" s="57" t="s">
        <v>236</v>
      </c>
      <c r="I83" s="8" t="s">
        <v>92</v>
      </c>
      <c r="J83" s="8" t="s">
        <v>90</v>
      </c>
      <c r="K83" s="344"/>
      <c r="L83" s="344"/>
      <c r="M83" s="344"/>
      <c r="N83" s="344"/>
      <c r="O83" s="315"/>
      <c r="P83" s="315"/>
      <c r="Q83" s="315"/>
      <c r="R83" s="315"/>
      <c r="S83" s="279"/>
      <c r="T83" s="279"/>
      <c r="U83" s="279"/>
      <c r="V83" s="279"/>
      <c r="W83" s="133"/>
      <c r="X83" s="134"/>
      <c r="Y83" s="139"/>
      <c r="Z83" s="139"/>
      <c r="AA83" s="98">
        <v>1.1320601851851851E-2</v>
      </c>
      <c r="AB83" s="94">
        <v>26</v>
      </c>
      <c r="AC83" s="94">
        <v>46</v>
      </c>
      <c r="AD83" s="94">
        <v>55</v>
      </c>
      <c r="AE83" s="256" t="s">
        <v>290</v>
      </c>
      <c r="AF83" s="259"/>
      <c r="AG83" s="259"/>
      <c r="AH83" s="252">
        <v>39</v>
      </c>
      <c r="AI83" s="199" t="s">
        <v>289</v>
      </c>
      <c r="AJ83" s="199"/>
      <c r="AK83" s="197"/>
      <c r="AL83" s="180">
        <v>39</v>
      </c>
      <c r="AM83" s="43" t="s">
        <v>152</v>
      </c>
      <c r="AN83" s="42"/>
      <c r="AO83" s="42"/>
      <c r="AP83" s="42">
        <v>53</v>
      </c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T83" s="14"/>
      <c r="BU83" s="14"/>
      <c r="BV83" s="14"/>
      <c r="BW83" s="14"/>
      <c r="BX83" s="14"/>
      <c r="BY83" s="14"/>
      <c r="BZ83" s="14"/>
    </row>
    <row r="84" spans="1:78" ht="18.75" hidden="1" x14ac:dyDescent="0.3">
      <c r="A84" s="53">
        <f>N84+R84+V84+Z84+AD84+AH84+AL84+AP84</f>
        <v>183</v>
      </c>
      <c r="B84" s="53">
        <v>82</v>
      </c>
      <c r="C84" s="336">
        <f>AVERAGE(L84,P84,T84,X84,AB84,AF84,AJ84,AN84,)</f>
        <v>19.666666666666668</v>
      </c>
      <c r="D84" s="3" t="s">
        <v>198</v>
      </c>
      <c r="E84" s="12" t="s">
        <v>31</v>
      </c>
      <c r="F84" s="12" t="s">
        <v>274</v>
      </c>
      <c r="G84" s="57" t="s">
        <v>210</v>
      </c>
      <c r="H84" s="351"/>
      <c r="I84" s="8" t="s">
        <v>77</v>
      </c>
      <c r="J84" s="8" t="s">
        <v>90</v>
      </c>
      <c r="K84" s="344"/>
      <c r="L84" s="344"/>
      <c r="M84" s="344"/>
      <c r="N84" s="344"/>
      <c r="O84" s="312"/>
      <c r="P84" s="312"/>
      <c r="Q84" s="312"/>
      <c r="R84" s="312"/>
      <c r="S84" s="280"/>
      <c r="T84" s="280"/>
      <c r="U84" s="280"/>
      <c r="V84" s="280"/>
      <c r="W84" s="132"/>
      <c r="X84" s="131"/>
      <c r="Y84" s="138"/>
      <c r="Z84" s="138"/>
      <c r="AA84" s="107">
        <v>1.2662037037037039E-2</v>
      </c>
      <c r="AB84" s="108">
        <v>22</v>
      </c>
      <c r="AC84" s="108">
        <v>61</v>
      </c>
      <c r="AD84" s="108">
        <v>40</v>
      </c>
      <c r="AE84" s="248">
        <v>7.6388888888888893E-4</v>
      </c>
      <c r="AF84" s="249">
        <v>37</v>
      </c>
      <c r="AG84" s="249">
        <v>50</v>
      </c>
      <c r="AH84" s="249">
        <v>51</v>
      </c>
      <c r="AI84" s="199" t="s">
        <v>289</v>
      </c>
      <c r="AJ84" s="199"/>
      <c r="AK84" s="196"/>
      <c r="AL84" s="193">
        <v>39</v>
      </c>
      <c r="AM84" s="43" t="s">
        <v>152</v>
      </c>
      <c r="AN84" s="115"/>
      <c r="AO84" s="115"/>
      <c r="AP84" s="115">
        <v>53</v>
      </c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</row>
    <row r="85" spans="1:78" ht="18.75" hidden="1" x14ac:dyDescent="0.3">
      <c r="A85" s="53">
        <f>N85+R85+V85+Z85+AD85+AH85+AL85+AP85</f>
        <v>182</v>
      </c>
      <c r="B85" s="53">
        <v>83</v>
      </c>
      <c r="C85" s="336">
        <f>AVERAGE(L85,P85,T85,X85,AB85,AF85,AJ85,AN85,)</f>
        <v>21.333333333333332</v>
      </c>
      <c r="D85" s="3" t="s">
        <v>193</v>
      </c>
      <c r="E85" s="12" t="s">
        <v>173</v>
      </c>
      <c r="F85" s="12" t="s">
        <v>170</v>
      </c>
      <c r="G85" s="57" t="s">
        <v>212</v>
      </c>
      <c r="H85" s="351" t="s">
        <v>347</v>
      </c>
      <c r="I85" s="8" t="s">
        <v>77</v>
      </c>
      <c r="J85" s="8" t="s">
        <v>90</v>
      </c>
      <c r="K85" s="344"/>
      <c r="L85" s="344"/>
      <c r="M85" s="344"/>
      <c r="N85" s="344"/>
      <c r="O85" s="318"/>
      <c r="P85" s="318"/>
      <c r="Q85" s="318"/>
      <c r="R85" s="318"/>
      <c r="S85" s="277"/>
      <c r="T85" s="277"/>
      <c r="U85" s="277"/>
      <c r="V85" s="277"/>
      <c r="W85" s="132"/>
      <c r="X85" s="131"/>
      <c r="Y85" s="139"/>
      <c r="Z85" s="139"/>
      <c r="AA85" s="107">
        <v>1.3962962962962962E-2</v>
      </c>
      <c r="AB85" s="108">
        <v>22</v>
      </c>
      <c r="AC85" s="94">
        <v>68</v>
      </c>
      <c r="AD85" s="94">
        <v>33</v>
      </c>
      <c r="AE85" s="254">
        <v>7.361111111111111E-4</v>
      </c>
      <c r="AF85" s="255">
        <v>42</v>
      </c>
      <c r="AG85" s="255">
        <v>44</v>
      </c>
      <c r="AH85" s="255">
        <v>57</v>
      </c>
      <c r="AI85" s="199" t="s">
        <v>289</v>
      </c>
      <c r="AJ85" s="199"/>
      <c r="AK85" s="197"/>
      <c r="AL85" s="180">
        <v>39</v>
      </c>
      <c r="AM85" s="43" t="s">
        <v>152</v>
      </c>
      <c r="AN85" s="42"/>
      <c r="AO85" s="42"/>
      <c r="AP85" s="42">
        <v>53</v>
      </c>
      <c r="BQ85" s="14"/>
      <c r="BR85" s="14"/>
      <c r="BS85" s="14"/>
    </row>
    <row r="86" spans="1:78" ht="18.75" hidden="1" x14ac:dyDescent="0.3">
      <c r="A86" s="53">
        <f>N86+R86+V86+Z86+AD86+AH86+AL86+AP86</f>
        <v>181</v>
      </c>
      <c r="B86" s="53">
        <v>84</v>
      </c>
      <c r="C86" s="336">
        <f>AVERAGE(L86,P86,T86,X86,AB86,AF86,AJ86,AN86,)</f>
        <v>26</v>
      </c>
      <c r="D86" s="3" t="s">
        <v>221</v>
      </c>
      <c r="E86" s="12" t="s">
        <v>25</v>
      </c>
      <c r="F86" s="12" t="s">
        <v>18</v>
      </c>
      <c r="G86" s="57" t="s">
        <v>210</v>
      </c>
      <c r="I86" s="8" t="s">
        <v>92</v>
      </c>
      <c r="J86" s="8" t="s">
        <v>90</v>
      </c>
      <c r="K86" s="344"/>
      <c r="L86" s="344"/>
      <c r="M86" s="344"/>
      <c r="N86" s="344"/>
      <c r="O86" s="318"/>
      <c r="P86" s="318"/>
      <c r="Q86" s="318"/>
      <c r="R86" s="318"/>
      <c r="S86" s="277"/>
      <c r="T86" s="277"/>
      <c r="U86" s="277"/>
      <c r="V86" s="277"/>
      <c r="W86" s="134"/>
      <c r="X86" s="134"/>
      <c r="Y86" s="139"/>
      <c r="Z86" s="139"/>
      <c r="AA86" s="94"/>
      <c r="AB86" s="94"/>
      <c r="AC86" s="94"/>
      <c r="AD86" s="94"/>
      <c r="AE86" s="254">
        <v>6.3773148148148142E-4</v>
      </c>
      <c r="AF86" s="255">
        <v>40</v>
      </c>
      <c r="AG86" s="255">
        <v>27</v>
      </c>
      <c r="AH86" s="255">
        <v>74</v>
      </c>
      <c r="AI86" s="199" t="s">
        <v>289</v>
      </c>
      <c r="AJ86" s="199"/>
      <c r="AK86" s="197"/>
      <c r="AL86" s="180">
        <v>39</v>
      </c>
      <c r="AM86" s="41">
        <v>2.1527777777777778E-4</v>
      </c>
      <c r="AN86" s="42">
        <v>38</v>
      </c>
      <c r="AO86" s="42">
        <v>33</v>
      </c>
      <c r="AP86" s="42">
        <v>68</v>
      </c>
    </row>
    <row r="87" spans="1:78" ht="18.75" hidden="1" x14ac:dyDescent="0.3">
      <c r="A87" s="53">
        <f>N87+R87+V87+Z87+AD87+AH87+AL87+AP87</f>
        <v>180</v>
      </c>
      <c r="B87" s="53">
        <v>85</v>
      </c>
      <c r="C87" s="336">
        <f>AVERAGE(L87,P87,T87,X87,AB87,AF87,AJ87,AN87,)</f>
        <v>12.5</v>
      </c>
      <c r="D87" s="12" t="s">
        <v>260</v>
      </c>
      <c r="E87" s="12" t="s">
        <v>195</v>
      </c>
      <c r="F87" s="12" t="s">
        <v>235</v>
      </c>
      <c r="G87" s="57" t="s">
        <v>236</v>
      </c>
      <c r="I87" s="8" t="s">
        <v>92</v>
      </c>
      <c r="J87" s="8" t="s">
        <v>90</v>
      </c>
      <c r="K87" s="344"/>
      <c r="L87" s="344"/>
      <c r="M87" s="344"/>
      <c r="N87" s="344"/>
      <c r="O87" s="315"/>
      <c r="P87" s="315"/>
      <c r="Q87" s="315"/>
      <c r="R87" s="315"/>
      <c r="S87" s="279"/>
      <c r="T87" s="279"/>
      <c r="U87" s="279"/>
      <c r="V87" s="279"/>
      <c r="W87" s="133"/>
      <c r="X87" s="134"/>
      <c r="Y87" s="139"/>
      <c r="Z87" s="139"/>
      <c r="AA87" s="98">
        <v>1.1971064814814815E-2</v>
      </c>
      <c r="AB87" s="94">
        <v>25</v>
      </c>
      <c r="AC87" s="94">
        <v>52</v>
      </c>
      <c r="AD87" s="94">
        <v>49</v>
      </c>
      <c r="AE87" s="256" t="s">
        <v>290</v>
      </c>
      <c r="AF87" s="259"/>
      <c r="AG87" s="259"/>
      <c r="AH87" s="252">
        <v>39</v>
      </c>
      <c r="AI87" s="199" t="s">
        <v>289</v>
      </c>
      <c r="AJ87" s="199"/>
      <c r="AK87" s="197"/>
      <c r="AL87" s="180">
        <v>39</v>
      </c>
      <c r="AM87" s="41" t="s">
        <v>152</v>
      </c>
      <c r="AN87" s="42"/>
      <c r="AO87" s="42"/>
      <c r="AP87" s="42">
        <v>53</v>
      </c>
    </row>
    <row r="88" spans="1:78" s="14" customFormat="1" ht="18.75" x14ac:dyDescent="0.3">
      <c r="A88" s="53">
        <f>N88+R88+V88+Z88+AD88+AH88+AL88+AP88</f>
        <v>177</v>
      </c>
      <c r="B88" s="53">
        <v>86</v>
      </c>
      <c r="C88" s="336">
        <f>AVERAGE(L88,P88,T88,X88,AB88,AF88,AJ88,AN88,)</f>
        <v>0</v>
      </c>
      <c r="D88" s="12" t="s">
        <v>261</v>
      </c>
      <c r="E88" s="12" t="s">
        <v>245</v>
      </c>
      <c r="F88" s="12" t="s">
        <v>170</v>
      </c>
      <c r="G88" s="57" t="s">
        <v>212</v>
      </c>
      <c r="H88" s="350"/>
      <c r="I88" s="8" t="s">
        <v>92</v>
      </c>
      <c r="J88" s="8" t="s">
        <v>90</v>
      </c>
      <c r="K88" s="344"/>
      <c r="L88" s="344"/>
      <c r="M88" s="344"/>
      <c r="N88" s="344"/>
      <c r="O88" s="315"/>
      <c r="P88" s="315"/>
      <c r="Q88" s="315"/>
      <c r="R88" s="315"/>
      <c r="S88" s="279"/>
      <c r="T88" s="279"/>
      <c r="U88" s="279"/>
      <c r="V88" s="279"/>
      <c r="W88" s="133"/>
      <c r="X88" s="134"/>
      <c r="Y88" s="138"/>
      <c r="Z88" s="138"/>
      <c r="AA88" s="98">
        <v>1.2085648148148149E-2</v>
      </c>
      <c r="AB88" s="94">
        <v>0</v>
      </c>
      <c r="AC88" s="108">
        <v>55</v>
      </c>
      <c r="AD88" s="108">
        <v>46</v>
      </c>
      <c r="AE88" s="256" t="s">
        <v>290</v>
      </c>
      <c r="AF88" s="259"/>
      <c r="AG88" s="259"/>
      <c r="AH88" s="252">
        <v>39</v>
      </c>
      <c r="AI88" s="199" t="s">
        <v>289</v>
      </c>
      <c r="AJ88" s="199"/>
      <c r="AK88" s="197"/>
      <c r="AL88" s="180">
        <v>39</v>
      </c>
      <c r="AM88" s="41" t="s">
        <v>152</v>
      </c>
      <c r="AN88" s="42"/>
      <c r="AO88" s="42"/>
      <c r="AP88" s="42">
        <v>53</v>
      </c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5"/>
      <c r="BR88" s="5"/>
      <c r="BS88" s="5"/>
      <c r="BT88" s="5"/>
      <c r="BU88" s="5"/>
      <c r="BV88" s="5"/>
      <c r="BW88" s="5"/>
      <c r="BX88" s="5"/>
      <c r="BY88" s="5"/>
      <c r="BZ88" s="5"/>
    </row>
    <row r="89" spans="1:78" ht="18.75" hidden="1" x14ac:dyDescent="0.3">
      <c r="A89" s="53">
        <f>N89+R89+V89+Z89+AD89+AH89+AL89+AP89</f>
        <v>176</v>
      </c>
      <c r="B89" s="53">
        <v>87</v>
      </c>
      <c r="C89" s="336">
        <f>AVERAGE(L89,P89,T89,X89,AB89,AF89,AJ89,AN89,)</f>
        <v>13.5</v>
      </c>
      <c r="D89" s="12" t="s">
        <v>262</v>
      </c>
      <c r="E89" s="12" t="s">
        <v>13</v>
      </c>
      <c r="F89" s="12" t="s">
        <v>235</v>
      </c>
      <c r="G89" s="57" t="s">
        <v>236</v>
      </c>
      <c r="I89" s="8" t="s">
        <v>77</v>
      </c>
      <c r="J89" s="8" t="s">
        <v>90</v>
      </c>
      <c r="K89" s="344"/>
      <c r="L89" s="344"/>
      <c r="M89" s="344"/>
      <c r="N89" s="344"/>
      <c r="O89" s="315"/>
      <c r="P89" s="315"/>
      <c r="Q89" s="315"/>
      <c r="R89" s="315"/>
      <c r="S89" s="279"/>
      <c r="T89" s="279"/>
      <c r="U89" s="279"/>
      <c r="V89" s="279"/>
      <c r="W89" s="133"/>
      <c r="X89" s="134"/>
      <c r="Y89" s="139"/>
      <c r="Z89" s="139"/>
      <c r="AA89" s="98">
        <v>1.2222222222222223E-2</v>
      </c>
      <c r="AB89" s="94">
        <v>27</v>
      </c>
      <c r="AC89" s="94">
        <v>56</v>
      </c>
      <c r="AD89" s="94">
        <v>45</v>
      </c>
      <c r="AE89" s="256" t="s">
        <v>290</v>
      </c>
      <c r="AF89" s="259"/>
      <c r="AG89" s="259"/>
      <c r="AH89" s="252">
        <v>39</v>
      </c>
      <c r="AI89" s="199" t="s">
        <v>289</v>
      </c>
      <c r="AJ89" s="199"/>
      <c r="AK89" s="197"/>
      <c r="AL89" s="180">
        <v>39</v>
      </c>
      <c r="AM89" s="41" t="s">
        <v>152</v>
      </c>
      <c r="AN89" s="42"/>
      <c r="AO89" s="42"/>
      <c r="AP89" s="42">
        <v>53</v>
      </c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</row>
    <row r="90" spans="1:78" ht="18.75" hidden="1" x14ac:dyDescent="0.3">
      <c r="A90" s="53">
        <f>N90+R90+V90+Z90+AD90+AH90+AL90+AP90</f>
        <v>175</v>
      </c>
      <c r="B90" s="53">
        <v>88</v>
      </c>
      <c r="C90" s="336">
        <f>AVERAGE(L90,P90,T90,X90,AB90,AF90,AJ90,AN90,)</f>
        <v>15.5</v>
      </c>
      <c r="D90" s="12" t="s">
        <v>263</v>
      </c>
      <c r="E90" s="12" t="s">
        <v>13</v>
      </c>
      <c r="F90" s="12" t="s">
        <v>235</v>
      </c>
      <c r="G90" s="57" t="s">
        <v>236</v>
      </c>
      <c r="I90" s="8" t="s">
        <v>77</v>
      </c>
      <c r="J90" s="8" t="s">
        <v>90</v>
      </c>
      <c r="K90" s="344"/>
      <c r="L90" s="344"/>
      <c r="M90" s="344"/>
      <c r="N90" s="344"/>
      <c r="O90" s="315"/>
      <c r="P90" s="315"/>
      <c r="Q90" s="315"/>
      <c r="R90" s="315"/>
      <c r="S90" s="279"/>
      <c r="T90" s="279"/>
      <c r="U90" s="279"/>
      <c r="V90" s="279"/>
      <c r="W90" s="133"/>
      <c r="X90" s="134"/>
      <c r="Y90" s="139"/>
      <c r="Z90" s="139"/>
      <c r="AA90" s="98">
        <v>1.2267361111111111E-2</v>
      </c>
      <c r="AB90" s="94">
        <v>31</v>
      </c>
      <c r="AC90" s="94">
        <v>57</v>
      </c>
      <c r="AD90" s="94">
        <v>44</v>
      </c>
      <c r="AE90" s="256" t="s">
        <v>290</v>
      </c>
      <c r="AF90" s="259"/>
      <c r="AG90" s="259"/>
      <c r="AH90" s="252">
        <v>39</v>
      </c>
      <c r="AI90" s="199" t="s">
        <v>289</v>
      </c>
      <c r="AJ90" s="199"/>
      <c r="AK90" s="197"/>
      <c r="AL90" s="180">
        <v>39</v>
      </c>
      <c r="AM90" s="41" t="s">
        <v>152</v>
      </c>
      <c r="AN90" s="42"/>
      <c r="AO90" s="42"/>
      <c r="AP90" s="42">
        <v>53</v>
      </c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T90" s="14"/>
      <c r="BU90" s="14"/>
      <c r="BV90" s="14"/>
      <c r="BW90" s="14"/>
      <c r="BX90" s="14"/>
      <c r="BY90" s="14"/>
      <c r="BZ90" s="14"/>
    </row>
    <row r="91" spans="1:78" ht="18.75" hidden="1" x14ac:dyDescent="0.3">
      <c r="A91" s="53">
        <f>N91+R91+V91+Z91+AD91+AH91+AL91+AP91</f>
        <v>173</v>
      </c>
      <c r="B91" s="53">
        <v>89</v>
      </c>
      <c r="C91" s="336">
        <f>AVERAGE(L91,P91,T91,X91,AB91,AF91,AJ91,AN91,)</f>
        <v>17.5</v>
      </c>
      <c r="D91" s="12" t="s">
        <v>264</v>
      </c>
      <c r="E91" s="12" t="s">
        <v>123</v>
      </c>
      <c r="F91" s="12" t="s">
        <v>235</v>
      </c>
      <c r="G91" s="57" t="s">
        <v>236</v>
      </c>
      <c r="H91" s="351" t="str">
        <f>E91</f>
        <v>MASTER G</v>
      </c>
      <c r="I91" s="8" t="s">
        <v>92</v>
      </c>
      <c r="J91" s="8" t="s">
        <v>90</v>
      </c>
      <c r="K91" s="344"/>
      <c r="L91" s="344"/>
      <c r="M91" s="344"/>
      <c r="N91" s="344"/>
      <c r="O91" s="312"/>
      <c r="P91" s="312"/>
      <c r="Q91" s="312"/>
      <c r="R91" s="312"/>
      <c r="S91" s="280"/>
      <c r="T91" s="280"/>
      <c r="U91" s="280"/>
      <c r="V91" s="280"/>
      <c r="W91" s="132"/>
      <c r="X91" s="131"/>
      <c r="Y91" s="139"/>
      <c r="Z91" s="139"/>
      <c r="AA91" s="107">
        <v>1.2653935185185185E-2</v>
      </c>
      <c r="AB91" s="108">
        <v>35</v>
      </c>
      <c r="AC91" s="94">
        <v>59</v>
      </c>
      <c r="AD91" s="94">
        <v>42</v>
      </c>
      <c r="AE91" s="256" t="s">
        <v>290</v>
      </c>
      <c r="AF91" s="257"/>
      <c r="AG91" s="257"/>
      <c r="AH91" s="249">
        <v>39</v>
      </c>
      <c r="AI91" s="199" t="s">
        <v>289</v>
      </c>
      <c r="AJ91" s="199"/>
      <c r="AK91" s="196"/>
      <c r="AL91" s="193">
        <v>39</v>
      </c>
      <c r="AM91" s="41" t="s">
        <v>152</v>
      </c>
      <c r="AN91" s="115"/>
      <c r="AO91" s="115"/>
      <c r="AP91" s="115">
        <v>53</v>
      </c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</row>
    <row r="92" spans="1:78" ht="18.75" hidden="1" x14ac:dyDescent="0.3">
      <c r="A92" s="53">
        <f>N92+R92+V92+Z92+AD92+AH92+AL92+AP92</f>
        <v>172</v>
      </c>
      <c r="B92" s="53">
        <v>90</v>
      </c>
      <c r="C92" s="336">
        <f>AVERAGE(L92,P92,T92,X92,AB92,AF92,AJ92,AN92,)</f>
        <v>0</v>
      </c>
      <c r="D92" s="12" t="s">
        <v>265</v>
      </c>
      <c r="E92" s="12" t="s">
        <v>195</v>
      </c>
      <c r="F92" s="12" t="s">
        <v>170</v>
      </c>
      <c r="G92" s="57" t="s">
        <v>212</v>
      </c>
      <c r="I92" s="8" t="s">
        <v>92</v>
      </c>
      <c r="J92" s="8" t="s">
        <v>90</v>
      </c>
      <c r="K92" s="344"/>
      <c r="L92" s="344"/>
      <c r="M92" s="344"/>
      <c r="N92" s="344"/>
      <c r="O92" s="315"/>
      <c r="P92" s="315"/>
      <c r="Q92" s="315"/>
      <c r="R92" s="315"/>
      <c r="S92" s="279"/>
      <c r="T92" s="279"/>
      <c r="U92" s="279"/>
      <c r="V92" s="279"/>
      <c r="W92" s="133"/>
      <c r="X92" s="134"/>
      <c r="Y92" s="138"/>
      <c r="Z92" s="138"/>
      <c r="AA92" s="98">
        <v>1.2653935185185185E-2</v>
      </c>
      <c r="AB92" s="94">
        <v>0</v>
      </c>
      <c r="AC92" s="108">
        <v>60</v>
      </c>
      <c r="AD92" s="108">
        <v>41</v>
      </c>
      <c r="AE92" s="256" t="s">
        <v>290</v>
      </c>
      <c r="AF92" s="259"/>
      <c r="AG92" s="259"/>
      <c r="AH92" s="252">
        <v>39</v>
      </c>
      <c r="AI92" s="199" t="s">
        <v>289</v>
      </c>
      <c r="AJ92" s="199"/>
      <c r="AK92" s="197"/>
      <c r="AL92" s="180">
        <v>39</v>
      </c>
      <c r="AM92" s="41" t="s">
        <v>152</v>
      </c>
      <c r="AN92" s="42"/>
      <c r="AO92" s="42"/>
      <c r="AP92" s="42">
        <v>53</v>
      </c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</row>
    <row r="93" spans="1:78" ht="18.75" hidden="1" x14ac:dyDescent="0.3">
      <c r="A93" s="53">
        <f>N93+R93+V93+Z93+AD93+AH93+AL93+AP93</f>
        <v>170</v>
      </c>
      <c r="B93" s="53">
        <v>91</v>
      </c>
      <c r="C93" s="336">
        <f>AVERAGE(L93,P93,T93,X93,AB93,AF93,AJ93,AN93,)</f>
        <v>11</v>
      </c>
      <c r="D93" s="12" t="s">
        <v>266</v>
      </c>
      <c r="E93" s="12" t="s">
        <v>34</v>
      </c>
      <c r="F93" s="12" t="s">
        <v>170</v>
      </c>
      <c r="G93" s="57" t="s">
        <v>212</v>
      </c>
      <c r="H93" s="351"/>
      <c r="I93" s="8" t="s">
        <v>77</v>
      </c>
      <c r="J93" s="8" t="s">
        <v>90</v>
      </c>
      <c r="K93" s="344"/>
      <c r="L93" s="344"/>
      <c r="M93" s="344"/>
      <c r="N93" s="344"/>
      <c r="O93" s="312"/>
      <c r="P93" s="312"/>
      <c r="Q93" s="312"/>
      <c r="R93" s="312"/>
      <c r="S93" s="280"/>
      <c r="T93" s="280"/>
      <c r="U93" s="280"/>
      <c r="V93" s="280"/>
      <c r="W93" s="132"/>
      <c r="X93" s="131"/>
      <c r="Y93" s="138"/>
      <c r="Z93" s="138"/>
      <c r="AA93" s="107">
        <v>1.308564814814815E-2</v>
      </c>
      <c r="AB93" s="108">
        <v>22</v>
      </c>
      <c r="AC93" s="108">
        <v>62</v>
      </c>
      <c r="AD93" s="108">
        <v>39</v>
      </c>
      <c r="AE93" s="256" t="s">
        <v>290</v>
      </c>
      <c r="AF93" s="257"/>
      <c r="AG93" s="257"/>
      <c r="AH93" s="249">
        <v>39</v>
      </c>
      <c r="AI93" s="199" t="s">
        <v>289</v>
      </c>
      <c r="AJ93" s="199"/>
      <c r="AK93" s="196"/>
      <c r="AL93" s="193">
        <v>39</v>
      </c>
      <c r="AM93" s="41" t="s">
        <v>152</v>
      </c>
      <c r="AN93" s="115"/>
      <c r="AO93" s="115"/>
      <c r="AP93" s="115">
        <v>53</v>
      </c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</row>
    <row r="94" spans="1:78" ht="18.75" hidden="1" x14ac:dyDescent="0.3">
      <c r="A94" s="53">
        <f>N94+R94+V94+Z94+AD94+AH94+AL94+AP94</f>
        <v>169</v>
      </c>
      <c r="B94" s="53">
        <v>92</v>
      </c>
      <c r="C94" s="336">
        <f>AVERAGE(L94,P94,T94,X94,AB94,AF94,AJ94,AN94,)</f>
        <v>14.5</v>
      </c>
      <c r="D94" s="12" t="s">
        <v>267</v>
      </c>
      <c r="E94" s="12" t="s">
        <v>50</v>
      </c>
      <c r="F94" s="12" t="s">
        <v>235</v>
      </c>
      <c r="G94" s="57" t="s">
        <v>236</v>
      </c>
      <c r="H94" s="351" t="s">
        <v>350</v>
      </c>
      <c r="I94" s="8" t="s">
        <v>77</v>
      </c>
      <c r="J94" s="8" t="s">
        <v>90</v>
      </c>
      <c r="K94" s="344"/>
      <c r="L94" s="344"/>
      <c r="M94" s="344"/>
      <c r="N94" s="344"/>
      <c r="O94" s="312"/>
      <c r="P94" s="312"/>
      <c r="Q94" s="312"/>
      <c r="R94" s="312"/>
      <c r="S94" s="280"/>
      <c r="T94" s="280"/>
      <c r="U94" s="280"/>
      <c r="V94" s="280"/>
      <c r="W94" s="132"/>
      <c r="X94" s="131"/>
      <c r="Y94" s="138"/>
      <c r="Z94" s="138"/>
      <c r="AA94" s="107">
        <v>1.3325231481481481E-2</v>
      </c>
      <c r="AB94" s="108">
        <v>29</v>
      </c>
      <c r="AC94" s="108">
        <v>63</v>
      </c>
      <c r="AD94" s="108">
        <v>38</v>
      </c>
      <c r="AE94" s="256" t="s">
        <v>290</v>
      </c>
      <c r="AF94" s="257"/>
      <c r="AG94" s="257"/>
      <c r="AH94" s="249">
        <v>39</v>
      </c>
      <c r="AI94" s="199" t="s">
        <v>289</v>
      </c>
      <c r="AJ94" s="199"/>
      <c r="AK94" s="196"/>
      <c r="AL94" s="193">
        <v>39</v>
      </c>
      <c r="AM94" s="41" t="s">
        <v>152</v>
      </c>
      <c r="AN94" s="115"/>
      <c r="AO94" s="115"/>
      <c r="AP94" s="115">
        <v>53</v>
      </c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</row>
    <row r="95" spans="1:78" ht="18.75" x14ac:dyDescent="0.3">
      <c r="A95" s="53">
        <f>N95+R95+V95+Z95+AD95+AH95+AL95+AP95</f>
        <v>166</v>
      </c>
      <c r="B95" s="53">
        <v>93</v>
      </c>
      <c r="C95" s="336">
        <f>AVERAGE(L95,P95,T95,X95,AB95,AF95,AJ95,AN95,)</f>
        <v>0</v>
      </c>
      <c r="D95" s="12" t="s">
        <v>270</v>
      </c>
      <c r="E95" s="12" t="s">
        <v>245</v>
      </c>
      <c r="F95" s="12" t="s">
        <v>170</v>
      </c>
      <c r="G95" s="57" t="s">
        <v>212</v>
      </c>
      <c r="I95" s="8" t="s">
        <v>92</v>
      </c>
      <c r="J95" s="8" t="s">
        <v>90</v>
      </c>
      <c r="K95" s="344"/>
      <c r="L95" s="344"/>
      <c r="M95" s="344"/>
      <c r="N95" s="344"/>
      <c r="O95" s="315"/>
      <c r="P95" s="315"/>
      <c r="Q95" s="315"/>
      <c r="R95" s="315"/>
      <c r="S95" s="279"/>
      <c r="T95" s="279"/>
      <c r="U95" s="279"/>
      <c r="V95" s="279"/>
      <c r="W95" s="133"/>
      <c r="X95" s="134"/>
      <c r="Y95" s="139"/>
      <c r="Z95" s="139"/>
      <c r="AA95" s="98">
        <v>1.3659722222222224E-2</v>
      </c>
      <c r="AB95" s="94">
        <v>0</v>
      </c>
      <c r="AC95" s="94">
        <v>66</v>
      </c>
      <c r="AD95" s="94">
        <v>35</v>
      </c>
      <c r="AE95" s="256" t="s">
        <v>290</v>
      </c>
      <c r="AF95" s="259"/>
      <c r="AG95" s="259"/>
      <c r="AH95" s="252">
        <v>39</v>
      </c>
      <c r="AI95" s="199" t="s">
        <v>289</v>
      </c>
      <c r="AJ95" s="199"/>
      <c r="AK95" s="197"/>
      <c r="AL95" s="180">
        <v>39</v>
      </c>
      <c r="AM95" s="41" t="s">
        <v>152</v>
      </c>
      <c r="AN95" s="42"/>
      <c r="AO95" s="42"/>
      <c r="AP95" s="42">
        <v>53</v>
      </c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</row>
    <row r="96" spans="1:78" s="14" customFormat="1" ht="18.75" hidden="1" x14ac:dyDescent="0.3">
      <c r="A96" s="53">
        <f>N96+R96+V96+Z96+AD96+AH96+AL96+AP96</f>
        <v>165</v>
      </c>
      <c r="B96" s="53">
        <v>94</v>
      </c>
      <c r="C96" s="336">
        <f>AVERAGE(L96,P96,T96,X96,AB96,AF96,AJ96,AN96,)</f>
        <v>31.666666666666668</v>
      </c>
      <c r="D96" s="3" t="s">
        <v>79</v>
      </c>
      <c r="E96" s="12" t="s">
        <v>13</v>
      </c>
      <c r="F96" s="12" t="s">
        <v>18</v>
      </c>
      <c r="G96" s="57" t="s">
        <v>210</v>
      </c>
      <c r="H96" s="350"/>
      <c r="I96" s="8" t="s">
        <v>92</v>
      </c>
      <c r="J96" s="8" t="s">
        <v>90</v>
      </c>
      <c r="K96" s="344"/>
      <c r="L96" s="344"/>
      <c r="M96" s="344"/>
      <c r="N96" s="344"/>
      <c r="O96" s="314"/>
      <c r="P96" s="314"/>
      <c r="Q96" s="314"/>
      <c r="R96" s="314"/>
      <c r="S96" s="278"/>
      <c r="T96" s="278"/>
      <c r="U96" s="278"/>
      <c r="V96" s="278"/>
      <c r="W96" s="134"/>
      <c r="X96" s="134"/>
      <c r="Y96" s="139"/>
      <c r="Z96" s="139"/>
      <c r="AA96" s="94"/>
      <c r="AB96" s="94"/>
      <c r="AC96" s="94"/>
      <c r="AD96" s="94"/>
      <c r="AE96" s="258"/>
      <c r="AF96" s="252"/>
      <c r="AG96" s="252"/>
      <c r="AH96" s="253"/>
      <c r="AI96" s="195">
        <v>3.9814814814814818E-4</v>
      </c>
      <c r="AJ96" s="180">
        <v>45</v>
      </c>
      <c r="AK96" s="180">
        <v>19</v>
      </c>
      <c r="AL96" s="181">
        <v>82</v>
      </c>
      <c r="AM96" s="41">
        <v>1.9328703703703703E-4</v>
      </c>
      <c r="AN96" s="42">
        <v>50</v>
      </c>
      <c r="AO96" s="42">
        <v>18</v>
      </c>
      <c r="AP96" s="42">
        <v>83</v>
      </c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</row>
    <row r="97" spans="1:78" s="14" customFormat="1" ht="18.75" hidden="1" x14ac:dyDescent="0.3">
      <c r="A97" s="53">
        <f>N97+R97+V97+Z97+AD97+AH97+AL97+AP97</f>
        <v>161</v>
      </c>
      <c r="B97" s="53">
        <v>95</v>
      </c>
      <c r="C97" s="336">
        <f>AVERAGE(L97,P97,T97,X97,AB97,AF97,AJ97,AN97,)</f>
        <v>26.333333333333332</v>
      </c>
      <c r="D97" s="3" t="s">
        <v>76</v>
      </c>
      <c r="E97" s="12" t="s">
        <v>13</v>
      </c>
      <c r="F97" s="12" t="s">
        <v>18</v>
      </c>
      <c r="G97" s="57" t="s">
        <v>210</v>
      </c>
      <c r="H97" s="350"/>
      <c r="I97" s="8" t="s">
        <v>92</v>
      </c>
      <c r="J97" s="8" t="s">
        <v>90</v>
      </c>
      <c r="K97" s="344"/>
      <c r="L97" s="344"/>
      <c r="M97" s="344"/>
      <c r="N97" s="344"/>
      <c r="O97" s="314"/>
      <c r="P97" s="314"/>
      <c r="Q97" s="314"/>
      <c r="R97" s="314"/>
      <c r="S97" s="278"/>
      <c r="T97" s="278"/>
      <c r="U97" s="278"/>
      <c r="V97" s="278"/>
      <c r="W97" s="134"/>
      <c r="X97" s="134"/>
      <c r="Y97" s="139"/>
      <c r="Z97" s="139"/>
      <c r="AA97" s="94"/>
      <c r="AB97" s="94"/>
      <c r="AC97" s="94"/>
      <c r="AD97" s="94"/>
      <c r="AE97" s="258"/>
      <c r="AF97" s="252"/>
      <c r="AG97" s="252"/>
      <c r="AH97" s="253"/>
      <c r="AI97" s="195">
        <v>3.9699074074074072E-4</v>
      </c>
      <c r="AJ97" s="203">
        <v>40</v>
      </c>
      <c r="AK97" s="203">
        <v>18</v>
      </c>
      <c r="AL97" s="181">
        <v>83</v>
      </c>
      <c r="AM97" s="41">
        <v>1.9675925925925926E-4</v>
      </c>
      <c r="AN97" s="42">
        <v>39</v>
      </c>
      <c r="AO97" s="42">
        <v>23</v>
      </c>
      <c r="AP97" s="42">
        <v>78</v>
      </c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</row>
    <row r="98" spans="1:78" s="14" customFormat="1" ht="18.75" x14ac:dyDescent="0.3">
      <c r="A98" s="53">
        <f>N98+R98+V98+Z98+AD98+AH98+AL98+AP98</f>
        <v>161</v>
      </c>
      <c r="B98" s="53">
        <v>96</v>
      </c>
      <c r="C98" s="336">
        <f>AVERAGE(L98,P98,T98,X98,AB98,AF98,AJ98,AN98,)</f>
        <v>22</v>
      </c>
      <c r="D98" s="3" t="s">
        <v>219</v>
      </c>
      <c r="E98" s="12" t="s">
        <v>135</v>
      </c>
      <c r="F98" s="12" t="s">
        <v>184</v>
      </c>
      <c r="G98" s="57" t="s">
        <v>210</v>
      </c>
      <c r="H98" s="350"/>
      <c r="I98" s="8" t="s">
        <v>92</v>
      </c>
      <c r="J98" s="8" t="s">
        <v>90</v>
      </c>
      <c r="K98" s="344"/>
      <c r="L98" s="344"/>
      <c r="M98" s="344"/>
      <c r="N98" s="344"/>
      <c r="O98" s="314"/>
      <c r="P98" s="314"/>
      <c r="Q98" s="314"/>
      <c r="R98" s="314"/>
      <c r="S98" s="278"/>
      <c r="T98" s="278"/>
      <c r="U98" s="278"/>
      <c r="V98" s="278"/>
      <c r="W98" s="134"/>
      <c r="X98" s="134"/>
      <c r="Y98" s="139"/>
      <c r="Z98" s="139"/>
      <c r="AA98" s="94"/>
      <c r="AB98" s="94"/>
      <c r="AC98" s="94"/>
      <c r="AD98" s="94"/>
      <c r="AE98" s="250">
        <v>6.4236111111111113E-4</v>
      </c>
      <c r="AF98" s="252">
        <v>44</v>
      </c>
      <c r="AG98" s="252">
        <v>32</v>
      </c>
      <c r="AH98" s="253">
        <v>69</v>
      </c>
      <c r="AI98" s="199" t="s">
        <v>289</v>
      </c>
      <c r="AJ98" s="199"/>
      <c r="AK98" s="197"/>
      <c r="AL98" s="180">
        <v>39</v>
      </c>
      <c r="AM98" s="41" t="s">
        <v>152</v>
      </c>
      <c r="AN98" s="42"/>
      <c r="AO98" s="42"/>
      <c r="AP98" s="42">
        <v>53</v>
      </c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</row>
    <row r="99" spans="1:78" s="14" customFormat="1" ht="18.75" hidden="1" x14ac:dyDescent="0.3">
      <c r="A99" s="53">
        <f>N99+R99+V99+Z99+AD99+AH99+AL99+AP99</f>
        <v>160</v>
      </c>
      <c r="B99" s="53">
        <v>97</v>
      </c>
      <c r="C99" s="336">
        <f>AVERAGE(L99,P99,T99,X99,AB99,AF99,AJ99,AN99,)</f>
        <v>11.5</v>
      </c>
      <c r="D99" s="12" t="s">
        <v>272</v>
      </c>
      <c r="E99" s="12" t="s">
        <v>50</v>
      </c>
      <c r="F99" s="12" t="s">
        <v>170</v>
      </c>
      <c r="G99" s="57" t="s">
        <v>212</v>
      </c>
      <c r="H99" s="350"/>
      <c r="I99" s="8" t="s">
        <v>77</v>
      </c>
      <c r="J99" s="8" t="s">
        <v>90</v>
      </c>
      <c r="K99" s="344"/>
      <c r="L99" s="344"/>
      <c r="M99" s="344"/>
      <c r="N99" s="344"/>
      <c r="O99" s="315"/>
      <c r="P99" s="315"/>
      <c r="Q99" s="315"/>
      <c r="R99" s="315"/>
      <c r="S99" s="279"/>
      <c r="T99" s="279"/>
      <c r="U99" s="279"/>
      <c r="V99" s="279"/>
      <c r="W99" s="133"/>
      <c r="X99" s="134"/>
      <c r="Y99" s="139"/>
      <c r="Z99" s="139"/>
      <c r="AA99" s="98">
        <v>1.7556712962962965E-2</v>
      </c>
      <c r="AB99" s="94">
        <v>23</v>
      </c>
      <c r="AC99" s="94">
        <v>72</v>
      </c>
      <c r="AD99" s="94">
        <v>29</v>
      </c>
      <c r="AE99" s="256" t="s">
        <v>290</v>
      </c>
      <c r="AF99" s="259"/>
      <c r="AG99" s="259"/>
      <c r="AH99" s="252">
        <v>39</v>
      </c>
      <c r="AI99" s="199" t="s">
        <v>289</v>
      </c>
      <c r="AJ99" s="199"/>
      <c r="AK99" s="197"/>
      <c r="AL99" s="180">
        <v>39</v>
      </c>
      <c r="AM99" s="41" t="s">
        <v>152</v>
      </c>
      <c r="AN99" s="42"/>
      <c r="AO99" s="42"/>
      <c r="AP99" s="42">
        <v>53</v>
      </c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</row>
    <row r="100" spans="1:78" ht="18.75" x14ac:dyDescent="0.3">
      <c r="A100" s="53">
        <f>N100+R100+V100+Z100+AD100+AH100+AL100+AP100</f>
        <v>156</v>
      </c>
      <c r="B100" s="53">
        <v>98</v>
      </c>
      <c r="C100" s="336">
        <f>AVERAGE(L100,P100,T100,X100,AB100,AF100,AJ100,AN100,)</f>
        <v>19</v>
      </c>
      <c r="D100" s="3" t="s">
        <v>188</v>
      </c>
      <c r="E100" s="12" t="s">
        <v>135</v>
      </c>
      <c r="F100" s="12" t="s">
        <v>170</v>
      </c>
      <c r="G100" s="57" t="s">
        <v>212</v>
      </c>
      <c r="I100" s="8" t="s">
        <v>92</v>
      </c>
      <c r="J100" s="8" t="s">
        <v>90</v>
      </c>
      <c r="K100" s="344"/>
      <c r="L100" s="344"/>
      <c r="M100" s="344"/>
      <c r="N100" s="344"/>
      <c r="O100" s="314"/>
      <c r="P100" s="314"/>
      <c r="Q100" s="314"/>
      <c r="R100" s="314"/>
      <c r="S100" s="278"/>
      <c r="T100" s="278"/>
      <c r="U100" s="278"/>
      <c r="V100" s="278"/>
      <c r="W100" s="134"/>
      <c r="X100" s="134"/>
      <c r="Y100" s="139"/>
      <c r="Z100" s="139"/>
      <c r="AA100" s="94"/>
      <c r="AB100" s="94"/>
      <c r="AC100" s="94"/>
      <c r="AD100" s="94"/>
      <c r="AE100" s="250">
        <v>6.6782407407407404E-4</v>
      </c>
      <c r="AF100" s="252">
        <v>38</v>
      </c>
      <c r="AG100" s="252">
        <v>37</v>
      </c>
      <c r="AH100" s="253">
        <v>64</v>
      </c>
      <c r="AI100" s="199" t="s">
        <v>289</v>
      </c>
      <c r="AJ100" s="199"/>
      <c r="AK100" s="197"/>
      <c r="AL100" s="180">
        <v>39</v>
      </c>
      <c r="AM100" s="41" t="s">
        <v>152</v>
      </c>
      <c r="AN100" s="42"/>
      <c r="AO100" s="42"/>
      <c r="AP100" s="42">
        <v>53</v>
      </c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</row>
    <row r="101" spans="1:78" ht="18.75" hidden="1" x14ac:dyDescent="0.3">
      <c r="A101" s="53">
        <f>N101+R101+V101+Z101+AD101+AH101+AL101+AP101</f>
        <v>152</v>
      </c>
      <c r="B101" s="53">
        <v>99</v>
      </c>
      <c r="C101" s="336">
        <f>AVERAGE(L101,P101,T101,X101,AB101,AF101,AJ101,AN101,)</f>
        <v>18.5</v>
      </c>
      <c r="D101" s="3" t="s">
        <v>190</v>
      </c>
      <c r="E101" s="12" t="s">
        <v>13</v>
      </c>
      <c r="F101" s="12" t="s">
        <v>170</v>
      </c>
      <c r="G101" s="57" t="s">
        <v>212</v>
      </c>
      <c r="I101" s="8" t="s">
        <v>92</v>
      </c>
      <c r="J101" s="8" t="s">
        <v>90</v>
      </c>
      <c r="K101" s="344"/>
      <c r="L101" s="344"/>
      <c r="M101" s="344"/>
      <c r="N101" s="344"/>
      <c r="O101" s="314"/>
      <c r="P101" s="314"/>
      <c r="Q101" s="314"/>
      <c r="R101" s="314"/>
      <c r="S101" s="278"/>
      <c r="T101" s="278"/>
      <c r="U101" s="278"/>
      <c r="V101" s="278"/>
      <c r="W101" s="134"/>
      <c r="X101" s="134"/>
      <c r="Y101" s="139"/>
      <c r="Z101" s="139"/>
      <c r="AA101" s="94"/>
      <c r="AB101" s="94"/>
      <c r="AC101" s="94"/>
      <c r="AD101" s="94"/>
      <c r="AE101" s="250">
        <v>7.2222222222222219E-4</v>
      </c>
      <c r="AF101" s="252">
        <v>37</v>
      </c>
      <c r="AG101" s="252">
        <v>41</v>
      </c>
      <c r="AH101" s="253">
        <v>60</v>
      </c>
      <c r="AI101" s="199" t="s">
        <v>289</v>
      </c>
      <c r="AJ101" s="199"/>
      <c r="AK101" s="197"/>
      <c r="AL101" s="180">
        <v>39</v>
      </c>
      <c r="AM101" s="41" t="s">
        <v>152</v>
      </c>
      <c r="AN101" s="42"/>
      <c r="AO101" s="42"/>
      <c r="AP101" s="42">
        <v>53</v>
      </c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</row>
    <row r="102" spans="1:78" s="14" customFormat="1" ht="18.75" hidden="1" x14ac:dyDescent="0.3">
      <c r="A102" s="53">
        <f>N102+R102+V102+Z102+AD102+AH102+AL102+AP102</f>
        <v>151</v>
      </c>
      <c r="B102" s="53">
        <v>100</v>
      </c>
      <c r="C102" s="336">
        <f>AVERAGE(L102,P102,T102,X102,AB102,AF102,AJ102,AN102,)</f>
        <v>19</v>
      </c>
      <c r="D102" s="3" t="s">
        <v>191</v>
      </c>
      <c r="E102" s="12" t="s">
        <v>13</v>
      </c>
      <c r="F102" s="12" t="s">
        <v>170</v>
      </c>
      <c r="G102" s="57" t="s">
        <v>212</v>
      </c>
      <c r="H102" s="350"/>
      <c r="I102" s="8" t="s">
        <v>92</v>
      </c>
      <c r="J102" s="8" t="s">
        <v>90</v>
      </c>
      <c r="K102" s="344"/>
      <c r="L102" s="344"/>
      <c r="M102" s="344"/>
      <c r="N102" s="344"/>
      <c r="O102" s="314"/>
      <c r="P102" s="314"/>
      <c r="Q102" s="314"/>
      <c r="R102" s="314"/>
      <c r="S102" s="278"/>
      <c r="T102" s="278"/>
      <c r="U102" s="278"/>
      <c r="V102" s="278"/>
      <c r="W102" s="134"/>
      <c r="X102" s="134"/>
      <c r="Y102" s="139"/>
      <c r="Z102" s="139"/>
      <c r="AA102" s="94"/>
      <c r="AB102" s="94"/>
      <c r="AC102" s="94"/>
      <c r="AD102" s="94"/>
      <c r="AE102" s="250">
        <v>7.2685185185185179E-4</v>
      </c>
      <c r="AF102" s="252">
        <v>38</v>
      </c>
      <c r="AG102" s="252">
        <v>42</v>
      </c>
      <c r="AH102" s="253">
        <v>59</v>
      </c>
      <c r="AI102" s="199" t="s">
        <v>289</v>
      </c>
      <c r="AJ102" s="199"/>
      <c r="AK102" s="197"/>
      <c r="AL102" s="180">
        <v>39</v>
      </c>
      <c r="AM102" s="41" t="s">
        <v>152</v>
      </c>
      <c r="AN102" s="42"/>
      <c r="AO102" s="42"/>
      <c r="AP102" s="42">
        <v>53</v>
      </c>
      <c r="BT102" s="5"/>
      <c r="BU102" s="5"/>
      <c r="BV102" s="5"/>
      <c r="BW102" s="5"/>
      <c r="BX102" s="5"/>
      <c r="BY102" s="5"/>
      <c r="BZ102" s="5"/>
    </row>
    <row r="103" spans="1:78" s="14" customFormat="1" ht="18.75" hidden="1" x14ac:dyDescent="0.3">
      <c r="A103" s="53">
        <f>N103+R103+V103+Z103+AD103+AH103+AL103+AP103</f>
        <v>150</v>
      </c>
      <c r="B103" s="53">
        <v>101</v>
      </c>
      <c r="C103" s="336">
        <f>AVERAGE(L103,P103,T103,X103,AB103,AF103,AJ103,AN103,)</f>
        <v>18.5</v>
      </c>
      <c r="D103" s="3" t="s">
        <v>192</v>
      </c>
      <c r="E103" s="12" t="s">
        <v>25</v>
      </c>
      <c r="F103" s="12" t="s">
        <v>170</v>
      </c>
      <c r="G103" s="57" t="s">
        <v>212</v>
      </c>
      <c r="H103" s="350"/>
      <c r="I103" s="8" t="s">
        <v>92</v>
      </c>
      <c r="J103" s="8" t="s">
        <v>90</v>
      </c>
      <c r="K103" s="344"/>
      <c r="L103" s="344"/>
      <c r="M103" s="344"/>
      <c r="N103" s="344"/>
      <c r="O103" s="314"/>
      <c r="P103" s="314"/>
      <c r="Q103" s="314"/>
      <c r="R103" s="314"/>
      <c r="S103" s="278"/>
      <c r="T103" s="278"/>
      <c r="U103" s="278"/>
      <c r="V103" s="278"/>
      <c r="W103" s="134"/>
      <c r="X103" s="134"/>
      <c r="Y103" s="139"/>
      <c r="Z103" s="139"/>
      <c r="AA103" s="94"/>
      <c r="AB103" s="94"/>
      <c r="AC103" s="94"/>
      <c r="AD103" s="94"/>
      <c r="AE103" s="250">
        <v>7.3148148148148139E-4</v>
      </c>
      <c r="AF103" s="252">
        <v>37</v>
      </c>
      <c r="AG103" s="252">
        <v>43</v>
      </c>
      <c r="AH103" s="253">
        <v>58</v>
      </c>
      <c r="AI103" s="199" t="s">
        <v>289</v>
      </c>
      <c r="AJ103" s="199"/>
      <c r="AK103" s="197"/>
      <c r="AL103" s="180">
        <v>39</v>
      </c>
      <c r="AM103" s="41" t="s">
        <v>152</v>
      </c>
      <c r="AN103" s="42"/>
      <c r="AO103" s="42"/>
      <c r="AP103" s="42">
        <v>53</v>
      </c>
      <c r="BQ103" s="5"/>
      <c r="BR103" s="5"/>
      <c r="BS103" s="5"/>
      <c r="BT103" s="5"/>
      <c r="BU103" s="5"/>
      <c r="BV103" s="5"/>
      <c r="BW103" s="5"/>
      <c r="BX103" s="5"/>
      <c r="BY103" s="5"/>
      <c r="BZ103" s="5"/>
    </row>
    <row r="104" spans="1:78" ht="18.75" hidden="1" x14ac:dyDescent="0.3">
      <c r="A104" s="53">
        <f>N104+R104+V104+Z104+AD104+AH104+AL104+AP104</f>
        <v>148</v>
      </c>
      <c r="B104" s="53">
        <v>102</v>
      </c>
      <c r="C104" s="336">
        <f>AVERAGE(L104,P104,T104,X104,AB104,AF104,AJ104,AN104,)</f>
        <v>36.333333333333336</v>
      </c>
      <c r="D104" s="3" t="s">
        <v>58</v>
      </c>
      <c r="E104" s="12" t="s">
        <v>102</v>
      </c>
      <c r="F104" s="12" t="s">
        <v>234</v>
      </c>
      <c r="G104" s="57" t="s">
        <v>210</v>
      </c>
      <c r="I104" s="8" t="s">
        <v>92</v>
      </c>
      <c r="J104" s="8" t="s">
        <v>90</v>
      </c>
      <c r="K104" s="344"/>
      <c r="L104" s="344"/>
      <c r="M104" s="344"/>
      <c r="N104" s="344"/>
      <c r="O104" s="316"/>
      <c r="P104" s="316"/>
      <c r="Q104" s="316"/>
      <c r="R104" s="316"/>
      <c r="S104" s="281"/>
      <c r="T104" s="281"/>
      <c r="U104" s="281"/>
      <c r="V104" s="281"/>
      <c r="W104" s="131"/>
      <c r="X104" s="131"/>
      <c r="Y104" s="143"/>
      <c r="Z104" s="143"/>
      <c r="AA104" s="96"/>
      <c r="AB104" s="96"/>
      <c r="AC104" s="96"/>
      <c r="AD104" s="96"/>
      <c r="AE104" s="258"/>
      <c r="AF104" s="260"/>
      <c r="AG104" s="252"/>
      <c r="AH104" s="253"/>
      <c r="AI104" s="200">
        <v>4.1203703703703709E-4</v>
      </c>
      <c r="AJ104" s="178">
        <v>50</v>
      </c>
      <c r="AK104" s="180">
        <v>22</v>
      </c>
      <c r="AL104" s="181">
        <v>79</v>
      </c>
      <c r="AM104" s="45">
        <v>2.1412037037037038E-4</v>
      </c>
      <c r="AN104" s="46">
        <v>59</v>
      </c>
      <c r="AO104" s="46">
        <v>32</v>
      </c>
      <c r="AP104" s="46">
        <v>69</v>
      </c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T104" s="14"/>
      <c r="BU104" s="14"/>
      <c r="BV104" s="14"/>
      <c r="BW104" s="14"/>
      <c r="BX104" s="14"/>
      <c r="BY104" s="14"/>
      <c r="BZ104" s="14"/>
    </row>
    <row r="105" spans="1:78" s="14" customFormat="1" ht="18.75" hidden="1" x14ac:dyDescent="0.3">
      <c r="A105" s="53">
        <f>N105+R105+V105+Z105+AD105+AH105+AL105+AP105</f>
        <v>146</v>
      </c>
      <c r="B105" s="53">
        <v>103</v>
      </c>
      <c r="C105" s="336">
        <f>AVERAGE(L105,P105,T105,X105,AB105,AF105,AJ105,AN105,)</f>
        <v>19</v>
      </c>
      <c r="D105" s="3" t="s">
        <v>194</v>
      </c>
      <c r="E105" s="12" t="s">
        <v>195</v>
      </c>
      <c r="F105" s="12" t="s">
        <v>170</v>
      </c>
      <c r="G105" s="57" t="s">
        <v>212</v>
      </c>
      <c r="H105" s="350"/>
      <c r="I105" s="8" t="s">
        <v>92</v>
      </c>
      <c r="J105" s="8" t="s">
        <v>90</v>
      </c>
      <c r="K105" s="344"/>
      <c r="L105" s="344"/>
      <c r="M105" s="344"/>
      <c r="N105" s="344"/>
      <c r="O105" s="318"/>
      <c r="P105" s="318"/>
      <c r="Q105" s="318"/>
      <c r="R105" s="318"/>
      <c r="S105" s="277"/>
      <c r="T105" s="277"/>
      <c r="U105" s="277"/>
      <c r="V105" s="277"/>
      <c r="W105" s="131"/>
      <c r="X105" s="131"/>
      <c r="Y105" s="137"/>
      <c r="Z105" s="137"/>
      <c r="AA105" s="97"/>
      <c r="AB105" s="97"/>
      <c r="AC105" s="97"/>
      <c r="AD105" s="97"/>
      <c r="AE105" s="254">
        <v>7.5000000000000012E-4</v>
      </c>
      <c r="AF105" s="255">
        <v>38</v>
      </c>
      <c r="AG105" s="255">
        <v>47</v>
      </c>
      <c r="AH105" s="255">
        <v>54</v>
      </c>
      <c r="AI105" s="199" t="s">
        <v>289</v>
      </c>
      <c r="AJ105" s="199"/>
      <c r="AK105" s="197"/>
      <c r="AL105" s="180">
        <v>39</v>
      </c>
      <c r="AM105" s="41" t="s">
        <v>152</v>
      </c>
      <c r="AN105" s="42"/>
      <c r="AO105" s="42"/>
      <c r="AP105" s="42">
        <v>53</v>
      </c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</row>
    <row r="106" spans="1:78" s="14" customFormat="1" ht="18.75" hidden="1" x14ac:dyDescent="0.3">
      <c r="A106" s="53">
        <f>N106+R106+V106+Z106+AD106+AH106+AL106+AP106</f>
        <v>144</v>
      </c>
      <c r="B106" s="53">
        <v>104</v>
      </c>
      <c r="C106" s="336">
        <f>AVERAGE(L106,P106,T106,X106,AB106,AF106,AJ106,AN106,)</f>
        <v>19.5</v>
      </c>
      <c r="D106" s="3" t="s">
        <v>196</v>
      </c>
      <c r="E106" s="12" t="s">
        <v>197</v>
      </c>
      <c r="F106" s="12" t="s">
        <v>170</v>
      </c>
      <c r="G106" s="57" t="s">
        <v>212</v>
      </c>
      <c r="H106" s="350" t="s">
        <v>352</v>
      </c>
      <c r="I106" s="8" t="s">
        <v>92</v>
      </c>
      <c r="J106" s="8" t="s">
        <v>90</v>
      </c>
      <c r="K106" s="344"/>
      <c r="L106" s="344"/>
      <c r="M106" s="344"/>
      <c r="N106" s="344"/>
      <c r="O106" s="318"/>
      <c r="P106" s="318"/>
      <c r="Q106" s="318"/>
      <c r="R106" s="318"/>
      <c r="S106" s="277"/>
      <c r="T106" s="277"/>
      <c r="U106" s="277"/>
      <c r="V106" s="277"/>
      <c r="W106" s="131"/>
      <c r="X106" s="131"/>
      <c r="Y106" s="137"/>
      <c r="Z106" s="137"/>
      <c r="AA106" s="97"/>
      <c r="AB106" s="97"/>
      <c r="AC106" s="97"/>
      <c r="AD106" s="97"/>
      <c r="AE106" s="254">
        <v>7.5231481481481471E-4</v>
      </c>
      <c r="AF106" s="255">
        <v>39</v>
      </c>
      <c r="AG106" s="255">
        <v>49</v>
      </c>
      <c r="AH106" s="255">
        <v>52</v>
      </c>
      <c r="AI106" s="199" t="s">
        <v>289</v>
      </c>
      <c r="AJ106" s="199"/>
      <c r="AK106" s="197"/>
      <c r="AL106" s="180">
        <v>39</v>
      </c>
      <c r="AM106" s="41" t="s">
        <v>152</v>
      </c>
      <c r="AN106" s="42"/>
      <c r="AO106" s="42"/>
      <c r="AP106" s="42">
        <v>53</v>
      </c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T106" s="5"/>
      <c r="BU106" s="5"/>
      <c r="BV106" s="5"/>
      <c r="BW106" s="5"/>
      <c r="BX106" s="5"/>
      <c r="BY106" s="5"/>
      <c r="BZ106" s="5"/>
    </row>
    <row r="107" spans="1:78" s="14" customFormat="1" ht="18.75" x14ac:dyDescent="0.3">
      <c r="A107" s="53">
        <f>N107+R107+V107+Z107+AD107+AH107+AL107+AP107</f>
        <v>142</v>
      </c>
      <c r="B107" s="53">
        <v>105</v>
      </c>
      <c r="C107" s="336">
        <f>AVERAGE(L107,P107,T107,X107,AB107,AF107,AJ107,AN107,)</f>
        <v>18</v>
      </c>
      <c r="D107" s="3" t="s">
        <v>134</v>
      </c>
      <c r="E107" s="12" t="s">
        <v>135</v>
      </c>
      <c r="F107" s="12" t="s">
        <v>18</v>
      </c>
      <c r="G107" s="57" t="s">
        <v>210</v>
      </c>
      <c r="H107" s="350"/>
      <c r="I107" s="8" t="s">
        <v>92</v>
      </c>
      <c r="J107" s="8" t="s">
        <v>90</v>
      </c>
      <c r="K107" s="344"/>
      <c r="L107" s="344"/>
      <c r="M107" s="344"/>
      <c r="N107" s="344"/>
      <c r="O107" s="319"/>
      <c r="P107" s="319"/>
      <c r="Q107" s="319"/>
      <c r="R107" s="319"/>
      <c r="S107" s="276"/>
      <c r="T107" s="276"/>
      <c r="U107" s="276"/>
      <c r="V107" s="276"/>
      <c r="W107" s="131"/>
      <c r="X107" s="131"/>
      <c r="Y107" s="144"/>
      <c r="Z107" s="144"/>
      <c r="AA107" s="93"/>
      <c r="AB107" s="93"/>
      <c r="AC107" s="93"/>
      <c r="AD107" s="93"/>
      <c r="AE107" s="258"/>
      <c r="AF107" s="251"/>
      <c r="AG107" s="252"/>
      <c r="AH107" s="253"/>
      <c r="AI107" s="194">
        <v>3.8888888888888892E-4</v>
      </c>
      <c r="AJ107" s="177">
        <v>36</v>
      </c>
      <c r="AK107" s="177">
        <v>11</v>
      </c>
      <c r="AL107" s="177">
        <v>89</v>
      </c>
      <c r="AM107" s="41" t="s">
        <v>152</v>
      </c>
      <c r="AN107" s="42"/>
      <c r="AO107" s="42"/>
      <c r="AP107" s="42">
        <v>53</v>
      </c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Q107" s="5"/>
      <c r="BR107" s="5"/>
      <c r="BS107" s="5"/>
    </row>
    <row r="108" spans="1:78" ht="18.75" hidden="1" x14ac:dyDescent="0.3">
      <c r="A108" s="53">
        <f>N108+R108+V108+Z108+AD108+AH108+AL108+AP108</f>
        <v>141</v>
      </c>
      <c r="B108" s="53">
        <v>106</v>
      </c>
      <c r="C108" s="336">
        <f>AVERAGE(L108,P108,T108,X108,AB108,AF108,AJ108,AN108,)</f>
        <v>19</v>
      </c>
      <c r="D108" s="3" t="s">
        <v>200</v>
      </c>
      <c r="E108" s="12" t="s">
        <v>123</v>
      </c>
      <c r="F108" s="12" t="s">
        <v>170</v>
      </c>
      <c r="G108" s="57" t="s">
        <v>212</v>
      </c>
      <c r="I108" s="8" t="s">
        <v>92</v>
      </c>
      <c r="J108" s="8" t="s">
        <v>90</v>
      </c>
      <c r="K108" s="344"/>
      <c r="L108" s="344"/>
      <c r="M108" s="344"/>
      <c r="N108" s="344"/>
      <c r="O108" s="314"/>
      <c r="P108" s="314"/>
      <c r="Q108" s="314"/>
      <c r="R108" s="314"/>
      <c r="S108" s="278"/>
      <c r="T108" s="278"/>
      <c r="U108" s="278"/>
      <c r="V108" s="278"/>
      <c r="W108" s="134"/>
      <c r="X108" s="134"/>
      <c r="Y108" s="134"/>
      <c r="Z108" s="134"/>
      <c r="AA108" s="95"/>
      <c r="AB108" s="95"/>
      <c r="AC108" s="95"/>
      <c r="AD108" s="95"/>
      <c r="AE108" s="250">
        <v>7.7546296296296304E-4</v>
      </c>
      <c r="AF108" s="253">
        <v>38</v>
      </c>
      <c r="AG108" s="252">
        <v>52</v>
      </c>
      <c r="AH108" s="253">
        <v>49</v>
      </c>
      <c r="AI108" s="199" t="s">
        <v>289</v>
      </c>
      <c r="AJ108" s="199"/>
      <c r="AK108" s="197"/>
      <c r="AL108" s="180">
        <v>39</v>
      </c>
      <c r="AM108" s="41" t="s">
        <v>152</v>
      </c>
      <c r="AN108" s="42"/>
      <c r="AO108" s="42"/>
      <c r="AP108" s="42">
        <v>53</v>
      </c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</row>
    <row r="109" spans="1:78" s="14" customFormat="1" ht="18.75" hidden="1" x14ac:dyDescent="0.3">
      <c r="A109" s="53">
        <f>N109+R109+V109+Z109+AD109+AH109+AL109+AP109</f>
        <v>141</v>
      </c>
      <c r="B109" s="53">
        <v>107</v>
      </c>
      <c r="C109" s="336">
        <f>AVERAGE(L109,P109,T109,X109,AB109,AF109,AJ109,AN109,)</f>
        <v>23</v>
      </c>
      <c r="D109" s="3" t="s">
        <v>94</v>
      </c>
      <c r="E109" s="12" t="s">
        <v>102</v>
      </c>
      <c r="F109" s="12" t="s">
        <v>57</v>
      </c>
      <c r="G109" s="57" t="s">
        <v>210</v>
      </c>
      <c r="H109" s="350"/>
      <c r="I109" s="8" t="s">
        <v>92</v>
      </c>
      <c r="J109" s="8" t="s">
        <v>90</v>
      </c>
      <c r="K109" s="344"/>
      <c r="L109" s="344"/>
      <c r="M109" s="344"/>
      <c r="N109" s="344"/>
      <c r="O109" s="319"/>
      <c r="P109" s="319"/>
      <c r="Q109" s="319"/>
      <c r="R109" s="319"/>
      <c r="S109" s="276"/>
      <c r="T109" s="276"/>
      <c r="U109" s="276"/>
      <c r="V109" s="276"/>
      <c r="W109" s="131"/>
      <c r="X109" s="131"/>
      <c r="Y109" s="144"/>
      <c r="Z109" s="144"/>
      <c r="AA109" s="93"/>
      <c r="AB109" s="93"/>
      <c r="AC109" s="93"/>
      <c r="AD109" s="93"/>
      <c r="AE109" s="258"/>
      <c r="AF109" s="251"/>
      <c r="AG109" s="252"/>
      <c r="AH109" s="253"/>
      <c r="AI109" s="194">
        <v>3.9236111111111107E-4</v>
      </c>
      <c r="AJ109" s="177">
        <v>46</v>
      </c>
      <c r="AK109" s="177">
        <v>13</v>
      </c>
      <c r="AL109" s="177">
        <v>88</v>
      </c>
      <c r="AM109" s="41" t="s">
        <v>152</v>
      </c>
      <c r="AN109" s="42"/>
      <c r="AO109" s="42"/>
      <c r="AP109" s="42">
        <v>53</v>
      </c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</row>
    <row r="110" spans="1:78" s="14" customFormat="1" ht="18.75" hidden="1" x14ac:dyDescent="0.3">
      <c r="A110" s="53">
        <f>N110+R110+V110+Z110+AD110+AH110+AL110+AP110</f>
        <v>140</v>
      </c>
      <c r="B110" s="53">
        <v>108</v>
      </c>
      <c r="C110" s="336">
        <f>AVERAGE(L110,P110,T110,X110,AB110,AF110,AJ110,AN110,)</f>
        <v>20</v>
      </c>
      <c r="D110" s="3" t="s">
        <v>201</v>
      </c>
      <c r="E110" s="12" t="s">
        <v>25</v>
      </c>
      <c r="F110" s="12" t="s">
        <v>18</v>
      </c>
      <c r="G110" s="57" t="s">
        <v>210</v>
      </c>
      <c r="H110" s="350"/>
      <c r="I110" s="8" t="s">
        <v>92</v>
      </c>
      <c r="J110" s="49" t="s">
        <v>66</v>
      </c>
      <c r="K110" s="345"/>
      <c r="L110" s="345"/>
      <c r="M110" s="345"/>
      <c r="N110" s="345"/>
      <c r="O110" s="313"/>
      <c r="P110" s="313"/>
      <c r="Q110" s="313"/>
      <c r="R110" s="313"/>
      <c r="S110" s="283"/>
      <c r="T110" s="283"/>
      <c r="U110" s="283"/>
      <c r="V110" s="283"/>
      <c r="W110" s="134"/>
      <c r="X110" s="134"/>
      <c r="Y110" s="134"/>
      <c r="Z110" s="134"/>
      <c r="AA110" s="95"/>
      <c r="AB110" s="95"/>
      <c r="AC110" s="95"/>
      <c r="AD110" s="95"/>
      <c r="AE110" s="250">
        <v>7.8472222222222214E-4</v>
      </c>
      <c r="AF110" s="253">
        <v>40</v>
      </c>
      <c r="AG110" s="252">
        <v>53</v>
      </c>
      <c r="AH110" s="253">
        <v>48</v>
      </c>
      <c r="AI110" s="199" t="s">
        <v>289</v>
      </c>
      <c r="AJ110" s="199"/>
      <c r="AK110" s="197"/>
      <c r="AL110" s="180">
        <v>39</v>
      </c>
      <c r="AM110" s="41" t="s">
        <v>152</v>
      </c>
      <c r="AN110" s="42"/>
      <c r="AO110" s="42"/>
      <c r="AP110" s="42">
        <v>53</v>
      </c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T110" s="5"/>
      <c r="BU110" s="5"/>
      <c r="BV110" s="5"/>
      <c r="BW110" s="5"/>
      <c r="BX110" s="5"/>
      <c r="BY110" s="5"/>
      <c r="BZ110" s="5"/>
    </row>
    <row r="111" spans="1:78" s="14" customFormat="1" ht="18.75" hidden="1" x14ac:dyDescent="0.3">
      <c r="A111" s="53">
        <f>N111+R111+V111+Z111+AD111+AH111+AL111+AP111</f>
        <v>139</v>
      </c>
      <c r="B111" s="53">
        <v>109</v>
      </c>
      <c r="C111" s="336">
        <f>AVERAGE(L111,P111,T111,X111,AB111,AF111,AJ111,AN111,)</f>
        <v>20</v>
      </c>
      <c r="D111" s="3" t="s">
        <v>202</v>
      </c>
      <c r="E111" s="12" t="s">
        <v>195</v>
      </c>
      <c r="F111" s="12" t="s">
        <v>170</v>
      </c>
      <c r="G111" s="57" t="s">
        <v>212</v>
      </c>
      <c r="H111" s="350"/>
      <c r="I111" s="8" t="s">
        <v>92</v>
      </c>
      <c r="J111" s="8" t="s">
        <v>90</v>
      </c>
      <c r="K111" s="344"/>
      <c r="L111" s="344"/>
      <c r="M111" s="344"/>
      <c r="N111" s="344"/>
      <c r="O111" s="314"/>
      <c r="P111" s="314"/>
      <c r="Q111" s="314"/>
      <c r="R111" s="314"/>
      <c r="S111" s="278"/>
      <c r="T111" s="278"/>
      <c r="U111" s="278"/>
      <c r="V111" s="278"/>
      <c r="W111" s="134"/>
      <c r="X111" s="134"/>
      <c r="Y111" s="134"/>
      <c r="Z111" s="134"/>
      <c r="AA111" s="95"/>
      <c r="AB111" s="95"/>
      <c r="AC111" s="95"/>
      <c r="AD111" s="95"/>
      <c r="AE111" s="250">
        <v>8.0092592592592585E-4</v>
      </c>
      <c r="AF111" s="253">
        <v>40</v>
      </c>
      <c r="AG111" s="252">
        <v>54</v>
      </c>
      <c r="AH111" s="253">
        <v>47</v>
      </c>
      <c r="AI111" s="199" t="s">
        <v>289</v>
      </c>
      <c r="AJ111" s="199"/>
      <c r="AK111" s="197"/>
      <c r="AL111" s="180">
        <v>39</v>
      </c>
      <c r="AM111" s="41" t="s">
        <v>152</v>
      </c>
      <c r="AN111" s="42"/>
      <c r="AO111" s="42"/>
      <c r="AP111" s="42">
        <v>53</v>
      </c>
      <c r="BQ111" s="5"/>
      <c r="BR111" s="5"/>
      <c r="BS111" s="5"/>
    </row>
    <row r="112" spans="1:78" s="29" customFormat="1" ht="18.75" hidden="1" x14ac:dyDescent="0.3">
      <c r="A112" s="53">
        <f>N112+R112+V112+Z112+AD112+AH112+AL112+AP112</f>
        <v>139</v>
      </c>
      <c r="B112" s="53">
        <v>110</v>
      </c>
      <c r="C112" s="336">
        <f>AVERAGE(L112,P112,T112,X112,AB112,AF112,AJ112,AN112,)</f>
        <v>21</v>
      </c>
      <c r="D112" s="3" t="s">
        <v>103</v>
      </c>
      <c r="E112" s="12" t="s">
        <v>102</v>
      </c>
      <c r="F112" s="12" t="s">
        <v>116</v>
      </c>
      <c r="G112" s="57" t="s">
        <v>129</v>
      </c>
      <c r="H112" s="350"/>
      <c r="I112" s="8" t="s">
        <v>92</v>
      </c>
      <c r="J112" s="8" t="s">
        <v>90</v>
      </c>
      <c r="K112" s="344"/>
      <c r="L112" s="344"/>
      <c r="M112" s="344"/>
      <c r="N112" s="344"/>
      <c r="O112" s="314"/>
      <c r="P112" s="314"/>
      <c r="Q112" s="314"/>
      <c r="R112" s="314"/>
      <c r="S112" s="278"/>
      <c r="T112" s="278"/>
      <c r="U112" s="278"/>
      <c r="V112" s="278"/>
      <c r="W112" s="134"/>
      <c r="X112" s="134"/>
      <c r="Y112" s="139"/>
      <c r="Z112" s="139"/>
      <c r="AA112" s="94"/>
      <c r="AB112" s="94"/>
      <c r="AC112" s="94"/>
      <c r="AD112" s="94"/>
      <c r="AE112" s="258"/>
      <c r="AF112" s="252"/>
      <c r="AG112" s="252"/>
      <c r="AH112" s="253"/>
      <c r="AI112" s="195">
        <v>3.9351851851851852E-4</v>
      </c>
      <c r="AJ112" s="180">
        <v>42</v>
      </c>
      <c r="AK112" s="180">
        <v>15</v>
      </c>
      <c r="AL112" s="181">
        <v>86</v>
      </c>
      <c r="AM112" s="41" t="s">
        <v>152</v>
      </c>
      <c r="AN112" s="42"/>
      <c r="AO112" s="42"/>
      <c r="AP112" s="42">
        <v>53</v>
      </c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</row>
    <row r="113" spans="1:78" s="29" customFormat="1" ht="18.75" hidden="1" x14ac:dyDescent="0.3">
      <c r="A113" s="53">
        <f>N113+R113+V113+Z113+AD113+AH113+AL113+AP113</f>
        <v>138</v>
      </c>
      <c r="B113" s="53">
        <v>111</v>
      </c>
      <c r="C113" s="336">
        <f>AVERAGE(L113,P113,T113,X113,AB113,AF113,AJ113,AN113,)</f>
        <v>21</v>
      </c>
      <c r="D113" s="3" t="s">
        <v>216</v>
      </c>
      <c r="E113" s="12" t="s">
        <v>25</v>
      </c>
      <c r="F113" s="12" t="s">
        <v>170</v>
      </c>
      <c r="G113" s="57" t="s">
        <v>212</v>
      </c>
      <c r="H113" s="350"/>
      <c r="I113" s="8" t="s">
        <v>77</v>
      </c>
      <c r="J113" s="8" t="s">
        <v>90</v>
      </c>
      <c r="K113" s="344"/>
      <c r="L113" s="344"/>
      <c r="M113" s="344"/>
      <c r="N113" s="344"/>
      <c r="O113" s="314"/>
      <c r="P113" s="314"/>
      <c r="Q113" s="314"/>
      <c r="R113" s="314"/>
      <c r="S113" s="278"/>
      <c r="T113" s="278"/>
      <c r="U113" s="278"/>
      <c r="V113" s="278"/>
      <c r="W113" s="134"/>
      <c r="X113" s="134"/>
      <c r="Y113" s="134"/>
      <c r="Z113" s="134"/>
      <c r="AA113" s="95"/>
      <c r="AB113" s="95"/>
      <c r="AC113" s="95"/>
      <c r="AD113" s="95"/>
      <c r="AE113" s="250">
        <v>8.2523148148148158E-4</v>
      </c>
      <c r="AF113" s="253">
        <v>42</v>
      </c>
      <c r="AG113" s="253">
        <v>55</v>
      </c>
      <c r="AH113" s="253">
        <v>46</v>
      </c>
      <c r="AI113" s="199" t="s">
        <v>289</v>
      </c>
      <c r="AJ113" s="199"/>
      <c r="AK113" s="197"/>
      <c r="AL113" s="180">
        <v>39</v>
      </c>
      <c r="AM113" s="41" t="s">
        <v>152</v>
      </c>
      <c r="AN113" s="44"/>
      <c r="AO113" s="44"/>
      <c r="AP113" s="44">
        <v>53</v>
      </c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</row>
    <row r="114" spans="1:78" s="14" customFormat="1" ht="18.75" hidden="1" x14ac:dyDescent="0.3">
      <c r="A114" s="53">
        <f>N114+R114+V114+Z114+AD114+AH114+AL114+AP114</f>
        <v>138</v>
      </c>
      <c r="B114" s="53">
        <v>112</v>
      </c>
      <c r="C114" s="336">
        <f>AVERAGE(L114,P114,T114,X114,AB114,AF114,AJ114,AN114,)</f>
        <v>43</v>
      </c>
      <c r="D114" s="3" t="s">
        <v>61</v>
      </c>
      <c r="E114" s="12" t="s">
        <v>87</v>
      </c>
      <c r="F114" s="12" t="s">
        <v>18</v>
      </c>
      <c r="G114" s="57" t="s">
        <v>210</v>
      </c>
      <c r="H114" s="350"/>
      <c r="I114" s="8" t="s">
        <v>92</v>
      </c>
      <c r="J114" s="8" t="s">
        <v>90</v>
      </c>
      <c r="K114" s="344"/>
      <c r="L114" s="344"/>
      <c r="M114" s="344"/>
      <c r="N114" s="344"/>
      <c r="O114" s="331"/>
      <c r="P114" s="331"/>
      <c r="Q114" s="331"/>
      <c r="R114" s="331"/>
      <c r="S114" s="284"/>
      <c r="T114" s="284"/>
      <c r="U114" s="284"/>
      <c r="V114" s="284"/>
      <c r="W114" s="131"/>
      <c r="X114" s="131"/>
      <c r="Y114" s="144"/>
      <c r="Z114" s="144"/>
      <c r="AA114" s="93"/>
      <c r="AB114" s="93"/>
      <c r="AC114" s="93"/>
      <c r="AD114" s="93"/>
      <c r="AE114" s="258"/>
      <c r="AF114" s="263"/>
      <c r="AG114" s="260"/>
      <c r="AH114" s="253"/>
      <c r="AI114" s="194">
        <v>4.4791666666666672E-4</v>
      </c>
      <c r="AJ114" s="177">
        <v>60</v>
      </c>
      <c r="AK114" s="177">
        <v>33</v>
      </c>
      <c r="AL114" s="177">
        <v>68</v>
      </c>
      <c r="AM114" s="45">
        <v>2.1180555555555555E-4</v>
      </c>
      <c r="AN114" s="46">
        <v>69</v>
      </c>
      <c r="AO114" s="46">
        <v>31</v>
      </c>
      <c r="AP114" s="46">
        <v>70</v>
      </c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T114" s="29"/>
      <c r="BU114" s="29"/>
      <c r="BV114" s="29"/>
      <c r="BW114" s="29"/>
      <c r="BX114" s="29"/>
      <c r="BY114" s="29"/>
      <c r="BZ114" s="29"/>
    </row>
    <row r="115" spans="1:78" s="14" customFormat="1" ht="18.75" hidden="1" x14ac:dyDescent="0.3">
      <c r="A115" s="53">
        <f>N115+R115+V115+Z115+AD115+AH115+AL115+AP115</f>
        <v>137</v>
      </c>
      <c r="B115" s="53">
        <v>113</v>
      </c>
      <c r="C115" s="336">
        <f>AVERAGE(L115,P115,T115,X115,AB115,AF115,AJ115,AN115,)</f>
        <v>23.5</v>
      </c>
      <c r="D115" s="3" t="s">
        <v>203</v>
      </c>
      <c r="E115" s="12" t="s">
        <v>13</v>
      </c>
      <c r="F115" s="12" t="s">
        <v>170</v>
      </c>
      <c r="G115" s="57" t="s">
        <v>212</v>
      </c>
      <c r="H115" s="350"/>
      <c r="I115" s="8" t="s">
        <v>77</v>
      </c>
      <c r="J115" s="8" t="s">
        <v>90</v>
      </c>
      <c r="K115" s="344"/>
      <c r="L115" s="344"/>
      <c r="M115" s="344"/>
      <c r="N115" s="344"/>
      <c r="O115" s="314"/>
      <c r="P115" s="314"/>
      <c r="Q115" s="314"/>
      <c r="R115" s="314"/>
      <c r="S115" s="278"/>
      <c r="T115" s="278"/>
      <c r="U115" s="278"/>
      <c r="V115" s="278"/>
      <c r="W115" s="134"/>
      <c r="X115" s="134"/>
      <c r="Y115" s="134"/>
      <c r="Z115" s="134"/>
      <c r="AA115" s="95"/>
      <c r="AB115" s="95"/>
      <c r="AC115" s="95"/>
      <c r="AD115" s="95"/>
      <c r="AE115" s="250">
        <v>8.3796296296296299E-4</v>
      </c>
      <c r="AF115" s="253">
        <v>47</v>
      </c>
      <c r="AG115" s="252">
        <v>56</v>
      </c>
      <c r="AH115" s="253">
        <v>45</v>
      </c>
      <c r="AI115" s="199" t="s">
        <v>289</v>
      </c>
      <c r="AJ115" s="199"/>
      <c r="AK115" s="197"/>
      <c r="AL115" s="180">
        <v>39</v>
      </c>
      <c r="AM115" s="41" t="s">
        <v>152</v>
      </c>
      <c r="AN115" s="42"/>
      <c r="AO115" s="42"/>
      <c r="AP115" s="42">
        <v>53</v>
      </c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</row>
    <row r="116" spans="1:78" ht="18.75" hidden="1" x14ac:dyDescent="0.3">
      <c r="A116" s="53">
        <f>N116+R116+V116+Z116+AD116+AH116+AL116+AP116</f>
        <v>137</v>
      </c>
      <c r="B116" s="53">
        <v>114</v>
      </c>
      <c r="C116" s="336">
        <f>AVERAGE(L116,P116,T116,X116,AB116,AF116,AJ116,AN116,)</f>
        <v>26</v>
      </c>
      <c r="D116" s="3" t="s">
        <v>29</v>
      </c>
      <c r="E116" s="12" t="s">
        <v>7</v>
      </c>
      <c r="F116" s="12" t="s">
        <v>37</v>
      </c>
      <c r="G116" s="57" t="s">
        <v>230</v>
      </c>
      <c r="I116" s="8" t="s">
        <v>92</v>
      </c>
      <c r="J116" s="8" t="s">
        <v>90</v>
      </c>
      <c r="K116" s="344"/>
      <c r="L116" s="344"/>
      <c r="M116" s="344"/>
      <c r="N116" s="344"/>
      <c r="O116" s="314"/>
      <c r="P116" s="314"/>
      <c r="Q116" s="314"/>
      <c r="R116" s="314"/>
      <c r="S116" s="278"/>
      <c r="T116" s="278"/>
      <c r="U116" s="278"/>
      <c r="V116" s="278"/>
      <c r="W116" s="134"/>
      <c r="X116" s="134"/>
      <c r="Y116" s="139"/>
      <c r="Z116" s="139"/>
      <c r="AA116" s="94"/>
      <c r="AB116" s="94"/>
      <c r="AC116" s="94"/>
      <c r="AD116" s="94"/>
      <c r="AE116" s="264"/>
      <c r="AF116" s="252"/>
      <c r="AG116" s="252"/>
      <c r="AH116" s="252"/>
      <c r="AI116" s="199" t="s">
        <v>289</v>
      </c>
      <c r="AJ116" s="199"/>
      <c r="AK116" s="197"/>
      <c r="AL116" s="180">
        <v>39</v>
      </c>
      <c r="AM116" s="41">
        <v>1.7939814814814817E-4</v>
      </c>
      <c r="AN116" s="42">
        <v>52</v>
      </c>
      <c r="AO116" s="42">
        <v>3</v>
      </c>
      <c r="AP116" s="42">
        <v>98</v>
      </c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29"/>
      <c r="BR116" s="29"/>
      <c r="BS116" s="29"/>
      <c r="BT116" s="14"/>
      <c r="BU116" s="14"/>
      <c r="BV116" s="14"/>
      <c r="BW116" s="14"/>
      <c r="BX116" s="14"/>
      <c r="BY116" s="14"/>
      <c r="BZ116" s="14"/>
    </row>
    <row r="117" spans="1:78" ht="18.75" hidden="1" x14ac:dyDescent="0.3">
      <c r="A117" s="53">
        <f>N117+R117+V117+Z117+AD117+AH117+AL117+AP117</f>
        <v>135</v>
      </c>
      <c r="B117" s="53">
        <v>115</v>
      </c>
      <c r="C117" s="336">
        <f>AVERAGE(L117,P117,T117,X117,AB117,AF117,AJ117,AN117,)</f>
        <v>16</v>
      </c>
      <c r="D117" s="3" t="s">
        <v>205</v>
      </c>
      <c r="E117" s="12" t="s">
        <v>13</v>
      </c>
      <c r="F117" s="12" t="s">
        <v>170</v>
      </c>
      <c r="G117" s="57" t="s">
        <v>212</v>
      </c>
      <c r="I117" s="8" t="s">
        <v>77</v>
      </c>
      <c r="J117" s="8" t="s">
        <v>90</v>
      </c>
      <c r="K117" s="344"/>
      <c r="L117" s="344"/>
      <c r="M117" s="344"/>
      <c r="N117" s="344"/>
      <c r="O117" s="314"/>
      <c r="P117" s="314"/>
      <c r="Q117" s="314"/>
      <c r="R117" s="314"/>
      <c r="S117" s="278"/>
      <c r="T117" s="278"/>
      <c r="U117" s="278"/>
      <c r="V117" s="278"/>
      <c r="W117" s="134"/>
      <c r="X117" s="134"/>
      <c r="Y117" s="134"/>
      <c r="Z117" s="134"/>
      <c r="AA117" s="95"/>
      <c r="AB117" s="95"/>
      <c r="AC117" s="95"/>
      <c r="AD117" s="95"/>
      <c r="AE117" s="250">
        <v>8.4143518518518519E-4</v>
      </c>
      <c r="AF117" s="253">
        <v>32</v>
      </c>
      <c r="AG117" s="252">
        <v>58</v>
      </c>
      <c r="AH117" s="253">
        <v>43</v>
      </c>
      <c r="AI117" s="199" t="s">
        <v>289</v>
      </c>
      <c r="AJ117" s="199"/>
      <c r="AK117" s="197"/>
      <c r="AL117" s="180">
        <v>39</v>
      </c>
      <c r="AM117" s="41" t="s">
        <v>152</v>
      </c>
      <c r="AN117" s="42"/>
      <c r="AO117" s="42"/>
      <c r="AP117" s="42">
        <v>53</v>
      </c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</row>
    <row r="118" spans="1:78" ht="18.75" hidden="1" x14ac:dyDescent="0.3">
      <c r="A118" s="53">
        <f>N118+R118+V118+Z118+AD118+AH118+AL118+AP118</f>
        <v>134</v>
      </c>
      <c r="B118" s="53">
        <v>116</v>
      </c>
      <c r="C118" s="336">
        <f>AVERAGE(L118,P118,T118,X118,AB118,AF118,AJ118,AN118,)</f>
        <v>18</v>
      </c>
      <c r="D118" s="3" t="s">
        <v>206</v>
      </c>
      <c r="E118" s="12" t="s">
        <v>173</v>
      </c>
      <c r="F118" s="12" t="s">
        <v>170</v>
      </c>
      <c r="G118" s="57" t="s">
        <v>212</v>
      </c>
      <c r="I118" s="8" t="s">
        <v>77</v>
      </c>
      <c r="J118" s="8" t="s">
        <v>90</v>
      </c>
      <c r="K118" s="344"/>
      <c r="L118" s="344"/>
      <c r="M118" s="344"/>
      <c r="N118" s="344"/>
      <c r="O118" s="314"/>
      <c r="P118" s="314"/>
      <c r="Q118" s="314"/>
      <c r="R118" s="314"/>
      <c r="S118" s="278"/>
      <c r="T118" s="278"/>
      <c r="U118" s="278"/>
      <c r="V118" s="278"/>
      <c r="W118" s="134"/>
      <c r="X118" s="134"/>
      <c r="Y118" s="134"/>
      <c r="Z118" s="134"/>
      <c r="AA118" s="95"/>
      <c r="AB118" s="95"/>
      <c r="AC118" s="95"/>
      <c r="AD118" s="95"/>
      <c r="AE118" s="250">
        <v>8.4374999999999999E-4</v>
      </c>
      <c r="AF118" s="253">
        <v>36</v>
      </c>
      <c r="AG118" s="252">
        <v>59</v>
      </c>
      <c r="AH118" s="253">
        <v>42</v>
      </c>
      <c r="AI118" s="199" t="s">
        <v>289</v>
      </c>
      <c r="AJ118" s="199"/>
      <c r="AK118" s="197"/>
      <c r="AL118" s="180">
        <v>39</v>
      </c>
      <c r="AM118" s="41" t="s">
        <v>152</v>
      </c>
      <c r="AN118" s="42"/>
      <c r="AO118" s="42"/>
      <c r="AP118" s="42">
        <v>53</v>
      </c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14"/>
      <c r="BR118" s="14"/>
      <c r="BS118" s="14"/>
    </row>
    <row r="119" spans="1:78" ht="18.75" hidden="1" x14ac:dyDescent="0.3">
      <c r="A119" s="53">
        <f>N119+R119+V119+Z119+AD119+AH119+AL119+AP119</f>
        <v>131</v>
      </c>
      <c r="B119" s="53">
        <v>117</v>
      </c>
      <c r="C119" s="336">
        <f>AVERAGE(L119,P119,T119,X119,AB119,AF119,AJ119,AN119,)</f>
        <v>17</v>
      </c>
      <c r="D119" s="3" t="s">
        <v>100</v>
      </c>
      <c r="E119" s="12" t="s">
        <v>50</v>
      </c>
      <c r="F119" s="12" t="s">
        <v>99</v>
      </c>
      <c r="G119" s="57" t="s">
        <v>126</v>
      </c>
      <c r="I119" s="8" t="s">
        <v>92</v>
      </c>
      <c r="J119" s="8" t="s">
        <v>90</v>
      </c>
      <c r="K119" s="344"/>
      <c r="L119" s="344"/>
      <c r="M119" s="344"/>
      <c r="N119" s="344"/>
      <c r="O119" s="319"/>
      <c r="P119" s="319"/>
      <c r="Q119" s="319"/>
      <c r="R119" s="319"/>
      <c r="S119" s="276"/>
      <c r="T119" s="276"/>
      <c r="U119" s="276"/>
      <c r="V119" s="276"/>
      <c r="W119" s="131"/>
      <c r="X119" s="131"/>
      <c r="Y119" s="144"/>
      <c r="Z119" s="144"/>
      <c r="AA119" s="93"/>
      <c r="AB119" s="93"/>
      <c r="AC119" s="93"/>
      <c r="AD119" s="93"/>
      <c r="AE119" s="258"/>
      <c r="AF119" s="251"/>
      <c r="AG119" s="252"/>
      <c r="AH119" s="253"/>
      <c r="AI119" s="194">
        <v>4.1319444444444449E-4</v>
      </c>
      <c r="AJ119" s="177">
        <v>34</v>
      </c>
      <c r="AK119" s="177">
        <v>23</v>
      </c>
      <c r="AL119" s="177">
        <v>78</v>
      </c>
      <c r="AM119" s="41" t="s">
        <v>152</v>
      </c>
      <c r="AN119" s="42"/>
      <c r="AO119" s="42"/>
      <c r="AP119" s="42">
        <v>53</v>
      </c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</row>
    <row r="120" spans="1:78" ht="18.75" hidden="1" x14ac:dyDescent="0.3">
      <c r="A120" s="53">
        <f>N120+R120+V120+Z120+AD120+AH120+AL120+AP120</f>
        <v>130</v>
      </c>
      <c r="B120" s="53">
        <v>118</v>
      </c>
      <c r="C120" s="336">
        <f>AVERAGE(L120,P120,T120,X120,AB120,AF120,AJ120,AN120,)</f>
        <v>25.5</v>
      </c>
      <c r="D120" s="3" t="s">
        <v>33</v>
      </c>
      <c r="E120" s="12" t="s">
        <v>34</v>
      </c>
      <c r="F120" s="12" t="s">
        <v>37</v>
      </c>
      <c r="G120" s="57" t="s">
        <v>230</v>
      </c>
      <c r="I120" s="8" t="s">
        <v>92</v>
      </c>
      <c r="J120" s="8" t="s">
        <v>90</v>
      </c>
      <c r="K120" s="344"/>
      <c r="L120" s="344"/>
      <c r="M120" s="344"/>
      <c r="N120" s="344"/>
      <c r="O120" s="316"/>
      <c r="P120" s="316"/>
      <c r="Q120" s="316"/>
      <c r="R120" s="316"/>
      <c r="S120" s="281"/>
      <c r="T120" s="281"/>
      <c r="U120" s="281"/>
      <c r="V120" s="281"/>
      <c r="W120" s="131"/>
      <c r="X120" s="131"/>
      <c r="Y120" s="143"/>
      <c r="Z120" s="143"/>
      <c r="AA120" s="96"/>
      <c r="AB120" s="96"/>
      <c r="AC120" s="96"/>
      <c r="AD120" s="96"/>
      <c r="AE120" s="265"/>
      <c r="AF120" s="260"/>
      <c r="AG120" s="252"/>
      <c r="AH120" s="260"/>
      <c r="AI120" s="203"/>
      <c r="AJ120" s="180"/>
      <c r="AK120" s="180"/>
      <c r="AL120" s="180">
        <v>39</v>
      </c>
      <c r="AM120" s="45">
        <v>1.8518518518518518E-4</v>
      </c>
      <c r="AN120" s="46">
        <v>51</v>
      </c>
      <c r="AO120" s="46">
        <v>10</v>
      </c>
      <c r="AP120" s="46">
        <v>91</v>
      </c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</row>
    <row r="121" spans="1:78" ht="18.75" hidden="1" x14ac:dyDescent="0.3">
      <c r="A121" s="53">
        <f>N121+R121+V121+Z121+AD121+AH121+AL121+AP121</f>
        <v>129</v>
      </c>
      <c r="B121" s="53">
        <v>119</v>
      </c>
      <c r="C121" s="336">
        <f>AVERAGE(L121,P121,T121,X121,AB121,AF121,AJ121,AN121,)</f>
        <v>20</v>
      </c>
      <c r="D121" s="3" t="s">
        <v>27</v>
      </c>
      <c r="E121" s="12" t="s">
        <v>13</v>
      </c>
      <c r="F121" s="12" t="s">
        <v>36</v>
      </c>
      <c r="G121" s="57" t="s">
        <v>273</v>
      </c>
      <c r="I121" s="8" t="s">
        <v>92</v>
      </c>
      <c r="J121" s="8" t="s">
        <v>90</v>
      </c>
      <c r="K121" s="344"/>
      <c r="L121" s="344"/>
      <c r="M121" s="344"/>
      <c r="N121" s="344"/>
      <c r="O121" s="314"/>
      <c r="P121" s="314"/>
      <c r="Q121" s="314"/>
      <c r="R121" s="314"/>
      <c r="S121" s="278"/>
      <c r="T121" s="278"/>
      <c r="U121" s="278"/>
      <c r="V121" s="278"/>
      <c r="W121" s="134"/>
      <c r="X121" s="134"/>
      <c r="Y121" s="139"/>
      <c r="Z121" s="139"/>
      <c r="AA121" s="94"/>
      <c r="AB121" s="94"/>
      <c r="AC121" s="94"/>
      <c r="AD121" s="94"/>
      <c r="AE121" s="264"/>
      <c r="AF121" s="252"/>
      <c r="AG121" s="252"/>
      <c r="AH121" s="252"/>
      <c r="AI121" s="195"/>
      <c r="AJ121" s="180"/>
      <c r="AK121" s="180"/>
      <c r="AL121" s="180">
        <v>39</v>
      </c>
      <c r="AM121" s="41">
        <v>1.8518518518518518E-4</v>
      </c>
      <c r="AN121" s="42">
        <v>40</v>
      </c>
      <c r="AO121" s="42">
        <v>11</v>
      </c>
      <c r="AP121" s="42">
        <v>90</v>
      </c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</row>
    <row r="122" spans="1:78" ht="18.75" hidden="1" x14ac:dyDescent="0.3">
      <c r="A122" s="53">
        <f>N122+R122+V122+Z122+AD122+AH122+AL122+AP122</f>
        <v>127</v>
      </c>
      <c r="B122" s="53">
        <v>120</v>
      </c>
      <c r="C122" s="336">
        <f>AVERAGE(L122,P122,T122,X122,AB122,AF122,AJ122,AN122,)</f>
        <v>16</v>
      </c>
      <c r="D122" s="3" t="s">
        <v>98</v>
      </c>
      <c r="E122" s="12" t="s">
        <v>101</v>
      </c>
      <c r="F122" s="12" t="s">
        <v>99</v>
      </c>
      <c r="G122" s="57" t="s">
        <v>126</v>
      </c>
      <c r="I122" s="8" t="s">
        <v>92</v>
      </c>
      <c r="J122" s="8" t="s">
        <v>90</v>
      </c>
      <c r="K122" s="344"/>
      <c r="L122" s="344"/>
      <c r="M122" s="344"/>
      <c r="N122" s="344"/>
      <c r="O122" s="319"/>
      <c r="P122" s="319"/>
      <c r="Q122" s="319"/>
      <c r="R122" s="319"/>
      <c r="S122" s="276"/>
      <c r="T122" s="276"/>
      <c r="U122" s="276"/>
      <c r="V122" s="276"/>
      <c r="W122" s="131"/>
      <c r="X122" s="131"/>
      <c r="Y122" s="144"/>
      <c r="Z122" s="144"/>
      <c r="AA122" s="93"/>
      <c r="AB122" s="93"/>
      <c r="AC122" s="93"/>
      <c r="AD122" s="93"/>
      <c r="AE122" s="258"/>
      <c r="AF122" s="251"/>
      <c r="AG122" s="260"/>
      <c r="AH122" s="253"/>
      <c r="AI122" s="194">
        <v>4.236111111111111E-4</v>
      </c>
      <c r="AJ122" s="177">
        <v>32</v>
      </c>
      <c r="AK122" s="177">
        <v>27</v>
      </c>
      <c r="AL122" s="177">
        <v>74</v>
      </c>
      <c r="AM122" s="41" t="s">
        <v>152</v>
      </c>
      <c r="AN122" s="42"/>
      <c r="AO122" s="42"/>
      <c r="AP122" s="42">
        <v>53</v>
      </c>
    </row>
    <row r="123" spans="1:78" ht="18.75" hidden="1" x14ac:dyDescent="0.3">
      <c r="A123" s="53">
        <f>N123+R123+V123+Z123+AD123+AH123+AL123+AP123</f>
        <v>127</v>
      </c>
      <c r="B123" s="53">
        <v>121</v>
      </c>
      <c r="C123" s="336">
        <f>AVERAGE(L123,P123,T123,X123,AB123,AF123,AJ123,AN123,)</f>
        <v>18.5</v>
      </c>
      <c r="D123" s="3" t="s">
        <v>67</v>
      </c>
      <c r="E123" s="12" t="s">
        <v>7</v>
      </c>
      <c r="F123" s="12" t="s">
        <v>26</v>
      </c>
      <c r="G123" s="57" t="s">
        <v>323</v>
      </c>
      <c r="I123" s="8" t="s">
        <v>92</v>
      </c>
      <c r="J123" s="8" t="s">
        <v>90</v>
      </c>
      <c r="K123" s="344"/>
      <c r="L123" s="344"/>
      <c r="M123" s="344"/>
      <c r="N123" s="344"/>
      <c r="O123" s="314"/>
      <c r="P123" s="314"/>
      <c r="Q123" s="314"/>
      <c r="R123" s="314"/>
      <c r="S123" s="278"/>
      <c r="T123" s="278"/>
      <c r="U123" s="278"/>
      <c r="V123" s="278"/>
      <c r="W123" s="134"/>
      <c r="X123" s="134"/>
      <c r="Y123" s="139"/>
      <c r="Z123" s="139"/>
      <c r="AA123" s="94"/>
      <c r="AB123" s="94"/>
      <c r="AC123" s="94"/>
      <c r="AD123" s="94"/>
      <c r="AE123" s="264"/>
      <c r="AF123" s="252"/>
      <c r="AG123" s="252"/>
      <c r="AH123" s="252"/>
      <c r="AI123" s="195"/>
      <c r="AJ123" s="180"/>
      <c r="AK123" s="180"/>
      <c r="AL123" s="180">
        <v>39</v>
      </c>
      <c r="AM123" s="41">
        <v>1.8749999999999998E-4</v>
      </c>
      <c r="AN123" s="42">
        <v>37</v>
      </c>
      <c r="AO123" s="42">
        <v>13</v>
      </c>
      <c r="AP123" s="42">
        <v>88</v>
      </c>
    </row>
    <row r="124" spans="1:78" s="14" customFormat="1" ht="18.75" hidden="1" x14ac:dyDescent="0.3">
      <c r="A124" s="53">
        <f>N124+R124+V124+Z124+AD124+AH124+AL124+AP124</f>
        <v>126</v>
      </c>
      <c r="B124" s="53">
        <v>122</v>
      </c>
      <c r="C124" s="336">
        <f>AVERAGE(L124,P124,T124,X124,AB124,AF124,AJ124,AN124,)</f>
        <v>26.333333333333332</v>
      </c>
      <c r="D124" s="3" t="s">
        <v>70</v>
      </c>
      <c r="E124" s="12" t="s">
        <v>31</v>
      </c>
      <c r="F124" s="12" t="s">
        <v>71</v>
      </c>
      <c r="G124" s="3" t="s">
        <v>210</v>
      </c>
      <c r="H124" s="350"/>
      <c r="I124" s="8" t="s">
        <v>92</v>
      </c>
      <c r="J124" s="8" t="s">
        <v>90</v>
      </c>
      <c r="K124" s="344"/>
      <c r="L124" s="344"/>
      <c r="M124" s="344"/>
      <c r="N124" s="344"/>
      <c r="O124" s="314"/>
      <c r="P124" s="314"/>
      <c r="Q124" s="314"/>
      <c r="R124" s="314"/>
      <c r="S124" s="278"/>
      <c r="T124" s="278"/>
      <c r="U124" s="278"/>
      <c r="V124" s="278"/>
      <c r="W124" s="134"/>
      <c r="X124" s="134"/>
      <c r="Y124" s="139"/>
      <c r="Z124" s="139"/>
      <c r="AA124" s="94"/>
      <c r="AB124" s="94"/>
      <c r="AC124" s="94"/>
      <c r="AD124" s="94"/>
      <c r="AE124" s="258"/>
      <c r="AF124" s="252"/>
      <c r="AG124" s="252"/>
      <c r="AH124" s="253"/>
      <c r="AI124" s="195">
        <v>4.5486111111111102E-4</v>
      </c>
      <c r="AJ124" s="180">
        <v>40</v>
      </c>
      <c r="AK124" s="180">
        <v>37</v>
      </c>
      <c r="AL124" s="181">
        <v>63</v>
      </c>
      <c r="AM124" s="41">
        <v>2.3032407407407409E-4</v>
      </c>
      <c r="AN124" s="42">
        <v>39</v>
      </c>
      <c r="AO124" s="42">
        <v>38</v>
      </c>
      <c r="AP124" s="42">
        <v>63</v>
      </c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</row>
    <row r="125" spans="1:78" s="14" customFormat="1" ht="18.75" hidden="1" x14ac:dyDescent="0.3">
      <c r="A125" s="53">
        <f>N125+R125+V125+Z125+AD125+AH125+AL125+AP125</f>
        <v>126</v>
      </c>
      <c r="B125" s="53">
        <v>123</v>
      </c>
      <c r="C125" s="336">
        <f>AVERAGE(L125,P125,T125,X125,AB125,AF125,AJ125,AN125,)</f>
        <v>20.5</v>
      </c>
      <c r="D125" s="3" t="s">
        <v>96</v>
      </c>
      <c r="E125" s="12" t="s">
        <v>123</v>
      </c>
      <c r="F125" s="12" t="s">
        <v>18</v>
      </c>
      <c r="G125" s="3" t="s">
        <v>210</v>
      </c>
      <c r="H125" s="350"/>
      <c r="I125" s="8" t="s">
        <v>92</v>
      </c>
      <c r="J125" s="8" t="s">
        <v>90</v>
      </c>
      <c r="K125" s="344"/>
      <c r="L125" s="344"/>
      <c r="M125" s="344"/>
      <c r="N125" s="344"/>
      <c r="O125" s="319"/>
      <c r="P125" s="319"/>
      <c r="Q125" s="319"/>
      <c r="R125" s="319"/>
      <c r="S125" s="276"/>
      <c r="T125" s="276"/>
      <c r="U125" s="276"/>
      <c r="V125" s="276"/>
      <c r="W125" s="131"/>
      <c r="X125" s="131"/>
      <c r="Y125" s="144"/>
      <c r="Z125" s="144"/>
      <c r="AA125" s="93"/>
      <c r="AB125" s="93"/>
      <c r="AC125" s="93"/>
      <c r="AD125" s="93"/>
      <c r="AE125" s="258"/>
      <c r="AF125" s="251"/>
      <c r="AG125" s="252"/>
      <c r="AH125" s="253"/>
      <c r="AI125" s="194">
        <v>4.2708333333333335E-4</v>
      </c>
      <c r="AJ125" s="177">
        <v>41</v>
      </c>
      <c r="AK125" s="177">
        <v>28</v>
      </c>
      <c r="AL125" s="177">
        <v>73</v>
      </c>
      <c r="AM125" s="41" t="s">
        <v>152</v>
      </c>
      <c r="AN125" s="42"/>
      <c r="AO125" s="42"/>
      <c r="AP125" s="42">
        <v>53</v>
      </c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</row>
    <row r="126" spans="1:78" s="14" customFormat="1" ht="18.75" hidden="1" x14ac:dyDescent="0.3">
      <c r="A126" s="53">
        <f>N126+R126+V126+Z126+AD126+AH126+AL126+AP126</f>
        <v>126</v>
      </c>
      <c r="B126" s="53">
        <v>124</v>
      </c>
      <c r="C126" s="336">
        <f>AVERAGE(L126,P126,T126,X126,AB126,AF126,AJ126,AN126,)</f>
        <v>25.5</v>
      </c>
      <c r="D126" s="3" t="s">
        <v>68</v>
      </c>
      <c r="E126" s="12" t="s">
        <v>7</v>
      </c>
      <c r="F126" s="12" t="s">
        <v>18</v>
      </c>
      <c r="G126" s="57" t="s">
        <v>210</v>
      </c>
      <c r="H126" s="350"/>
      <c r="I126" s="8" t="s">
        <v>92</v>
      </c>
      <c r="J126" s="8" t="s">
        <v>90</v>
      </c>
      <c r="K126" s="344"/>
      <c r="L126" s="344"/>
      <c r="M126" s="344"/>
      <c r="N126" s="344"/>
      <c r="O126" s="314"/>
      <c r="P126" s="314"/>
      <c r="Q126" s="314"/>
      <c r="R126" s="314"/>
      <c r="S126" s="278"/>
      <c r="T126" s="278"/>
      <c r="U126" s="278"/>
      <c r="V126" s="278"/>
      <c r="W126" s="134"/>
      <c r="X126" s="134"/>
      <c r="Y126" s="139"/>
      <c r="Z126" s="139"/>
      <c r="AA126" s="94"/>
      <c r="AB126" s="94"/>
      <c r="AC126" s="94"/>
      <c r="AD126" s="94"/>
      <c r="AE126" s="264"/>
      <c r="AF126" s="252"/>
      <c r="AG126" s="252"/>
      <c r="AH126" s="252"/>
      <c r="AI126" s="195"/>
      <c r="AJ126" s="180"/>
      <c r="AK126" s="180"/>
      <c r="AL126" s="180">
        <v>39</v>
      </c>
      <c r="AM126" s="41">
        <v>1.8981481481481478E-4</v>
      </c>
      <c r="AN126" s="42">
        <v>51</v>
      </c>
      <c r="AO126" s="42">
        <v>14</v>
      </c>
      <c r="AP126" s="42">
        <v>87</v>
      </c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</row>
    <row r="127" spans="1:78" s="14" customFormat="1" ht="18.75" hidden="1" x14ac:dyDescent="0.3">
      <c r="A127" s="53">
        <f>N127+R127+V127+Z127+AD127+AH127+AL127+AP127</f>
        <v>125</v>
      </c>
      <c r="B127" s="53">
        <v>125</v>
      </c>
      <c r="C127" s="336">
        <f>AVERAGE(L127,P127,T127,X127,AB127,AF127,AJ127,AN127,)</f>
        <v>26</v>
      </c>
      <c r="D127" s="3" t="s">
        <v>117</v>
      </c>
      <c r="E127" s="12" t="s">
        <v>13</v>
      </c>
      <c r="F127" s="12" t="s">
        <v>118</v>
      </c>
      <c r="G127" s="57" t="s">
        <v>210</v>
      </c>
      <c r="H127" s="350"/>
      <c r="I127" s="8" t="s">
        <v>92</v>
      </c>
      <c r="J127" s="8" t="s">
        <v>90</v>
      </c>
      <c r="K127" s="344"/>
      <c r="L127" s="344"/>
      <c r="M127" s="344"/>
      <c r="N127" s="344"/>
      <c r="O127" s="314"/>
      <c r="P127" s="314"/>
      <c r="Q127" s="314"/>
      <c r="R127" s="314"/>
      <c r="S127" s="278"/>
      <c r="T127" s="278"/>
      <c r="U127" s="278"/>
      <c r="V127" s="278"/>
      <c r="W127" s="134"/>
      <c r="X127" s="134"/>
      <c r="Y127" s="139"/>
      <c r="Z127" s="139"/>
      <c r="AA127" s="94"/>
      <c r="AB127" s="94"/>
      <c r="AC127" s="94"/>
      <c r="AD127" s="94"/>
      <c r="AE127" s="258"/>
      <c r="AF127" s="252"/>
      <c r="AG127" s="252"/>
      <c r="AH127" s="253"/>
      <c r="AI127" s="195">
        <v>4.2708333333333335E-4</v>
      </c>
      <c r="AJ127" s="180">
        <v>52</v>
      </c>
      <c r="AK127" s="180">
        <v>29</v>
      </c>
      <c r="AL127" s="181">
        <v>72</v>
      </c>
      <c r="AM127" s="41" t="s">
        <v>152</v>
      </c>
      <c r="AN127" s="42"/>
      <c r="AO127" s="42"/>
      <c r="AP127" s="42">
        <v>53</v>
      </c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</row>
    <row r="128" spans="1:78" ht="18.75" x14ac:dyDescent="0.3">
      <c r="A128" s="53">
        <f>N128+R128+V128+Z128+AD128+AH128+AL128+AP128</f>
        <v>123</v>
      </c>
      <c r="B128" s="53">
        <v>126</v>
      </c>
      <c r="C128" s="336">
        <f>AVERAGE(L128,P128,T128,X128,AB128,AF128,AJ128,AN128,)</f>
        <v>20</v>
      </c>
      <c r="D128" s="3" t="s">
        <v>136</v>
      </c>
      <c r="E128" s="12" t="s">
        <v>135</v>
      </c>
      <c r="F128" s="12" t="s">
        <v>18</v>
      </c>
      <c r="G128" s="57" t="s">
        <v>210</v>
      </c>
      <c r="I128" s="8" t="s">
        <v>92</v>
      </c>
      <c r="J128" s="8" t="s">
        <v>90</v>
      </c>
      <c r="K128" s="344"/>
      <c r="L128" s="344"/>
      <c r="M128" s="344"/>
      <c r="N128" s="344"/>
      <c r="O128" s="314"/>
      <c r="P128" s="314"/>
      <c r="Q128" s="314"/>
      <c r="R128" s="314"/>
      <c r="S128" s="278"/>
      <c r="T128" s="278"/>
      <c r="U128" s="278"/>
      <c r="V128" s="278"/>
      <c r="W128" s="134"/>
      <c r="X128" s="134"/>
      <c r="Y128" s="139"/>
      <c r="Z128" s="139"/>
      <c r="AA128" s="94"/>
      <c r="AB128" s="94"/>
      <c r="AC128" s="94"/>
      <c r="AD128" s="94"/>
      <c r="AE128" s="258"/>
      <c r="AF128" s="252"/>
      <c r="AG128" s="252"/>
      <c r="AH128" s="253"/>
      <c r="AI128" s="195">
        <v>4.3865740740740736E-4</v>
      </c>
      <c r="AJ128" s="180">
        <v>40</v>
      </c>
      <c r="AK128" s="180">
        <v>31</v>
      </c>
      <c r="AL128" s="181">
        <v>70</v>
      </c>
      <c r="AM128" s="41" t="s">
        <v>152</v>
      </c>
      <c r="AN128" s="42"/>
      <c r="AO128" s="42"/>
      <c r="AP128" s="42">
        <v>53</v>
      </c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</row>
    <row r="129" spans="1:78" ht="18.75" hidden="1" x14ac:dyDescent="0.3">
      <c r="A129" s="53">
        <f>N129+R129+V129+Z129+AD129+AH129+AL129+AP129</f>
        <v>118</v>
      </c>
      <c r="B129" s="53">
        <v>127</v>
      </c>
      <c r="C129" s="336">
        <f>AVERAGE(L129,P129,T129,X129,AB129,AF129,AJ129,AN129,)</f>
        <v>17</v>
      </c>
      <c r="D129" s="3" t="s">
        <v>108</v>
      </c>
      <c r="E129" s="12" t="s">
        <v>50</v>
      </c>
      <c r="F129" s="12" t="s">
        <v>71</v>
      </c>
      <c r="G129" s="3" t="s">
        <v>210</v>
      </c>
      <c r="I129" s="8" t="s">
        <v>92</v>
      </c>
      <c r="J129" s="8" t="s">
        <v>90</v>
      </c>
      <c r="K129" s="344"/>
      <c r="L129" s="344"/>
      <c r="M129" s="344"/>
      <c r="N129" s="344"/>
      <c r="O129" s="314"/>
      <c r="P129" s="314"/>
      <c r="Q129" s="314"/>
      <c r="R129" s="314"/>
      <c r="S129" s="278"/>
      <c r="T129" s="278"/>
      <c r="U129" s="278"/>
      <c r="V129" s="278"/>
      <c r="W129" s="134"/>
      <c r="X129" s="134"/>
      <c r="Y129" s="139"/>
      <c r="Z129" s="139"/>
      <c r="AA129" s="94"/>
      <c r="AB129" s="94"/>
      <c r="AC129" s="94"/>
      <c r="AD129" s="94"/>
      <c r="AE129" s="258"/>
      <c r="AF129" s="252"/>
      <c r="AG129" s="252"/>
      <c r="AH129" s="253"/>
      <c r="AI129" s="195">
        <v>4.5486111111111102E-4</v>
      </c>
      <c r="AJ129" s="180">
        <v>34</v>
      </c>
      <c r="AK129" s="180">
        <v>36</v>
      </c>
      <c r="AL129" s="181">
        <v>65</v>
      </c>
      <c r="AM129" s="41" t="s">
        <v>152</v>
      </c>
      <c r="AN129" s="42"/>
      <c r="AO129" s="42"/>
      <c r="AP129" s="42">
        <v>53</v>
      </c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</row>
    <row r="130" spans="1:78" s="2" customFormat="1" ht="18.75" hidden="1" x14ac:dyDescent="0.3">
      <c r="A130" s="53">
        <f>N130+R130+V130+Z130+AD130+AH130+AL130+AP130</f>
        <v>115</v>
      </c>
      <c r="B130" s="53">
        <v>128</v>
      </c>
      <c r="C130" s="336">
        <f>AVERAGE(L130,P130,T130,X130,AB130,AF130,AJ130,AN130,)</f>
        <v>20</v>
      </c>
      <c r="D130" s="3" t="s">
        <v>107</v>
      </c>
      <c r="E130" s="12" t="s">
        <v>50</v>
      </c>
      <c r="F130" s="12" t="s">
        <v>71</v>
      </c>
      <c r="G130" s="3" t="s">
        <v>210</v>
      </c>
      <c r="H130" s="350"/>
      <c r="I130" s="8" t="s">
        <v>92</v>
      </c>
      <c r="J130" s="8" t="s">
        <v>90</v>
      </c>
      <c r="K130" s="344"/>
      <c r="L130" s="344"/>
      <c r="M130" s="344"/>
      <c r="N130" s="344"/>
      <c r="O130" s="314"/>
      <c r="P130" s="314"/>
      <c r="Q130" s="314"/>
      <c r="R130" s="314"/>
      <c r="S130" s="278"/>
      <c r="T130" s="278"/>
      <c r="U130" s="278"/>
      <c r="V130" s="278"/>
      <c r="W130" s="134"/>
      <c r="X130" s="134"/>
      <c r="Y130" s="139"/>
      <c r="Z130" s="139"/>
      <c r="AA130" s="94"/>
      <c r="AB130" s="94"/>
      <c r="AC130" s="94"/>
      <c r="AD130" s="94"/>
      <c r="AE130" s="258"/>
      <c r="AF130" s="252"/>
      <c r="AG130" s="252"/>
      <c r="AH130" s="253"/>
      <c r="AI130" s="195">
        <v>4.6296296296296293E-4</v>
      </c>
      <c r="AJ130" s="180">
        <v>40</v>
      </c>
      <c r="AK130" s="180">
        <v>39</v>
      </c>
      <c r="AL130" s="181">
        <v>62</v>
      </c>
      <c r="AM130" s="41" t="s">
        <v>152</v>
      </c>
      <c r="AN130" s="42"/>
      <c r="AO130" s="42"/>
      <c r="AP130" s="42">
        <v>53</v>
      </c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5"/>
      <c r="BU130" s="5"/>
      <c r="BV130" s="5"/>
      <c r="BW130" s="5"/>
      <c r="BX130" s="5"/>
      <c r="BY130" s="5"/>
      <c r="BZ130" s="5"/>
    </row>
    <row r="131" spans="1:78" ht="18.75" x14ac:dyDescent="0.3">
      <c r="A131" s="53">
        <f>N131+R131+V131+Z131+AD131+AH131+AL131+AP131</f>
        <v>113</v>
      </c>
      <c r="B131" s="53">
        <v>129</v>
      </c>
      <c r="C131" s="336">
        <f>AVERAGE(L131,P131,T131,X131,AB131,AF131,AJ131,AN131,)</f>
        <v>21</v>
      </c>
      <c r="D131" s="3" t="s">
        <v>140</v>
      </c>
      <c r="E131" s="12" t="s">
        <v>245</v>
      </c>
      <c r="F131" s="12" t="s">
        <v>18</v>
      </c>
      <c r="G131" s="57" t="s">
        <v>210</v>
      </c>
      <c r="I131" s="8" t="s">
        <v>92</v>
      </c>
      <c r="J131" s="8" t="s">
        <v>90</v>
      </c>
      <c r="K131" s="344"/>
      <c r="L131" s="344"/>
      <c r="M131" s="344"/>
      <c r="N131" s="344"/>
      <c r="O131" s="319"/>
      <c r="P131" s="319"/>
      <c r="Q131" s="319"/>
      <c r="R131" s="319"/>
      <c r="S131" s="276"/>
      <c r="T131" s="276"/>
      <c r="U131" s="276"/>
      <c r="V131" s="276"/>
      <c r="W131" s="131"/>
      <c r="X131" s="131"/>
      <c r="Y131" s="144"/>
      <c r="Z131" s="144"/>
      <c r="AA131" s="93"/>
      <c r="AB131" s="93"/>
      <c r="AC131" s="93"/>
      <c r="AD131" s="93"/>
      <c r="AE131" s="258"/>
      <c r="AF131" s="251"/>
      <c r="AG131" s="252"/>
      <c r="AH131" s="253"/>
      <c r="AI131" s="194">
        <v>4.6296296296296293E-4</v>
      </c>
      <c r="AJ131" s="177">
        <v>42</v>
      </c>
      <c r="AK131" s="177">
        <v>41</v>
      </c>
      <c r="AL131" s="177">
        <v>60</v>
      </c>
      <c r="AM131" s="41" t="s">
        <v>152</v>
      </c>
      <c r="AN131" s="42"/>
      <c r="AO131" s="42"/>
      <c r="AP131" s="42">
        <v>53</v>
      </c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</row>
    <row r="132" spans="1:78" ht="18.75" hidden="1" x14ac:dyDescent="0.3">
      <c r="A132" s="53">
        <f>N132+R132+V132+Z132+AD132+AH132+AL132+AP132</f>
        <v>112</v>
      </c>
      <c r="B132" s="53">
        <v>130</v>
      </c>
      <c r="C132" s="336">
        <f>AVERAGE(L132,P132,T132,X132,AB132,AF132,AJ132,AN132,)</f>
        <v>20</v>
      </c>
      <c r="D132" s="3" t="s">
        <v>109</v>
      </c>
      <c r="E132" s="12" t="s">
        <v>101</v>
      </c>
      <c r="F132" s="12" t="s">
        <v>71</v>
      </c>
      <c r="G132" s="57" t="s">
        <v>210</v>
      </c>
      <c r="I132" s="8" t="s">
        <v>92</v>
      </c>
      <c r="J132" s="8" t="s">
        <v>90</v>
      </c>
      <c r="K132" s="344"/>
      <c r="L132" s="344"/>
      <c r="M132" s="344"/>
      <c r="N132" s="344"/>
      <c r="O132" s="314"/>
      <c r="P132" s="314"/>
      <c r="Q132" s="314"/>
      <c r="R132" s="314"/>
      <c r="S132" s="278"/>
      <c r="T132" s="278"/>
      <c r="U132" s="278"/>
      <c r="V132" s="278"/>
      <c r="W132" s="134"/>
      <c r="X132" s="134"/>
      <c r="Y132" s="139"/>
      <c r="Z132" s="139"/>
      <c r="AA132" s="94"/>
      <c r="AB132" s="94"/>
      <c r="AC132" s="94"/>
      <c r="AD132" s="94"/>
      <c r="AE132" s="258"/>
      <c r="AF132" s="252"/>
      <c r="AG132" s="252"/>
      <c r="AH132" s="253"/>
      <c r="AI132" s="195">
        <v>4.6527777777777778E-4</v>
      </c>
      <c r="AJ132" s="180">
        <v>40</v>
      </c>
      <c r="AK132" s="180">
        <v>42</v>
      </c>
      <c r="AL132" s="181">
        <v>59</v>
      </c>
      <c r="AM132" s="41" t="s">
        <v>152</v>
      </c>
      <c r="AN132" s="42"/>
      <c r="AO132" s="42"/>
      <c r="AP132" s="42">
        <v>53</v>
      </c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T132" s="2"/>
      <c r="BU132" s="2"/>
      <c r="BV132" s="2"/>
      <c r="BW132" s="2"/>
      <c r="BX132" s="2"/>
      <c r="BY132" s="2"/>
      <c r="BZ132" s="2"/>
    </row>
    <row r="133" spans="1:78" ht="18.75" hidden="1" x14ac:dyDescent="0.3">
      <c r="A133" s="53">
        <f>N133+R133+V133+Z133+AD133+AH133+AL133+AP133</f>
        <v>110</v>
      </c>
      <c r="B133" s="53">
        <v>131</v>
      </c>
      <c r="C133" s="336">
        <f>AVERAGE(L133,P133,T133,X133,AB133,AF133,AJ133,AN133,)</f>
        <v>22.5</v>
      </c>
      <c r="D133" s="3" t="s">
        <v>110</v>
      </c>
      <c r="E133" s="12" t="s">
        <v>50</v>
      </c>
      <c r="F133" s="12" t="s">
        <v>71</v>
      </c>
      <c r="G133" s="3" t="s">
        <v>210</v>
      </c>
      <c r="I133" s="8" t="s">
        <v>92</v>
      </c>
      <c r="J133" s="8" t="s">
        <v>90</v>
      </c>
      <c r="K133" s="344"/>
      <c r="L133" s="344"/>
      <c r="M133" s="344"/>
      <c r="N133" s="344"/>
      <c r="O133" s="314"/>
      <c r="P133" s="314"/>
      <c r="Q133" s="314"/>
      <c r="R133" s="314"/>
      <c r="S133" s="278"/>
      <c r="T133" s="278"/>
      <c r="U133" s="278"/>
      <c r="V133" s="278"/>
      <c r="W133" s="134"/>
      <c r="X133" s="134"/>
      <c r="Y133" s="139"/>
      <c r="Z133" s="139"/>
      <c r="AA133" s="94"/>
      <c r="AB133" s="94"/>
      <c r="AC133" s="94"/>
      <c r="AD133" s="94"/>
      <c r="AE133" s="258"/>
      <c r="AF133" s="252"/>
      <c r="AG133" s="252"/>
      <c r="AH133" s="253"/>
      <c r="AI133" s="195">
        <v>4.7569444444444444E-4</v>
      </c>
      <c r="AJ133" s="180">
        <v>45</v>
      </c>
      <c r="AK133" s="180">
        <v>44</v>
      </c>
      <c r="AL133" s="181">
        <v>57</v>
      </c>
      <c r="AM133" s="41" t="s">
        <v>152</v>
      </c>
      <c r="AN133" s="42"/>
      <c r="AO133" s="42"/>
      <c r="AP133" s="42">
        <v>53</v>
      </c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Q133" s="2"/>
      <c r="BR133" s="2"/>
      <c r="BS133" s="2"/>
    </row>
    <row r="134" spans="1:78" s="33" customFormat="1" ht="18.75" hidden="1" x14ac:dyDescent="0.3">
      <c r="A134" s="53">
        <f>N134+R134+V134+Z134+AD134+AH134+AL134+AP134</f>
        <v>107</v>
      </c>
      <c r="B134" s="53">
        <v>132</v>
      </c>
      <c r="C134" s="336">
        <f>AVERAGE(L134,P134,T134,X134,AB134,AF134,AJ134,AN134,)</f>
        <v>18.5</v>
      </c>
      <c r="D134" s="3" t="s">
        <v>112</v>
      </c>
      <c r="E134" s="12" t="s">
        <v>101</v>
      </c>
      <c r="F134" s="12" t="s">
        <v>71</v>
      </c>
      <c r="G134" s="3" t="s">
        <v>210</v>
      </c>
      <c r="H134" s="350"/>
      <c r="I134" s="8" t="s">
        <v>92</v>
      </c>
      <c r="J134" s="8" t="s">
        <v>90</v>
      </c>
      <c r="K134" s="344"/>
      <c r="L134" s="344"/>
      <c r="M134" s="344"/>
      <c r="N134" s="344"/>
      <c r="O134" s="314"/>
      <c r="P134" s="314"/>
      <c r="Q134" s="314"/>
      <c r="R134" s="314"/>
      <c r="S134" s="278"/>
      <c r="T134" s="278"/>
      <c r="U134" s="278"/>
      <c r="V134" s="278"/>
      <c r="W134" s="134"/>
      <c r="X134" s="134"/>
      <c r="Y134" s="139"/>
      <c r="Z134" s="139"/>
      <c r="AA134" s="94"/>
      <c r="AB134" s="94"/>
      <c r="AC134" s="94"/>
      <c r="AD134" s="94"/>
      <c r="AE134" s="258"/>
      <c r="AF134" s="252"/>
      <c r="AG134" s="252"/>
      <c r="AH134" s="253"/>
      <c r="AI134" s="195">
        <v>4.942129629629629E-4</v>
      </c>
      <c r="AJ134" s="180">
        <v>37</v>
      </c>
      <c r="AK134" s="180">
        <v>47</v>
      </c>
      <c r="AL134" s="181">
        <v>54</v>
      </c>
      <c r="AM134" s="41" t="s">
        <v>152</v>
      </c>
      <c r="AN134" s="42"/>
      <c r="AO134" s="42"/>
      <c r="AP134" s="42">
        <v>53</v>
      </c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</row>
    <row r="135" spans="1:78" ht="18.75" x14ac:dyDescent="0.3">
      <c r="A135" s="53">
        <f>N135+R135+V135+Z135+AD135+AH135+AL135+AP135</f>
        <v>105</v>
      </c>
      <c r="B135" s="53">
        <v>133</v>
      </c>
      <c r="C135" s="336">
        <f>AVERAGE(L135,P135,T135,X135,AB135,AF135,AJ135,AN135,)</f>
        <v>19.5</v>
      </c>
      <c r="D135" s="3" t="s">
        <v>138</v>
      </c>
      <c r="E135" s="12" t="s">
        <v>114</v>
      </c>
      <c r="F135" s="12" t="s">
        <v>18</v>
      </c>
      <c r="G135" s="57" t="s">
        <v>210</v>
      </c>
      <c r="I135" s="8" t="s">
        <v>92</v>
      </c>
      <c r="J135" s="8" t="s">
        <v>90</v>
      </c>
      <c r="K135" s="344"/>
      <c r="L135" s="344"/>
      <c r="M135" s="344"/>
      <c r="N135" s="344"/>
      <c r="O135" s="319"/>
      <c r="P135" s="319"/>
      <c r="Q135" s="319"/>
      <c r="R135" s="319"/>
      <c r="S135" s="276"/>
      <c r="T135" s="276"/>
      <c r="U135" s="276"/>
      <c r="V135" s="276"/>
      <c r="W135" s="131"/>
      <c r="X135" s="131"/>
      <c r="Y135" s="144"/>
      <c r="Z135" s="144"/>
      <c r="AA135" s="93"/>
      <c r="AB135" s="93"/>
      <c r="AC135" s="93"/>
      <c r="AD135" s="93"/>
      <c r="AE135" s="258"/>
      <c r="AF135" s="251"/>
      <c r="AG135" s="252"/>
      <c r="AH135" s="253"/>
      <c r="AI135" s="194">
        <v>5.3125000000000004E-4</v>
      </c>
      <c r="AJ135" s="177">
        <v>39</v>
      </c>
      <c r="AK135" s="177">
        <v>49</v>
      </c>
      <c r="AL135" s="177">
        <v>52</v>
      </c>
      <c r="AM135" s="41" t="s">
        <v>152</v>
      </c>
      <c r="AN135" s="42"/>
      <c r="AO135" s="42"/>
      <c r="AP135" s="42">
        <v>53</v>
      </c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</row>
    <row r="136" spans="1:78" ht="18.75" x14ac:dyDescent="0.3">
      <c r="A136" s="53">
        <f>N136+R136+V136+Z136+AD136+AH136+AL136+AP136</f>
        <v>102</v>
      </c>
      <c r="B136" s="53">
        <v>134</v>
      </c>
      <c r="C136" s="336">
        <f>AVERAGE(L136,P136,T136,X136,AB136,AF136,AJ136,AN136,)</f>
        <v>16.5</v>
      </c>
      <c r="D136" s="3" t="s">
        <v>145</v>
      </c>
      <c r="E136" s="12" t="s">
        <v>245</v>
      </c>
      <c r="F136" s="12" t="s">
        <v>18</v>
      </c>
      <c r="G136" s="57" t="s">
        <v>210</v>
      </c>
      <c r="I136" s="8" t="s">
        <v>92</v>
      </c>
      <c r="J136" s="8" t="s">
        <v>90</v>
      </c>
      <c r="K136" s="344"/>
      <c r="L136" s="344"/>
      <c r="M136" s="344"/>
      <c r="N136" s="344"/>
      <c r="O136" s="314"/>
      <c r="P136" s="314"/>
      <c r="Q136" s="314"/>
      <c r="R136" s="314"/>
      <c r="S136" s="278"/>
      <c r="T136" s="278"/>
      <c r="U136" s="278"/>
      <c r="V136" s="278"/>
      <c r="W136" s="134"/>
      <c r="X136" s="134"/>
      <c r="Y136" s="139"/>
      <c r="Z136" s="139"/>
      <c r="AA136" s="94"/>
      <c r="AB136" s="94"/>
      <c r="AC136" s="94"/>
      <c r="AD136" s="94"/>
      <c r="AE136" s="258"/>
      <c r="AF136" s="252"/>
      <c r="AG136" s="252"/>
      <c r="AH136" s="253"/>
      <c r="AI136" s="195">
        <v>5.5555555555555556E-4</v>
      </c>
      <c r="AJ136" s="180">
        <v>33</v>
      </c>
      <c r="AK136" s="180">
        <v>52</v>
      </c>
      <c r="AL136" s="181">
        <v>49</v>
      </c>
      <c r="AM136" s="41" t="s">
        <v>152</v>
      </c>
      <c r="AN136" s="42"/>
      <c r="AO136" s="42"/>
      <c r="AP136" s="42">
        <v>53</v>
      </c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T136" s="33"/>
      <c r="BU136" s="33"/>
      <c r="BV136" s="33"/>
      <c r="BW136" s="33"/>
      <c r="BX136" s="33"/>
      <c r="BY136" s="33"/>
      <c r="BZ136" s="33"/>
    </row>
    <row r="137" spans="1:78" ht="18.75" x14ac:dyDescent="0.3">
      <c r="A137" s="53">
        <f>N137+R137+V137+Z137+AD137+AH137+AL137+AP137</f>
        <v>101</v>
      </c>
      <c r="B137" s="53">
        <v>135</v>
      </c>
      <c r="C137" s="336">
        <f>AVERAGE(L137,P137,T137,X137,AB137,AF137,AJ137,AN137,)</f>
        <v>17.5</v>
      </c>
      <c r="D137" s="3" t="s">
        <v>141</v>
      </c>
      <c r="E137" s="12" t="s">
        <v>245</v>
      </c>
      <c r="F137" s="12" t="s">
        <v>18</v>
      </c>
      <c r="G137" s="57" t="s">
        <v>210</v>
      </c>
      <c r="I137" s="8" t="s">
        <v>92</v>
      </c>
      <c r="J137" s="8" t="s">
        <v>90</v>
      </c>
      <c r="K137" s="344"/>
      <c r="L137" s="344"/>
      <c r="M137" s="344"/>
      <c r="N137" s="344"/>
      <c r="O137" s="314"/>
      <c r="P137" s="314"/>
      <c r="Q137" s="314"/>
      <c r="R137" s="314"/>
      <c r="S137" s="278"/>
      <c r="T137" s="278"/>
      <c r="U137" s="278"/>
      <c r="V137" s="278"/>
      <c r="W137" s="134"/>
      <c r="X137" s="134"/>
      <c r="Y137" s="139"/>
      <c r="Z137" s="139"/>
      <c r="AA137" s="94"/>
      <c r="AB137" s="94"/>
      <c r="AC137" s="94"/>
      <c r="AD137" s="94"/>
      <c r="AE137" s="258"/>
      <c r="AF137" s="252"/>
      <c r="AG137" s="252"/>
      <c r="AH137" s="253"/>
      <c r="AI137" s="195">
        <v>5.6724537037037041E-4</v>
      </c>
      <c r="AJ137" s="180">
        <v>35</v>
      </c>
      <c r="AK137" s="180">
        <v>53</v>
      </c>
      <c r="AL137" s="181">
        <v>48</v>
      </c>
      <c r="AM137" s="41" t="s">
        <v>152</v>
      </c>
      <c r="AN137" s="42"/>
      <c r="AO137" s="42"/>
      <c r="AP137" s="42">
        <v>53</v>
      </c>
      <c r="BQ137" s="33"/>
      <c r="BR137" s="33"/>
      <c r="BS137" s="33"/>
    </row>
    <row r="138" spans="1:78" ht="18.75" hidden="1" x14ac:dyDescent="0.3">
      <c r="A138" s="53">
        <f>N138+R138+V138+Z138+AD138+AH138+AL138+AP138</f>
        <v>101</v>
      </c>
      <c r="B138" s="53">
        <v>136</v>
      </c>
      <c r="C138" s="336">
        <f>AVERAGE(L138,P138,T138,X138,AB138,AF138,AJ138,AN138,)</f>
        <v>43.333333333333336</v>
      </c>
      <c r="D138" s="3" t="s">
        <v>9</v>
      </c>
      <c r="E138" s="12" t="s">
        <v>88</v>
      </c>
      <c r="F138" s="12" t="s">
        <v>18</v>
      </c>
      <c r="G138" s="3" t="s">
        <v>210</v>
      </c>
      <c r="H138" s="350" t="s">
        <v>355</v>
      </c>
      <c r="I138" s="8" t="s">
        <v>92</v>
      </c>
      <c r="J138" s="8" t="s">
        <v>90</v>
      </c>
      <c r="K138" s="344"/>
      <c r="L138" s="344"/>
      <c r="M138" s="344"/>
      <c r="N138" s="344"/>
      <c r="O138" s="331"/>
      <c r="P138" s="331"/>
      <c r="Q138" s="331"/>
      <c r="R138" s="331"/>
      <c r="S138" s="284"/>
      <c r="T138" s="284"/>
      <c r="U138" s="284"/>
      <c r="V138" s="284"/>
      <c r="W138" s="131"/>
      <c r="X138" s="131"/>
      <c r="Y138" s="144"/>
      <c r="Z138" s="144"/>
      <c r="AA138" s="93"/>
      <c r="AB138" s="93"/>
      <c r="AC138" s="93"/>
      <c r="AD138" s="93"/>
      <c r="AE138" s="258"/>
      <c r="AF138" s="263"/>
      <c r="AG138" s="252"/>
      <c r="AH138" s="253"/>
      <c r="AI138" s="194">
        <v>6.0648148148148139E-4</v>
      </c>
      <c r="AJ138" s="177">
        <v>57</v>
      </c>
      <c r="AK138" s="177">
        <v>56</v>
      </c>
      <c r="AL138" s="177">
        <v>45</v>
      </c>
      <c r="AM138" s="45">
        <v>2.6388888888888886E-4</v>
      </c>
      <c r="AN138" s="46">
        <v>73</v>
      </c>
      <c r="AO138" s="46">
        <v>45</v>
      </c>
      <c r="AP138" s="46">
        <v>56</v>
      </c>
    </row>
    <row r="139" spans="1:78" s="33" customFormat="1" ht="18.75" hidden="1" x14ac:dyDescent="0.3">
      <c r="A139" s="53">
        <f>N139+R139+V139+Z139+AD139+AH139+AL139+AP139</f>
        <v>100</v>
      </c>
      <c r="B139" s="53">
        <v>137</v>
      </c>
      <c r="C139" s="336">
        <f>AVERAGE(L139,P139,T139,X139,AB139,AF139,AJ139,AN139,)</f>
        <v>20</v>
      </c>
      <c r="D139" s="3" t="s">
        <v>115</v>
      </c>
      <c r="E139" s="12" t="s">
        <v>7</v>
      </c>
      <c r="F139" s="12" t="s">
        <v>18</v>
      </c>
      <c r="G139" s="3" t="s">
        <v>210</v>
      </c>
      <c r="H139" s="350"/>
      <c r="I139" s="8" t="s">
        <v>77</v>
      </c>
      <c r="J139" s="8" t="s">
        <v>90</v>
      </c>
      <c r="K139" s="344"/>
      <c r="L139" s="344"/>
      <c r="M139" s="344"/>
      <c r="N139" s="344"/>
      <c r="O139" s="314"/>
      <c r="P139" s="314"/>
      <c r="Q139" s="314"/>
      <c r="R139" s="314"/>
      <c r="S139" s="278"/>
      <c r="T139" s="278"/>
      <c r="U139" s="278"/>
      <c r="V139" s="278"/>
      <c r="W139" s="134"/>
      <c r="X139" s="134"/>
      <c r="Y139" s="139"/>
      <c r="Z139" s="139"/>
      <c r="AA139" s="94"/>
      <c r="AB139" s="94"/>
      <c r="AC139" s="94"/>
      <c r="AD139" s="94"/>
      <c r="AE139" s="258"/>
      <c r="AF139" s="252"/>
      <c r="AG139" s="252"/>
      <c r="AH139" s="253"/>
      <c r="AI139" s="195">
        <v>5.8564814814814818E-4</v>
      </c>
      <c r="AJ139" s="180">
        <v>40</v>
      </c>
      <c r="AK139" s="180">
        <v>54</v>
      </c>
      <c r="AL139" s="181">
        <v>47</v>
      </c>
      <c r="AM139" s="41" t="s">
        <v>152</v>
      </c>
      <c r="AN139" s="42"/>
      <c r="AO139" s="42"/>
      <c r="AP139" s="42">
        <v>53</v>
      </c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</row>
    <row r="140" spans="1:78" ht="18.75" x14ac:dyDescent="0.3">
      <c r="A140" s="53">
        <f>N140+R140+V140+Z140+AD140+AH140+AL140+AP140</f>
        <v>99</v>
      </c>
      <c r="B140" s="53">
        <v>138</v>
      </c>
      <c r="C140" s="336">
        <f>AVERAGE(L140,P140,T140,X140,AB140,AF140,AJ140,AN140,)</f>
        <v>19</v>
      </c>
      <c r="D140" s="3" t="s">
        <v>139</v>
      </c>
      <c r="E140" s="12" t="s">
        <v>114</v>
      </c>
      <c r="F140" s="12" t="s">
        <v>18</v>
      </c>
      <c r="G140" s="57" t="s">
        <v>210</v>
      </c>
      <c r="I140" s="8" t="s">
        <v>92</v>
      </c>
      <c r="J140" s="8" t="s">
        <v>90</v>
      </c>
      <c r="K140" s="344"/>
      <c r="L140" s="344"/>
      <c r="M140" s="344"/>
      <c r="N140" s="344"/>
      <c r="O140" s="314"/>
      <c r="P140" s="314"/>
      <c r="Q140" s="314"/>
      <c r="R140" s="314"/>
      <c r="S140" s="278"/>
      <c r="T140" s="278"/>
      <c r="U140" s="278"/>
      <c r="V140" s="278"/>
      <c r="W140" s="134"/>
      <c r="X140" s="134"/>
      <c r="Y140" s="139"/>
      <c r="Z140" s="139"/>
      <c r="AA140" s="94"/>
      <c r="AB140" s="94"/>
      <c r="AC140" s="94"/>
      <c r="AD140" s="94"/>
      <c r="AE140" s="258"/>
      <c r="AF140" s="252"/>
      <c r="AG140" s="252"/>
      <c r="AH140" s="253"/>
      <c r="AI140" s="195">
        <v>6.030092592592593E-4</v>
      </c>
      <c r="AJ140" s="180">
        <v>38</v>
      </c>
      <c r="AK140" s="180">
        <v>55</v>
      </c>
      <c r="AL140" s="181">
        <v>46</v>
      </c>
      <c r="AM140" s="41" t="s">
        <v>152</v>
      </c>
      <c r="AN140" s="42"/>
      <c r="AO140" s="42"/>
      <c r="AP140" s="42">
        <v>53</v>
      </c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</row>
    <row r="141" spans="1:78" ht="18.75" hidden="1" x14ac:dyDescent="0.3">
      <c r="A141" s="53">
        <f>N141+R141+V141+Z141+AD141+AH141+AL141+AP141</f>
        <v>97</v>
      </c>
      <c r="B141" s="53">
        <v>139</v>
      </c>
      <c r="C141" s="336">
        <f>AVERAGE(L141,P141,T141,X141,AB141,AF141,AJ141,AN141,)</f>
        <v>20</v>
      </c>
      <c r="D141" s="3" t="s">
        <v>111</v>
      </c>
      <c r="E141" s="12" t="s">
        <v>101</v>
      </c>
      <c r="F141" s="12" t="s">
        <v>71</v>
      </c>
      <c r="G141" s="3" t="s">
        <v>210</v>
      </c>
      <c r="I141" s="8" t="s">
        <v>77</v>
      </c>
      <c r="J141" s="8" t="s">
        <v>90</v>
      </c>
      <c r="K141" s="344"/>
      <c r="L141" s="344"/>
      <c r="M141" s="344"/>
      <c r="N141" s="344"/>
      <c r="O141" s="319"/>
      <c r="P141" s="319"/>
      <c r="Q141" s="319"/>
      <c r="R141" s="319"/>
      <c r="S141" s="276"/>
      <c r="T141" s="276"/>
      <c r="U141" s="276"/>
      <c r="V141" s="276"/>
      <c r="W141" s="131"/>
      <c r="X141" s="131"/>
      <c r="Y141" s="144"/>
      <c r="Z141" s="144"/>
      <c r="AA141" s="93"/>
      <c r="AB141" s="93"/>
      <c r="AC141" s="93"/>
      <c r="AD141" s="93"/>
      <c r="AE141" s="258"/>
      <c r="AF141" s="251"/>
      <c r="AG141" s="252"/>
      <c r="AH141" s="253"/>
      <c r="AI141" s="194">
        <v>6.076388888888889E-4</v>
      </c>
      <c r="AJ141" s="177">
        <v>40</v>
      </c>
      <c r="AK141" s="177">
        <v>57</v>
      </c>
      <c r="AL141" s="177">
        <v>44</v>
      </c>
      <c r="AM141" s="41" t="s">
        <v>152</v>
      </c>
      <c r="AN141" s="42"/>
      <c r="AO141" s="42"/>
      <c r="AP141" s="42">
        <v>53</v>
      </c>
      <c r="BT141" s="33"/>
      <c r="BU141" s="33"/>
      <c r="BV141" s="33"/>
      <c r="BW141" s="33"/>
      <c r="BX141" s="33"/>
      <c r="BY141" s="33"/>
      <c r="BZ141" s="33"/>
    </row>
    <row r="142" spans="1:78" ht="18.75" x14ac:dyDescent="0.3">
      <c r="A142" s="53">
        <f>N142+R142+V142+Z142+AD142+AH142+AL142+AP142</f>
        <v>96</v>
      </c>
      <c r="B142" s="53">
        <v>140</v>
      </c>
      <c r="C142" s="336">
        <f>AVERAGE(L142,P142,T142,X142,AB142,AF142,AJ142,AN142,)</f>
        <v>17.5</v>
      </c>
      <c r="D142" s="3" t="s">
        <v>137</v>
      </c>
      <c r="E142" s="12" t="s">
        <v>135</v>
      </c>
      <c r="F142" s="12" t="s">
        <v>18</v>
      </c>
      <c r="G142" s="57" t="s">
        <v>210</v>
      </c>
      <c r="H142" s="350" t="s">
        <v>364</v>
      </c>
      <c r="I142" s="8" t="s">
        <v>77</v>
      </c>
      <c r="J142" s="8" t="s">
        <v>90</v>
      </c>
      <c r="K142" s="344"/>
      <c r="L142" s="344"/>
      <c r="M142" s="344"/>
      <c r="N142" s="344"/>
      <c r="O142" s="319"/>
      <c r="P142" s="319"/>
      <c r="Q142" s="319"/>
      <c r="R142" s="319"/>
      <c r="S142" s="276"/>
      <c r="T142" s="276"/>
      <c r="U142" s="276"/>
      <c r="V142" s="276"/>
      <c r="W142" s="131"/>
      <c r="X142" s="131"/>
      <c r="Y142" s="144"/>
      <c r="Z142" s="144"/>
      <c r="AA142" s="93"/>
      <c r="AB142" s="93"/>
      <c r="AC142" s="93"/>
      <c r="AD142" s="93"/>
      <c r="AE142" s="258"/>
      <c r="AF142" s="251"/>
      <c r="AG142" s="260"/>
      <c r="AH142" s="253"/>
      <c r="AI142" s="194">
        <v>6.087962962962963E-4</v>
      </c>
      <c r="AJ142" s="177">
        <v>35</v>
      </c>
      <c r="AK142" s="177">
        <v>58</v>
      </c>
      <c r="AL142" s="177">
        <v>43</v>
      </c>
      <c r="AM142" s="41" t="s">
        <v>152</v>
      </c>
      <c r="AN142" s="42"/>
      <c r="AO142" s="42"/>
      <c r="AP142" s="42">
        <v>53</v>
      </c>
      <c r="BQ142" s="33"/>
      <c r="BR142" s="33"/>
      <c r="BS142" s="33"/>
    </row>
    <row r="143" spans="1:78" s="33" customFormat="1" ht="18.75" hidden="1" x14ac:dyDescent="0.3">
      <c r="A143" s="53">
        <f>N143+R143+V143+Z143+AD143+AH143+AL143+AP143</f>
        <v>94</v>
      </c>
      <c r="B143" s="53">
        <v>141</v>
      </c>
      <c r="C143" s="336">
        <f>AVERAGE(L143,P143,T143,X143,AB143,AF143,AJ143,AN143,)</f>
        <v>16.5</v>
      </c>
      <c r="D143" s="3" t="s">
        <v>132</v>
      </c>
      <c r="E143" s="12" t="s">
        <v>31</v>
      </c>
      <c r="F143" s="12" t="s">
        <v>18</v>
      </c>
      <c r="G143" s="57" t="s">
        <v>210</v>
      </c>
      <c r="H143" s="350"/>
      <c r="I143" s="8" t="s">
        <v>77</v>
      </c>
      <c r="J143" s="8" t="s">
        <v>90</v>
      </c>
      <c r="K143" s="344"/>
      <c r="L143" s="344"/>
      <c r="M143" s="344"/>
      <c r="N143" s="344"/>
      <c r="O143" s="314"/>
      <c r="P143" s="314"/>
      <c r="Q143" s="314"/>
      <c r="R143" s="314"/>
      <c r="S143" s="278"/>
      <c r="T143" s="278"/>
      <c r="U143" s="278"/>
      <c r="V143" s="278"/>
      <c r="W143" s="134"/>
      <c r="X143" s="134"/>
      <c r="Y143" s="139"/>
      <c r="Z143" s="139"/>
      <c r="AA143" s="94"/>
      <c r="AB143" s="94"/>
      <c r="AC143" s="94"/>
      <c r="AD143" s="94"/>
      <c r="AE143" s="258"/>
      <c r="AF143" s="252"/>
      <c r="AG143" s="252"/>
      <c r="AH143" s="253"/>
      <c r="AI143" s="195">
        <v>6.7013888888888885E-4</v>
      </c>
      <c r="AJ143" s="180">
        <v>33</v>
      </c>
      <c r="AK143" s="180">
        <v>60</v>
      </c>
      <c r="AL143" s="181">
        <v>41</v>
      </c>
      <c r="AM143" s="41" t="s">
        <v>152</v>
      </c>
      <c r="AN143" s="42"/>
      <c r="AO143" s="42"/>
      <c r="AP143" s="42">
        <v>53</v>
      </c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</row>
    <row r="144" spans="1:78" s="33" customFormat="1" ht="18.75" hidden="1" x14ac:dyDescent="0.3">
      <c r="A144" s="53">
        <f>N144+R144+V144+Z144+AD144+AH144+AL144+AP144</f>
        <v>84</v>
      </c>
      <c r="B144" s="53">
        <v>142</v>
      </c>
      <c r="C144" s="336">
        <f>AVERAGE(L144,P144,T144,X144,AB144,AF144,AJ144,AN144,)</f>
        <v>29.5</v>
      </c>
      <c r="D144" s="3" t="s">
        <v>144</v>
      </c>
      <c r="E144" s="12" t="s">
        <v>7</v>
      </c>
      <c r="F144" s="12" t="s">
        <v>37</v>
      </c>
      <c r="G144" s="57" t="s">
        <v>230</v>
      </c>
      <c r="H144" s="350"/>
      <c r="I144" s="8" t="s">
        <v>92</v>
      </c>
      <c r="J144" s="8" t="s">
        <v>90</v>
      </c>
      <c r="K144" s="344"/>
      <c r="L144" s="344"/>
      <c r="M144" s="344"/>
      <c r="N144" s="344"/>
      <c r="O144" s="314"/>
      <c r="P144" s="314"/>
      <c r="Q144" s="314"/>
      <c r="R144" s="314"/>
      <c r="S144" s="278"/>
      <c r="T144" s="278"/>
      <c r="U144" s="278"/>
      <c r="V144" s="278"/>
      <c r="W144" s="134"/>
      <c r="X144" s="134"/>
      <c r="Y144" s="139"/>
      <c r="Z144" s="139"/>
      <c r="AA144" s="94"/>
      <c r="AB144" s="94"/>
      <c r="AC144" s="94"/>
      <c r="AD144" s="94"/>
      <c r="AE144" s="264"/>
      <c r="AF144" s="252"/>
      <c r="AG144" s="252"/>
      <c r="AH144" s="252"/>
      <c r="AI144" s="195"/>
      <c r="AJ144" s="180"/>
      <c r="AK144" s="180"/>
      <c r="AL144" s="180"/>
      <c r="AM144" s="41">
        <v>1.9328703703703703E-4</v>
      </c>
      <c r="AN144" s="42">
        <v>59</v>
      </c>
      <c r="AO144" s="42">
        <v>17</v>
      </c>
      <c r="AP144" s="42">
        <v>84</v>
      </c>
      <c r="BQ144" s="5"/>
      <c r="BR144" s="5"/>
      <c r="BS144" s="5"/>
      <c r="BT144" s="5"/>
      <c r="BU144" s="5"/>
      <c r="BV144" s="5"/>
      <c r="BW144" s="5"/>
      <c r="BX144" s="5"/>
      <c r="BY144" s="5"/>
      <c r="BZ144" s="5"/>
    </row>
    <row r="145" spans="1:78" ht="18.75" hidden="1" x14ac:dyDescent="0.3">
      <c r="A145" s="53">
        <f>N145+R145+V145+Z145+AD145+AH145+AL145+AP145</f>
        <v>81</v>
      </c>
      <c r="B145" s="53">
        <v>143</v>
      </c>
      <c r="C145" s="336">
        <f>AVERAGE(L145,P145,T145,X145,AB145,AF145,AJ145,AN145,)</f>
        <v>26</v>
      </c>
      <c r="D145" s="3" t="s">
        <v>24</v>
      </c>
      <c r="E145" s="12" t="s">
        <v>25</v>
      </c>
      <c r="F145" s="12" t="s">
        <v>36</v>
      </c>
      <c r="G145" s="57" t="s">
        <v>273</v>
      </c>
      <c r="I145" s="8" t="s">
        <v>92</v>
      </c>
      <c r="J145" s="8" t="s">
        <v>90</v>
      </c>
      <c r="K145" s="344"/>
      <c r="L145" s="344"/>
      <c r="M145" s="344"/>
      <c r="N145" s="344"/>
      <c r="O145" s="316"/>
      <c r="P145" s="316"/>
      <c r="Q145" s="316"/>
      <c r="R145" s="316"/>
      <c r="S145" s="281"/>
      <c r="T145" s="281"/>
      <c r="U145" s="281"/>
      <c r="V145" s="281"/>
      <c r="W145" s="131"/>
      <c r="X145" s="131"/>
      <c r="Y145" s="143"/>
      <c r="Z145" s="143"/>
      <c r="AA145" s="96"/>
      <c r="AB145" s="96"/>
      <c r="AC145" s="96"/>
      <c r="AD145" s="96"/>
      <c r="AE145" s="265"/>
      <c r="AF145" s="260"/>
      <c r="AG145" s="252"/>
      <c r="AH145" s="260"/>
      <c r="AI145" s="200"/>
      <c r="AJ145" s="178"/>
      <c r="AK145" s="178"/>
      <c r="AL145" s="178"/>
      <c r="AM145" s="45">
        <v>1.9560185185185183E-4</v>
      </c>
      <c r="AN145" s="46">
        <v>52</v>
      </c>
      <c r="AO145" s="46">
        <v>20</v>
      </c>
      <c r="AP145" s="46">
        <v>81</v>
      </c>
      <c r="BT145" s="33"/>
      <c r="BU145" s="33"/>
      <c r="BV145" s="33"/>
      <c r="BW145" s="33"/>
      <c r="BX145" s="33"/>
      <c r="BY145" s="33"/>
      <c r="BZ145" s="33"/>
    </row>
    <row r="146" spans="1:78" ht="18.75" hidden="1" x14ac:dyDescent="0.3">
      <c r="A146" s="53">
        <f>N146+R146+V146+Z146+AD146+AH146+AL146+AP146</f>
        <v>75</v>
      </c>
      <c r="B146" s="53">
        <v>144</v>
      </c>
      <c r="C146" s="336">
        <f>AVERAGE(L146,P146,T146,X146,AB146,AF146,AJ146,AN146,)</f>
        <v>22.5</v>
      </c>
      <c r="D146" s="3" t="s">
        <v>35</v>
      </c>
      <c r="E146" s="12" t="s">
        <v>34</v>
      </c>
      <c r="F146" s="12" t="s">
        <v>26</v>
      </c>
      <c r="G146" s="57" t="s">
        <v>323</v>
      </c>
      <c r="I146" s="8" t="s">
        <v>92</v>
      </c>
      <c r="J146" s="8" t="s">
        <v>90</v>
      </c>
      <c r="K146" s="344"/>
      <c r="L146" s="344"/>
      <c r="M146" s="344"/>
      <c r="N146" s="344"/>
      <c r="O146" s="314"/>
      <c r="P146" s="314"/>
      <c r="Q146" s="314"/>
      <c r="R146" s="314"/>
      <c r="S146" s="278"/>
      <c r="T146" s="278"/>
      <c r="U146" s="278"/>
      <c r="V146" s="278"/>
      <c r="W146" s="134"/>
      <c r="X146" s="134"/>
      <c r="Y146" s="139"/>
      <c r="Z146" s="139"/>
      <c r="AA146" s="94"/>
      <c r="AB146" s="94"/>
      <c r="AC146" s="94"/>
      <c r="AD146" s="94"/>
      <c r="AE146" s="264"/>
      <c r="AF146" s="252"/>
      <c r="AG146" s="252"/>
      <c r="AH146" s="252"/>
      <c r="AI146" s="195"/>
      <c r="AJ146" s="180"/>
      <c r="AK146" s="180"/>
      <c r="AL146" s="180"/>
      <c r="AM146" s="41">
        <v>2.0717592592592589E-4</v>
      </c>
      <c r="AN146" s="42">
        <v>45</v>
      </c>
      <c r="AO146" s="42">
        <v>26</v>
      </c>
      <c r="AP146" s="42">
        <v>75</v>
      </c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ht="18.75" hidden="1" x14ac:dyDescent="0.3">
      <c r="A147" s="53">
        <f>N147+R147+V147+Z147+AD147+AH147+AL147+AP147</f>
        <v>71</v>
      </c>
      <c r="B147" s="53">
        <v>145</v>
      </c>
      <c r="C147" s="336">
        <f>AVERAGE(L147,P147,T147,X147,AB147,AF147,AJ147,AN147,)</f>
        <v>28</v>
      </c>
      <c r="D147" s="3" t="s">
        <v>80</v>
      </c>
      <c r="E147" s="12" t="s">
        <v>7</v>
      </c>
      <c r="F147" s="12" t="s">
        <v>18</v>
      </c>
      <c r="G147" s="57" t="s">
        <v>210</v>
      </c>
      <c r="I147" s="8" t="s">
        <v>77</v>
      </c>
      <c r="J147" s="8" t="s">
        <v>90</v>
      </c>
      <c r="K147" s="344"/>
      <c r="L147" s="344"/>
      <c r="M147" s="344"/>
      <c r="N147" s="344"/>
      <c r="O147" s="316"/>
      <c r="P147" s="316"/>
      <c r="Q147" s="316"/>
      <c r="R147" s="316"/>
      <c r="S147" s="281"/>
      <c r="T147" s="281"/>
      <c r="U147" s="281"/>
      <c r="V147" s="281"/>
      <c r="W147" s="131"/>
      <c r="X147" s="131"/>
      <c r="Y147" s="143"/>
      <c r="Z147" s="143"/>
      <c r="AA147" s="96"/>
      <c r="AB147" s="96"/>
      <c r="AC147" s="96"/>
      <c r="AD147" s="96"/>
      <c r="AE147" s="265"/>
      <c r="AF147" s="260"/>
      <c r="AG147" s="252"/>
      <c r="AH147" s="260"/>
      <c r="AI147" s="200"/>
      <c r="AJ147" s="178"/>
      <c r="AK147" s="178"/>
      <c r="AL147" s="178"/>
      <c r="AM147" s="45">
        <v>2.1064814814814815E-4</v>
      </c>
      <c r="AN147" s="46">
        <v>56</v>
      </c>
      <c r="AO147" s="46">
        <v>30</v>
      </c>
      <c r="AP147" s="46">
        <v>71</v>
      </c>
      <c r="BQ147" s="33"/>
      <c r="BR147" s="33"/>
      <c r="BS147" s="33"/>
    </row>
    <row r="148" spans="1:78" ht="18.75" hidden="1" x14ac:dyDescent="0.3">
      <c r="A148" s="53">
        <f>N148+R148+V148+Z148+AD148+AH148+AL148+AP148</f>
        <v>67</v>
      </c>
      <c r="B148" s="53">
        <v>146</v>
      </c>
      <c r="C148" s="336">
        <f>AVERAGE(L148,P148,T148,X148,AB148,AF148,AJ148,AN148,)</f>
        <v>30.5</v>
      </c>
      <c r="D148" s="3" t="s">
        <v>30</v>
      </c>
      <c r="E148" s="12" t="s">
        <v>31</v>
      </c>
      <c r="F148" s="12" t="s">
        <v>37</v>
      </c>
      <c r="G148" s="57" t="s">
        <v>230</v>
      </c>
      <c r="I148" s="8" t="s">
        <v>77</v>
      </c>
      <c r="J148" s="8" t="s">
        <v>90</v>
      </c>
      <c r="K148" s="344"/>
      <c r="L148" s="344"/>
      <c r="M148" s="344"/>
      <c r="N148" s="344"/>
      <c r="O148" s="316"/>
      <c r="P148" s="316"/>
      <c r="Q148" s="316"/>
      <c r="R148" s="316"/>
      <c r="S148" s="281"/>
      <c r="T148" s="281"/>
      <c r="U148" s="281"/>
      <c r="V148" s="281"/>
      <c r="W148" s="131"/>
      <c r="X148" s="131"/>
      <c r="Y148" s="143"/>
      <c r="Z148" s="143"/>
      <c r="AA148" s="96"/>
      <c r="AB148" s="96"/>
      <c r="AC148" s="96"/>
      <c r="AD148" s="96"/>
      <c r="AE148" s="265"/>
      <c r="AF148" s="260"/>
      <c r="AG148" s="252"/>
      <c r="AH148" s="260"/>
      <c r="AI148" s="200"/>
      <c r="AJ148" s="178"/>
      <c r="AK148" s="178"/>
      <c r="AL148" s="178"/>
      <c r="AM148" s="45">
        <v>2.1643518518518518E-4</v>
      </c>
      <c r="AN148" s="46">
        <v>61</v>
      </c>
      <c r="AO148" s="46">
        <v>34</v>
      </c>
      <c r="AP148" s="46">
        <v>67</v>
      </c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</row>
    <row r="149" spans="1:78" ht="18.75" hidden="1" x14ac:dyDescent="0.3">
      <c r="A149" s="53">
        <f>N149+R149+V149+Z149+AD149+AH149+AL149+AP149</f>
        <v>65</v>
      </c>
      <c r="B149" s="53">
        <v>147</v>
      </c>
      <c r="C149" s="336">
        <f>AVERAGE(L149,P149,T149,X149,AB149,AF149,AJ149,AN149,)</f>
        <v>22.5</v>
      </c>
      <c r="D149" s="3" t="s">
        <v>78</v>
      </c>
      <c r="E149" s="12" t="s">
        <v>50</v>
      </c>
      <c r="F149" s="12" t="s">
        <v>18</v>
      </c>
      <c r="G149" s="57" t="s">
        <v>210</v>
      </c>
      <c r="I149" s="8" t="s">
        <v>92</v>
      </c>
      <c r="J149" s="8" t="s">
        <v>90</v>
      </c>
      <c r="K149" s="344"/>
      <c r="L149" s="344"/>
      <c r="M149" s="344"/>
      <c r="N149" s="344"/>
      <c r="O149" s="314"/>
      <c r="P149" s="314"/>
      <c r="Q149" s="314"/>
      <c r="R149" s="314"/>
      <c r="S149" s="278"/>
      <c r="T149" s="278"/>
      <c r="U149" s="278"/>
      <c r="V149" s="278"/>
      <c r="W149" s="134"/>
      <c r="X149" s="134"/>
      <c r="Y149" s="139"/>
      <c r="Z149" s="139"/>
      <c r="AA149" s="94"/>
      <c r="AB149" s="94"/>
      <c r="AC149" s="94"/>
      <c r="AD149" s="94"/>
      <c r="AE149" s="264"/>
      <c r="AF149" s="252"/>
      <c r="AG149" s="252"/>
      <c r="AH149" s="252"/>
      <c r="AI149" s="195"/>
      <c r="AJ149" s="180"/>
      <c r="AK149" s="180"/>
      <c r="AL149" s="180"/>
      <c r="AM149" s="41">
        <v>2.3032407407407409E-4</v>
      </c>
      <c r="AN149" s="42">
        <v>45</v>
      </c>
      <c r="AO149" s="42">
        <v>36</v>
      </c>
      <c r="AP149" s="42">
        <v>65</v>
      </c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</row>
    <row r="150" spans="1:78" ht="18.75" hidden="1" x14ac:dyDescent="0.3">
      <c r="A150" s="53">
        <f>N150+R150+V150+Z150+AD150+AH150+AL150+AP150</f>
        <v>64</v>
      </c>
      <c r="B150" s="53">
        <v>148</v>
      </c>
      <c r="C150" s="336">
        <f>AVERAGE(L150,P150,T150,X150,AB150,AF150,AJ150,AN150,)</f>
        <v>28.5</v>
      </c>
      <c r="D150" s="3" t="s">
        <v>64</v>
      </c>
      <c r="E150" s="12" t="s">
        <v>13</v>
      </c>
      <c r="F150" s="12" t="s">
        <v>18</v>
      </c>
      <c r="G150" s="57" t="s">
        <v>210</v>
      </c>
      <c r="I150" s="8" t="s">
        <v>92</v>
      </c>
      <c r="J150" s="8" t="s">
        <v>90</v>
      </c>
      <c r="K150" s="344"/>
      <c r="L150" s="344"/>
      <c r="M150" s="344"/>
      <c r="N150" s="344"/>
      <c r="O150" s="314"/>
      <c r="P150" s="314"/>
      <c r="Q150" s="314"/>
      <c r="R150" s="314"/>
      <c r="S150" s="278"/>
      <c r="T150" s="278"/>
      <c r="U150" s="278"/>
      <c r="V150" s="278"/>
      <c r="W150" s="134"/>
      <c r="X150" s="134"/>
      <c r="Y150" s="139"/>
      <c r="Z150" s="139"/>
      <c r="AA150" s="94"/>
      <c r="AB150" s="94"/>
      <c r="AC150" s="94"/>
      <c r="AD150" s="94"/>
      <c r="AE150" s="264"/>
      <c r="AF150" s="252"/>
      <c r="AG150" s="252"/>
      <c r="AH150" s="252"/>
      <c r="AI150" s="195"/>
      <c r="AJ150" s="180"/>
      <c r="AK150" s="180"/>
      <c r="AL150" s="180"/>
      <c r="AM150" s="41">
        <v>2.3032407407407409E-4</v>
      </c>
      <c r="AN150" s="42">
        <v>57</v>
      </c>
      <c r="AO150" s="42">
        <v>37</v>
      </c>
      <c r="AP150" s="42">
        <v>64</v>
      </c>
    </row>
    <row r="151" spans="1:78" ht="18.75" hidden="1" x14ac:dyDescent="0.3">
      <c r="A151" s="53">
        <f>N151+R151+V151+Z151+AD151+AH151+AL151+AP151</f>
        <v>61</v>
      </c>
      <c r="B151" s="53">
        <v>149</v>
      </c>
      <c r="C151" s="336">
        <f>AVERAGE(L151,P151,T151,X151,AB151,AF151,AJ151,AN151,)</f>
        <v>22</v>
      </c>
      <c r="D151" s="3" t="s">
        <v>82</v>
      </c>
      <c r="E151" s="12" t="s">
        <v>13</v>
      </c>
      <c r="F151" s="12" t="s">
        <v>83</v>
      </c>
      <c r="G151" s="57" t="s">
        <v>231</v>
      </c>
      <c r="I151" s="8" t="s">
        <v>77</v>
      </c>
      <c r="J151" s="8" t="s">
        <v>90</v>
      </c>
      <c r="K151" s="344"/>
      <c r="L151" s="344"/>
      <c r="M151" s="344"/>
      <c r="N151" s="344"/>
      <c r="O151" s="314"/>
      <c r="P151" s="314"/>
      <c r="Q151" s="314"/>
      <c r="R151" s="314"/>
      <c r="S151" s="278"/>
      <c r="T151" s="278"/>
      <c r="U151" s="278"/>
      <c r="V151" s="278"/>
      <c r="W151" s="134"/>
      <c r="X151" s="134"/>
      <c r="Y151" s="139"/>
      <c r="Z151" s="139"/>
      <c r="AA151" s="94"/>
      <c r="AB151" s="94"/>
      <c r="AC151" s="94"/>
      <c r="AD151" s="94"/>
      <c r="AE151" s="264"/>
      <c r="AF151" s="252"/>
      <c r="AG151" s="252"/>
      <c r="AH151" s="252"/>
      <c r="AI151" s="195"/>
      <c r="AJ151" s="180"/>
      <c r="AK151" s="180"/>
      <c r="AL151" s="180"/>
      <c r="AM151" s="41">
        <v>2.3611111111111109E-4</v>
      </c>
      <c r="AN151" s="42">
        <v>44</v>
      </c>
      <c r="AO151" s="42">
        <v>40</v>
      </c>
      <c r="AP151" s="42">
        <v>61</v>
      </c>
    </row>
    <row r="152" spans="1:78" ht="15.75" hidden="1" x14ac:dyDescent="0.25">
      <c r="E152" s="5" t="s">
        <v>227</v>
      </c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AD152" s="81"/>
      <c r="AE152" s="9"/>
      <c r="AH152" s="8"/>
    </row>
    <row r="153" spans="1:78" ht="15.75" hidden="1" x14ac:dyDescent="0.25">
      <c r="A153" s="21"/>
      <c r="B153" s="21"/>
      <c r="C153" s="6"/>
      <c r="D153" s="20" t="s">
        <v>157</v>
      </c>
      <c r="E153" s="5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AD153" s="81"/>
      <c r="AE153" s="5"/>
      <c r="AF153" s="5"/>
      <c r="AG153" s="5"/>
      <c r="AH153" s="5"/>
      <c r="AI153" s="5"/>
    </row>
    <row r="154" spans="1:78" ht="15.75" hidden="1" x14ac:dyDescent="0.25">
      <c r="A154" s="21"/>
      <c r="B154" s="21"/>
      <c r="C154" s="320" t="s">
        <v>147</v>
      </c>
      <c r="D154" s="11" t="s">
        <v>155</v>
      </c>
      <c r="F154" s="5"/>
      <c r="Y154" s="21"/>
      <c r="Z154" s="21"/>
      <c r="AC154" s="21"/>
      <c r="AD154" s="11"/>
      <c r="AE154" s="5"/>
      <c r="AF154" s="5"/>
      <c r="AG154" s="5"/>
      <c r="AH154" s="5"/>
      <c r="AI154" s="11"/>
      <c r="AK154" s="5"/>
      <c r="AL154" s="5"/>
      <c r="AM154" s="5"/>
      <c r="AN154" s="5"/>
      <c r="AO154" s="5"/>
      <c r="AP154" s="5"/>
    </row>
    <row r="155" spans="1:78" ht="15.75" hidden="1" x14ac:dyDescent="0.25">
      <c r="A155" s="21"/>
      <c r="B155" s="21"/>
      <c r="C155" s="320" t="s">
        <v>148</v>
      </c>
      <c r="D155" s="11" t="s">
        <v>149</v>
      </c>
      <c r="F155" s="5"/>
      <c r="Y155" s="21"/>
      <c r="Z155" s="21"/>
      <c r="AC155" s="21"/>
      <c r="AD155" s="19"/>
      <c r="AI155" s="11"/>
      <c r="AK155" s="5"/>
      <c r="AL155" s="5"/>
      <c r="AM155" s="5"/>
      <c r="AN155" s="5"/>
      <c r="AO155" s="5"/>
      <c r="AP155" s="5"/>
    </row>
    <row r="156" spans="1:78" ht="15.75" hidden="1" x14ac:dyDescent="0.25">
      <c r="A156" s="11"/>
      <c r="B156" s="11"/>
      <c r="C156" s="6" t="s">
        <v>150</v>
      </c>
      <c r="D156" s="11" t="s">
        <v>153</v>
      </c>
      <c r="F156" s="5"/>
      <c r="Y156" s="21"/>
      <c r="Z156" s="21"/>
      <c r="AC156" s="21"/>
      <c r="AD156" s="19"/>
      <c r="AI156" s="11"/>
      <c r="AK156" s="5"/>
      <c r="AL156" s="5"/>
      <c r="AM156" s="5"/>
      <c r="AN156" s="5"/>
      <c r="AO156" s="5"/>
      <c r="AP156" s="5"/>
    </row>
    <row r="157" spans="1:78" ht="15.75" hidden="1" x14ac:dyDescent="0.25">
      <c r="A157" s="11"/>
      <c r="B157" s="11"/>
      <c r="C157" s="6" t="s">
        <v>151</v>
      </c>
      <c r="D157" s="11" t="s">
        <v>154</v>
      </c>
      <c r="F157" s="5"/>
      <c r="Y157" s="11"/>
      <c r="Z157" s="11"/>
      <c r="AC157" s="11"/>
      <c r="AD157" s="37"/>
      <c r="AI157" s="11"/>
      <c r="AK157" s="5"/>
      <c r="AL157" s="5"/>
      <c r="AM157" s="5"/>
      <c r="AN157" s="5"/>
      <c r="AO157" s="5"/>
      <c r="AP157" s="5"/>
    </row>
    <row r="158" spans="1:78" ht="15.75" hidden="1" x14ac:dyDescent="0.25">
      <c r="A158" s="21"/>
      <c r="B158" s="21"/>
      <c r="C158" s="320"/>
      <c r="F158" s="5"/>
      <c r="G158" s="5"/>
      <c r="Y158" s="11"/>
      <c r="Z158" s="11"/>
      <c r="AC158" s="11"/>
      <c r="AD158" s="37"/>
      <c r="AE158" s="5"/>
      <c r="AF158" s="5"/>
      <c r="AG158" s="5"/>
      <c r="AH158" s="5"/>
      <c r="AI158" s="11"/>
      <c r="AK158" s="5"/>
      <c r="AL158" s="5"/>
      <c r="AM158" s="5"/>
      <c r="AN158" s="5"/>
      <c r="AO158" s="5"/>
      <c r="AP158" s="5"/>
    </row>
    <row r="159" spans="1:78" ht="15.75" hidden="1" x14ac:dyDescent="0.25">
      <c r="A159" s="21"/>
      <c r="B159" s="21"/>
      <c r="C159" s="320"/>
      <c r="D159" s="22" t="s">
        <v>160</v>
      </c>
      <c r="F159" s="5"/>
      <c r="Y159" s="21"/>
      <c r="Z159" s="21"/>
      <c r="AC159" s="21"/>
      <c r="AD159" s="19"/>
      <c r="AI159" s="11"/>
      <c r="AK159" s="5"/>
      <c r="AL159" s="5"/>
      <c r="AM159" s="5"/>
      <c r="AN159" s="5"/>
      <c r="AO159" s="5"/>
      <c r="AP159" s="5"/>
    </row>
    <row r="160" spans="1:78" ht="15.75" hidden="1" x14ac:dyDescent="0.25">
      <c r="A160" s="21"/>
      <c r="B160" s="21"/>
      <c r="C160" s="320" t="s">
        <v>147</v>
      </c>
      <c r="D160" s="5" t="s">
        <v>158</v>
      </c>
      <c r="F160" s="5"/>
      <c r="G160" s="28"/>
      <c r="Y160" s="21"/>
      <c r="Z160" s="21"/>
      <c r="AC160" s="21"/>
      <c r="AD160" s="19"/>
      <c r="AI160" s="11"/>
      <c r="AK160" s="5"/>
      <c r="AL160" s="5"/>
      <c r="AM160" s="5"/>
      <c r="AN160" s="5"/>
      <c r="AO160" s="5"/>
      <c r="AP160" s="5"/>
    </row>
    <row r="161" spans="1:42" ht="15.75" hidden="1" x14ac:dyDescent="0.25">
      <c r="A161" s="21"/>
      <c r="B161" s="21"/>
      <c r="C161" s="320" t="s">
        <v>148</v>
      </c>
      <c r="D161" s="5" t="s">
        <v>159</v>
      </c>
      <c r="F161" s="5"/>
      <c r="G161" s="36"/>
      <c r="Y161" s="21"/>
      <c r="Z161" s="21"/>
      <c r="AC161" s="21"/>
      <c r="AD161" s="19"/>
      <c r="AI161" s="11"/>
      <c r="AK161" s="5"/>
      <c r="AL161" s="5"/>
      <c r="AM161" s="5"/>
      <c r="AN161" s="5"/>
      <c r="AO161" s="5"/>
      <c r="AP161" s="5"/>
    </row>
    <row r="162" spans="1:42" ht="15.75" hidden="1" x14ac:dyDescent="0.25">
      <c r="A162" s="11"/>
      <c r="B162" s="11"/>
      <c r="C162" s="6"/>
      <c r="F162" s="5"/>
      <c r="Y162" s="21"/>
      <c r="Z162" s="21"/>
      <c r="AC162" s="21"/>
      <c r="AD162" s="19"/>
      <c r="AI162" s="11"/>
      <c r="AK162" s="5"/>
      <c r="AL162" s="5"/>
      <c r="AM162" s="5"/>
      <c r="AN162" s="5"/>
      <c r="AO162" s="5"/>
      <c r="AP162" s="5"/>
    </row>
    <row r="163" spans="1:42" ht="15.75" hidden="1" x14ac:dyDescent="0.25">
      <c r="A163" s="11"/>
      <c r="B163" s="11"/>
      <c r="C163" s="6"/>
      <c r="D163" s="22" t="s">
        <v>161</v>
      </c>
      <c r="F163" s="5"/>
      <c r="Y163" s="11"/>
      <c r="Z163" s="11"/>
      <c r="AC163" s="11"/>
      <c r="AD163" s="37"/>
      <c r="AE163" s="5"/>
      <c r="AF163" s="5"/>
      <c r="AG163" s="5"/>
      <c r="AH163" s="5"/>
      <c r="AI163" s="11"/>
      <c r="AK163" s="5"/>
      <c r="AL163" s="5"/>
      <c r="AM163" s="5"/>
      <c r="AN163" s="5"/>
      <c r="AO163" s="5"/>
      <c r="AP163" s="5"/>
    </row>
    <row r="164" spans="1:42" ht="15.75" hidden="1" x14ac:dyDescent="0.25">
      <c r="A164" s="21"/>
      <c r="B164" s="21"/>
      <c r="C164" s="320" t="s">
        <v>147</v>
      </c>
      <c r="D164" s="5" t="s">
        <v>162</v>
      </c>
      <c r="F164" s="5"/>
      <c r="G164" s="27"/>
      <c r="Y164" s="11"/>
      <c r="Z164" s="11"/>
      <c r="AC164" s="11"/>
      <c r="AD164" s="37"/>
      <c r="AI164" s="11"/>
      <c r="AK164" s="5"/>
      <c r="AL164" s="5"/>
      <c r="AM164" s="5"/>
      <c r="AN164" s="5"/>
      <c r="AO164" s="5"/>
      <c r="AP164" s="5"/>
    </row>
    <row r="165" spans="1:42" ht="15.75" hidden="1" x14ac:dyDescent="0.25">
      <c r="A165" s="21"/>
      <c r="B165" s="21"/>
      <c r="C165" s="320" t="s">
        <v>148</v>
      </c>
      <c r="D165" s="5" t="s">
        <v>163</v>
      </c>
      <c r="F165" s="5"/>
      <c r="Y165" s="21"/>
      <c r="Z165" s="21"/>
      <c r="AC165" s="21"/>
      <c r="AD165" s="19"/>
      <c r="AE165" s="5"/>
      <c r="AF165" s="5"/>
      <c r="AG165" s="5"/>
      <c r="AH165" s="5"/>
      <c r="AI165" s="11"/>
      <c r="AK165" s="5"/>
      <c r="AL165" s="5"/>
      <c r="AM165" s="5"/>
      <c r="AN165" s="5"/>
      <c r="AO165" s="5"/>
      <c r="AP165" s="5"/>
    </row>
    <row r="166" spans="1:42" ht="15.75" hidden="1" x14ac:dyDescent="0.25">
      <c r="A166" s="21"/>
      <c r="B166" s="21"/>
      <c r="C166" s="6"/>
      <c r="D166" s="5" t="s">
        <v>228</v>
      </c>
      <c r="F166" s="5"/>
      <c r="Y166" s="21"/>
      <c r="Z166" s="21"/>
      <c r="AC166" s="21"/>
      <c r="AD166" s="19"/>
      <c r="AI166" s="11"/>
      <c r="AK166" s="5"/>
      <c r="AL166" s="5"/>
      <c r="AM166" s="5"/>
      <c r="AN166" s="5"/>
      <c r="AO166" s="5"/>
      <c r="AP166" s="5"/>
    </row>
    <row r="167" spans="1:42" ht="15.75" hidden="1" x14ac:dyDescent="0.25">
      <c r="A167" s="21"/>
      <c r="B167" s="21"/>
      <c r="C167" s="6"/>
      <c r="D167" s="5" t="s">
        <v>229</v>
      </c>
      <c r="F167" s="5"/>
      <c r="Y167" s="21"/>
      <c r="Z167" s="21"/>
      <c r="AC167" s="21"/>
      <c r="AD167" s="11"/>
      <c r="AI167" s="11"/>
      <c r="AK167" s="5"/>
      <c r="AL167" s="5"/>
      <c r="AM167" s="5"/>
      <c r="AN167" s="5"/>
      <c r="AO167" s="5"/>
      <c r="AP167" s="5"/>
    </row>
    <row r="168" spans="1:42" ht="15.75" hidden="1" x14ac:dyDescent="0.25">
      <c r="A168" s="21"/>
      <c r="B168" s="21"/>
      <c r="C168" s="6"/>
      <c r="D168" s="6"/>
      <c r="F168" s="5"/>
      <c r="Y168" s="21"/>
      <c r="Z168" s="21"/>
      <c r="AC168" s="21"/>
      <c r="AD168" s="11"/>
      <c r="AI168" s="11"/>
      <c r="AK168" s="5"/>
      <c r="AL168" s="5"/>
      <c r="AM168" s="5"/>
      <c r="AN168" s="5"/>
      <c r="AO168" s="5"/>
      <c r="AP168" s="5"/>
    </row>
    <row r="169" spans="1:42" ht="15.75" hidden="1" x14ac:dyDescent="0.25">
      <c r="A169" s="21"/>
      <c r="B169" s="21"/>
      <c r="C169" s="6"/>
      <c r="D169" s="6"/>
      <c r="E169" s="5"/>
      <c r="F169" s="5"/>
      <c r="Y169" s="21"/>
      <c r="Z169" s="21"/>
      <c r="AC169" s="21"/>
      <c r="AD169" s="11"/>
      <c r="AI169" s="11"/>
      <c r="AK169" s="5"/>
      <c r="AL169" s="5"/>
      <c r="AM169" s="5"/>
      <c r="AN169" s="5"/>
      <c r="AO169" s="5"/>
      <c r="AP169" s="5"/>
    </row>
    <row r="170" spans="1:42" ht="15.75" hidden="1" x14ac:dyDescent="0.25">
      <c r="A170" s="21"/>
      <c r="B170" s="21"/>
      <c r="C170" s="6"/>
      <c r="D170" s="6"/>
      <c r="E170" s="5"/>
      <c r="F170" s="5"/>
      <c r="Y170" s="21"/>
      <c r="Z170" s="21"/>
      <c r="AC170" s="21"/>
      <c r="AD170" s="11"/>
      <c r="AI170" s="11"/>
      <c r="AK170" s="5"/>
      <c r="AL170" s="5"/>
      <c r="AM170" s="5"/>
      <c r="AN170" s="5"/>
      <c r="AO170" s="5"/>
      <c r="AP170" s="5"/>
    </row>
    <row r="171" spans="1:42" ht="15.75" hidden="1" x14ac:dyDescent="0.25">
      <c r="A171" s="54"/>
      <c r="B171" s="54"/>
      <c r="C171" s="6"/>
      <c r="D171" s="6"/>
      <c r="E171" s="5"/>
      <c r="F171" s="5"/>
      <c r="G171" s="27"/>
      <c r="Y171" s="21"/>
      <c r="Z171" s="21"/>
      <c r="AC171" s="21"/>
      <c r="AD171" s="11"/>
      <c r="AI171" s="11"/>
      <c r="AK171" s="5"/>
      <c r="AL171" s="5"/>
      <c r="AM171" s="5"/>
      <c r="AN171" s="5"/>
      <c r="AO171" s="5"/>
      <c r="AP171" s="5"/>
    </row>
    <row r="172" spans="1:42" ht="15.75" hidden="1" x14ac:dyDescent="0.25">
      <c r="A172" s="54"/>
      <c r="B172" s="54"/>
      <c r="C172" s="6"/>
      <c r="D172" s="6"/>
      <c r="F172" s="5"/>
      <c r="G172" s="36"/>
      <c r="Y172" s="54"/>
      <c r="Z172" s="54"/>
      <c r="AC172" s="54"/>
      <c r="AD172" s="11"/>
      <c r="AI172" s="11"/>
      <c r="AK172" s="5"/>
      <c r="AL172" s="5"/>
      <c r="AM172" s="5"/>
      <c r="AN172" s="5"/>
      <c r="AO172" s="5"/>
      <c r="AP172" s="5"/>
    </row>
    <row r="173" spans="1:42" ht="15.75" hidden="1" x14ac:dyDescent="0.25">
      <c r="A173" s="54"/>
      <c r="B173" s="54"/>
      <c r="C173" s="6"/>
      <c r="D173" s="6"/>
      <c r="F173" s="5"/>
      <c r="G173" s="36"/>
      <c r="Y173" s="54"/>
      <c r="Z173" s="54"/>
      <c r="AC173" s="54"/>
      <c r="AD173" s="11"/>
      <c r="AI173" s="11"/>
      <c r="AK173" s="5"/>
      <c r="AL173" s="5"/>
      <c r="AM173" s="5"/>
      <c r="AN173" s="5"/>
      <c r="AO173" s="5"/>
      <c r="AP173" s="5"/>
    </row>
    <row r="174" spans="1:42" ht="15.75" hidden="1" x14ac:dyDescent="0.25">
      <c r="A174" s="54"/>
      <c r="B174" s="54"/>
      <c r="C174" s="6"/>
      <c r="D174" s="6"/>
      <c r="F174" s="5"/>
      <c r="Y174" s="54"/>
      <c r="Z174" s="54"/>
      <c r="AC174" s="54"/>
      <c r="AD174" s="11"/>
      <c r="AI174" s="11"/>
      <c r="AK174" s="5"/>
      <c r="AL174" s="5"/>
      <c r="AM174" s="5"/>
      <c r="AN174" s="5"/>
      <c r="AO174" s="5"/>
      <c r="AP174" s="5"/>
    </row>
    <row r="175" spans="1:42" ht="15.75" hidden="1" x14ac:dyDescent="0.25">
      <c r="A175" s="54"/>
      <c r="B175" s="54"/>
      <c r="C175" s="6"/>
      <c r="D175" s="6"/>
      <c r="F175" s="5"/>
      <c r="G175" s="27"/>
      <c r="Y175" s="54"/>
      <c r="Z175" s="54"/>
      <c r="AC175" s="54"/>
      <c r="AD175" s="11"/>
      <c r="AI175" s="11"/>
      <c r="AK175" s="5"/>
      <c r="AL175" s="5"/>
      <c r="AM175" s="5"/>
      <c r="AN175" s="5"/>
      <c r="AO175" s="5"/>
      <c r="AP175" s="5"/>
    </row>
    <row r="176" spans="1:42" ht="15.75" hidden="1" x14ac:dyDescent="0.25">
      <c r="A176" s="54"/>
      <c r="B176" s="54"/>
      <c r="C176" s="6"/>
      <c r="D176" s="6"/>
      <c r="F176" s="5"/>
      <c r="Y176" s="54"/>
      <c r="Z176" s="54"/>
      <c r="AC176" s="54"/>
      <c r="AD176" s="11"/>
      <c r="AI176" s="11"/>
      <c r="AK176" s="5"/>
      <c r="AL176" s="5"/>
      <c r="AM176" s="5"/>
      <c r="AN176" s="5"/>
      <c r="AO176" s="5"/>
      <c r="AP176" s="5"/>
    </row>
    <row r="177" spans="1:42" ht="15.75" hidden="1" x14ac:dyDescent="0.25">
      <c r="A177" s="54"/>
      <c r="B177" s="54"/>
      <c r="C177" s="6"/>
      <c r="D177" s="6"/>
      <c r="F177" s="5"/>
      <c r="Y177" s="54"/>
      <c r="Z177" s="54"/>
      <c r="AC177" s="54"/>
      <c r="AD177" s="11"/>
      <c r="AI177" s="11"/>
      <c r="AK177" s="5"/>
      <c r="AL177" s="5"/>
      <c r="AM177" s="5"/>
      <c r="AN177" s="5"/>
      <c r="AO177" s="5"/>
      <c r="AP177" s="5"/>
    </row>
    <row r="178" spans="1:42" ht="15.75" hidden="1" x14ac:dyDescent="0.25">
      <c r="A178" s="54"/>
      <c r="B178" s="54"/>
      <c r="C178" s="6"/>
      <c r="D178" s="6"/>
      <c r="F178" s="5"/>
      <c r="Y178" s="54"/>
      <c r="Z178" s="54"/>
      <c r="AC178" s="54"/>
      <c r="AD178" s="11"/>
      <c r="AI178" s="11"/>
      <c r="AK178" s="5"/>
      <c r="AL178" s="5"/>
      <c r="AM178" s="5"/>
      <c r="AN178" s="5"/>
      <c r="AO178" s="5"/>
      <c r="AP178" s="5"/>
    </row>
    <row r="179" spans="1:42" ht="15.75" hidden="1" x14ac:dyDescent="0.25">
      <c r="A179" s="54"/>
      <c r="B179" s="54"/>
      <c r="C179" s="6"/>
      <c r="D179" s="6"/>
      <c r="F179" s="5"/>
      <c r="Y179" s="54"/>
      <c r="Z179" s="54"/>
      <c r="AC179" s="54"/>
      <c r="AD179" s="11"/>
      <c r="AI179" s="11"/>
      <c r="AK179" s="5"/>
      <c r="AL179" s="5"/>
      <c r="AM179" s="5"/>
      <c r="AN179" s="5"/>
      <c r="AO179" s="5"/>
      <c r="AP179" s="5"/>
    </row>
    <row r="180" spans="1:42" ht="15.75" hidden="1" x14ac:dyDescent="0.25">
      <c r="A180" s="54"/>
      <c r="B180" s="54"/>
      <c r="C180" s="6"/>
      <c r="D180" s="6"/>
      <c r="F180" s="5"/>
      <c r="Y180" s="54"/>
      <c r="Z180" s="54"/>
      <c r="AC180" s="54"/>
      <c r="AD180" s="11"/>
      <c r="AI180" s="11"/>
      <c r="AK180" s="5"/>
      <c r="AL180" s="5"/>
      <c r="AM180" s="5"/>
      <c r="AN180" s="5"/>
      <c r="AO180" s="5"/>
      <c r="AP180" s="5"/>
    </row>
    <row r="181" spans="1:42" ht="15.75" hidden="1" x14ac:dyDescent="0.25">
      <c r="A181" s="54"/>
      <c r="B181" s="54"/>
      <c r="C181" s="6"/>
      <c r="D181" s="6"/>
      <c r="Y181" s="54"/>
      <c r="Z181" s="54"/>
      <c r="AC181" s="54"/>
      <c r="AD181" s="11"/>
      <c r="AI181" s="11"/>
      <c r="AK181" s="5"/>
    </row>
    <row r="182" spans="1:42" ht="15.75" hidden="1" x14ac:dyDescent="0.25">
      <c r="A182" s="54"/>
      <c r="B182" s="54"/>
      <c r="C182" s="6"/>
      <c r="D182" s="6"/>
      <c r="F182" s="5"/>
      <c r="G182" s="5"/>
      <c r="Y182" s="54"/>
      <c r="Z182" s="54"/>
      <c r="AC182" s="54"/>
      <c r="AD182" s="11"/>
      <c r="AE182" s="5"/>
      <c r="AF182" s="5"/>
      <c r="AG182" s="5"/>
      <c r="AH182" s="5"/>
      <c r="AI182" s="11"/>
      <c r="AK182" s="5"/>
      <c r="AM182" s="5"/>
      <c r="AN182" s="5"/>
      <c r="AO182" s="5"/>
      <c r="AP182" s="5"/>
    </row>
    <row r="183" spans="1:42" ht="15.75" hidden="1" x14ac:dyDescent="0.25">
      <c r="A183" s="54"/>
      <c r="B183" s="54"/>
      <c r="C183" s="6"/>
      <c r="D183" s="6"/>
      <c r="F183" s="5"/>
      <c r="G183" s="5"/>
      <c r="Y183" s="54"/>
      <c r="Z183" s="54"/>
      <c r="AC183" s="54"/>
      <c r="AD183" s="11"/>
      <c r="AE183" s="5"/>
      <c r="AF183" s="5"/>
      <c r="AG183" s="5"/>
      <c r="AH183" s="5"/>
      <c r="AI183" s="11"/>
      <c r="AK183" s="5"/>
      <c r="AM183" s="5"/>
      <c r="AN183" s="5"/>
      <c r="AO183" s="5"/>
      <c r="AP183" s="5"/>
    </row>
    <row r="184" spans="1:42" ht="15.75" hidden="1" x14ac:dyDescent="0.25">
      <c r="A184" s="54"/>
      <c r="B184" s="54"/>
      <c r="C184" s="6"/>
      <c r="D184" s="6"/>
      <c r="F184" s="5"/>
      <c r="G184" s="5"/>
      <c r="Y184" s="54"/>
      <c r="Z184" s="54"/>
      <c r="AC184" s="54"/>
      <c r="AD184" s="11"/>
      <c r="AE184" s="5"/>
      <c r="AF184" s="5"/>
      <c r="AG184" s="5"/>
      <c r="AH184" s="5"/>
      <c r="AI184" s="11"/>
      <c r="AK184" s="5"/>
      <c r="AM184" s="5"/>
      <c r="AN184" s="5"/>
      <c r="AO184" s="5"/>
      <c r="AP184" s="5"/>
    </row>
    <row r="185" spans="1:42" ht="15.75" hidden="1" x14ac:dyDescent="0.25">
      <c r="A185" s="21"/>
      <c r="B185" s="21"/>
      <c r="C185" s="6"/>
      <c r="D185" s="6"/>
      <c r="F185" s="5"/>
      <c r="G185" s="5"/>
      <c r="Y185" s="54"/>
      <c r="Z185" s="54"/>
      <c r="AC185" s="54"/>
      <c r="AD185" s="11"/>
      <c r="AE185" s="5"/>
      <c r="AF185" s="5"/>
      <c r="AG185" s="5"/>
      <c r="AH185" s="5"/>
      <c r="AI185" s="11"/>
      <c r="AK185" s="5"/>
      <c r="AM185" s="5"/>
      <c r="AN185" s="5"/>
      <c r="AO185" s="5"/>
      <c r="AP185" s="5"/>
    </row>
    <row r="186" spans="1:42" ht="15.75" hidden="1" x14ac:dyDescent="0.25">
      <c r="A186" s="21"/>
      <c r="B186" s="21"/>
      <c r="C186" s="6"/>
      <c r="D186" s="6"/>
      <c r="F186" s="5"/>
      <c r="G186" s="5"/>
      <c r="Y186" s="21"/>
      <c r="Z186" s="21"/>
      <c r="AC186" s="21"/>
      <c r="AD186" s="11"/>
      <c r="AE186" s="5"/>
      <c r="AF186" s="5"/>
      <c r="AG186" s="5"/>
      <c r="AH186" s="5"/>
      <c r="AI186" s="11"/>
      <c r="AK186" s="5"/>
      <c r="AM186" s="5"/>
      <c r="AN186" s="5"/>
      <c r="AO186" s="5"/>
      <c r="AP186" s="5"/>
    </row>
    <row r="187" spans="1:42" ht="15.75" hidden="1" x14ac:dyDescent="0.25">
      <c r="D187" s="6"/>
      <c r="F187" s="5"/>
      <c r="G187" s="5"/>
      <c r="Y187" s="21"/>
      <c r="Z187" s="21"/>
      <c r="AC187" s="21"/>
      <c r="AD187" s="11"/>
      <c r="AE187" s="5"/>
      <c r="AF187" s="5"/>
      <c r="AG187" s="5"/>
      <c r="AH187" s="5"/>
      <c r="AI187" s="11"/>
      <c r="AK187" s="5"/>
      <c r="AM187" s="5"/>
      <c r="AN187" s="5"/>
      <c r="AO187" s="5"/>
      <c r="AP187" s="5"/>
    </row>
    <row r="188" spans="1:42" ht="15.75" hidden="1" x14ac:dyDescent="0.25">
      <c r="F188" s="5"/>
      <c r="G188" s="5"/>
      <c r="AD188" s="81"/>
      <c r="AE188" s="5"/>
      <c r="AF188" s="5"/>
      <c r="AG188" s="5"/>
      <c r="AH188" s="5"/>
      <c r="AM188" s="5"/>
      <c r="AN188" s="5"/>
      <c r="AO188" s="5"/>
      <c r="AP188" s="5"/>
    </row>
    <row r="189" spans="1:42" ht="15.75" hidden="1" x14ac:dyDescent="0.25">
      <c r="F189" s="5"/>
      <c r="G189" s="5"/>
      <c r="AD189" s="81"/>
      <c r="AE189" s="5"/>
      <c r="AF189" s="5"/>
      <c r="AG189" s="5"/>
      <c r="AH189" s="5"/>
      <c r="AM189" s="5"/>
      <c r="AN189" s="5"/>
      <c r="AO189" s="5"/>
      <c r="AP189" s="5"/>
    </row>
    <row r="190" spans="1:42" ht="15.75" hidden="1" x14ac:dyDescent="0.25">
      <c r="F190" s="5"/>
      <c r="G190" s="5"/>
      <c r="AD190" s="81"/>
      <c r="AE190" s="5"/>
      <c r="AF190" s="5"/>
      <c r="AG190" s="5"/>
      <c r="AH190" s="5"/>
      <c r="AM190" s="5"/>
      <c r="AN190" s="5"/>
      <c r="AO190" s="5"/>
      <c r="AP190" s="5"/>
    </row>
    <row r="191" spans="1:42" ht="15.75" hidden="1" x14ac:dyDescent="0.25">
      <c r="F191" s="5"/>
      <c r="G191" s="5"/>
      <c r="AD191" s="81"/>
      <c r="AE191" s="5"/>
      <c r="AF191" s="5"/>
      <c r="AG191" s="5"/>
      <c r="AH191" s="5"/>
      <c r="AM191" s="5"/>
      <c r="AN191" s="5"/>
      <c r="AO191" s="5"/>
      <c r="AP191" s="5"/>
    </row>
    <row r="192" spans="1:42" ht="15.75" hidden="1" x14ac:dyDescent="0.25">
      <c r="F192" s="5"/>
      <c r="G192" s="5"/>
      <c r="AD192" s="81"/>
      <c r="AE192" s="5"/>
      <c r="AF192" s="5"/>
      <c r="AG192" s="5"/>
      <c r="AH192" s="5"/>
      <c r="AM192" s="5"/>
      <c r="AN192" s="5"/>
      <c r="AO192" s="5"/>
      <c r="AP192" s="5"/>
    </row>
    <row r="193" spans="6:42" ht="15.75" hidden="1" x14ac:dyDescent="0.25">
      <c r="F193" s="5"/>
      <c r="G193" s="5"/>
      <c r="AD193" s="81"/>
      <c r="AE193" s="5"/>
      <c r="AF193" s="5"/>
      <c r="AG193" s="5"/>
      <c r="AH193" s="5"/>
      <c r="AM193" s="5"/>
      <c r="AN193" s="5"/>
      <c r="AO193" s="5"/>
      <c r="AP193" s="5"/>
    </row>
    <row r="194" spans="6:42" ht="15.75" hidden="1" x14ac:dyDescent="0.25">
      <c r="F194" s="5"/>
      <c r="G194" s="5"/>
      <c r="AD194" s="81"/>
      <c r="AE194" s="5"/>
      <c r="AF194" s="5"/>
      <c r="AG194" s="5"/>
      <c r="AH194" s="5"/>
      <c r="AM194" s="5"/>
      <c r="AN194" s="5"/>
      <c r="AO194" s="5"/>
      <c r="AP194" s="5"/>
    </row>
    <row r="195" spans="6:42" ht="15.75" hidden="1" x14ac:dyDescent="0.25">
      <c r="F195" s="5"/>
      <c r="G195" s="5"/>
      <c r="AD195" s="81"/>
      <c r="AE195" s="5"/>
      <c r="AF195" s="5"/>
      <c r="AG195" s="5"/>
      <c r="AH195" s="5"/>
      <c r="AM195" s="5"/>
      <c r="AN195" s="5"/>
      <c r="AO195" s="5"/>
      <c r="AP195" s="5"/>
    </row>
    <row r="196" spans="6:42" ht="15.75" hidden="1" x14ac:dyDescent="0.25">
      <c r="F196" s="5"/>
      <c r="G196" s="5"/>
      <c r="AD196" s="81"/>
      <c r="AE196" s="5"/>
      <c r="AF196" s="5"/>
      <c r="AG196" s="5"/>
      <c r="AH196" s="5"/>
      <c r="AM196" s="5"/>
      <c r="AN196" s="5"/>
      <c r="AO196" s="5"/>
      <c r="AP196" s="5"/>
    </row>
    <row r="197" spans="6:42" ht="15.75" hidden="1" x14ac:dyDescent="0.25">
      <c r="F197" s="5"/>
      <c r="G197" s="5"/>
      <c r="AD197" s="81"/>
      <c r="AE197" s="5"/>
      <c r="AF197" s="5"/>
      <c r="AG197" s="5"/>
      <c r="AH197" s="5"/>
      <c r="AM197" s="5"/>
      <c r="AN197" s="5"/>
      <c r="AO197" s="5"/>
      <c r="AP197" s="5"/>
    </row>
    <row r="198" spans="6:42" ht="15.75" hidden="1" x14ac:dyDescent="0.25">
      <c r="F198" s="5"/>
      <c r="G198" s="5"/>
      <c r="AD198" s="81"/>
      <c r="AE198" s="5"/>
      <c r="AF198" s="5"/>
      <c r="AG198" s="5"/>
      <c r="AH198" s="5"/>
      <c r="AM198" s="5"/>
      <c r="AN198" s="5"/>
      <c r="AO198" s="5"/>
      <c r="AP198" s="5"/>
    </row>
    <row r="199" spans="6:42" ht="15.75" hidden="1" x14ac:dyDescent="0.25">
      <c r="F199" s="5"/>
      <c r="G199" s="5"/>
      <c r="AD199" s="81"/>
      <c r="AE199" s="5"/>
      <c r="AF199" s="5"/>
      <c r="AG199" s="5"/>
      <c r="AH199" s="5"/>
      <c r="AM199" s="5"/>
      <c r="AN199" s="5"/>
      <c r="AO199" s="5"/>
      <c r="AP199" s="5"/>
    </row>
    <row r="200" spans="6:42" ht="15.75" hidden="1" x14ac:dyDescent="0.25">
      <c r="F200" s="5"/>
      <c r="G200" s="5"/>
      <c r="AD200" s="81"/>
      <c r="AE200" s="5"/>
      <c r="AF200" s="5"/>
      <c r="AG200" s="5"/>
      <c r="AH200" s="5"/>
      <c r="AM200" s="5"/>
      <c r="AN200" s="5"/>
      <c r="AO200" s="5"/>
      <c r="AP200" s="5"/>
    </row>
    <row r="201" spans="6:42" ht="15.75" hidden="1" x14ac:dyDescent="0.25">
      <c r="F201" s="5"/>
      <c r="G201" s="5"/>
      <c r="AD201" s="81"/>
      <c r="AE201" s="5"/>
      <c r="AF201" s="5"/>
      <c r="AG201" s="5"/>
      <c r="AH201" s="5"/>
      <c r="AM201" s="5"/>
      <c r="AN201" s="5"/>
      <c r="AO201" s="5"/>
      <c r="AP201" s="5"/>
    </row>
    <row r="202" spans="6:42" ht="15.75" hidden="1" x14ac:dyDescent="0.25">
      <c r="F202" s="5"/>
      <c r="G202" s="5"/>
      <c r="AD202" s="81"/>
      <c r="AE202" s="5"/>
      <c r="AF202" s="5"/>
      <c r="AG202" s="5"/>
      <c r="AH202" s="5"/>
      <c r="AM202" s="5"/>
      <c r="AN202" s="5"/>
      <c r="AO202" s="5"/>
      <c r="AP202" s="5"/>
    </row>
    <row r="203" spans="6:42" ht="15.75" hidden="1" x14ac:dyDescent="0.25">
      <c r="F203" s="5"/>
      <c r="G203" s="5"/>
      <c r="AD203" s="81"/>
      <c r="AE203" s="5"/>
      <c r="AF203" s="5"/>
      <c r="AG203" s="5"/>
      <c r="AH203" s="5"/>
      <c r="AM203" s="5"/>
      <c r="AN203" s="5"/>
      <c r="AO203" s="5"/>
      <c r="AP203" s="5"/>
    </row>
    <row r="204" spans="6:42" ht="15.75" hidden="1" x14ac:dyDescent="0.25">
      <c r="F204" s="5"/>
      <c r="G204" s="5"/>
      <c r="AD204" s="81"/>
      <c r="AE204" s="5"/>
      <c r="AF204" s="5"/>
      <c r="AG204" s="5"/>
      <c r="AH204" s="5"/>
      <c r="AM204" s="5"/>
      <c r="AN204" s="5"/>
      <c r="AO204" s="5"/>
      <c r="AP204" s="5"/>
    </row>
    <row r="205" spans="6:42" ht="15.75" hidden="1" x14ac:dyDescent="0.25">
      <c r="F205" s="5"/>
      <c r="G205" s="5"/>
      <c r="AD205" s="81"/>
      <c r="AE205" s="5"/>
      <c r="AF205" s="5"/>
      <c r="AG205" s="5"/>
      <c r="AH205" s="5"/>
      <c r="AM205" s="5"/>
      <c r="AN205" s="5"/>
      <c r="AO205" s="5"/>
      <c r="AP205" s="5"/>
    </row>
    <row r="206" spans="6:42" ht="15.75" hidden="1" x14ac:dyDescent="0.25">
      <c r="F206" s="5"/>
      <c r="G206" s="5"/>
      <c r="AD206" s="81"/>
      <c r="AE206" s="5"/>
      <c r="AF206" s="5"/>
      <c r="AG206" s="5"/>
      <c r="AH206" s="5"/>
      <c r="AM206" s="5"/>
      <c r="AN206" s="5"/>
      <c r="AO206" s="5"/>
      <c r="AP206" s="5"/>
    </row>
    <row r="207" spans="6:42" ht="15.75" hidden="1" x14ac:dyDescent="0.25">
      <c r="F207" s="5"/>
      <c r="G207" s="5"/>
      <c r="AD207" s="81"/>
      <c r="AE207" s="5"/>
      <c r="AF207" s="5"/>
      <c r="AG207" s="5"/>
      <c r="AH207" s="5"/>
      <c r="AM207" s="5"/>
      <c r="AN207" s="5"/>
      <c r="AO207" s="5"/>
      <c r="AP207" s="5"/>
    </row>
    <row r="208" spans="6:42" ht="15.75" hidden="1" x14ac:dyDescent="0.25">
      <c r="F208" s="5"/>
      <c r="G208" s="5"/>
      <c r="AD208" s="81"/>
      <c r="AE208" s="5"/>
      <c r="AF208" s="5"/>
      <c r="AG208" s="5"/>
      <c r="AH208" s="5"/>
      <c r="AM208" s="5"/>
      <c r="AN208" s="5"/>
      <c r="AO208" s="5"/>
      <c r="AP208" s="5"/>
    </row>
    <row r="209" spans="4:42" ht="15.75" hidden="1" x14ac:dyDescent="0.25">
      <c r="F209" s="5"/>
      <c r="G209" s="5"/>
      <c r="AD209" s="81"/>
      <c r="AE209" s="5"/>
      <c r="AF209" s="5"/>
      <c r="AG209" s="5"/>
      <c r="AH209" s="5"/>
      <c r="AM209" s="5"/>
      <c r="AN209" s="5"/>
      <c r="AO209" s="5"/>
      <c r="AP209" s="5"/>
    </row>
    <row r="210" spans="4:42" ht="15.75" hidden="1" x14ac:dyDescent="0.25">
      <c r="F210" s="5"/>
      <c r="G210" s="5"/>
      <c r="AD210" s="81"/>
      <c r="AE210" s="5"/>
      <c r="AF210" s="5"/>
      <c r="AG210" s="5"/>
      <c r="AH210" s="5"/>
      <c r="AM210" s="5"/>
      <c r="AN210" s="5"/>
      <c r="AO210" s="5"/>
      <c r="AP210" s="5"/>
    </row>
    <row r="211" spans="4:42" ht="15.75" hidden="1" x14ac:dyDescent="0.25">
      <c r="F211" s="5"/>
      <c r="G211" s="5"/>
      <c r="AD211" s="81"/>
      <c r="AE211" s="5"/>
      <c r="AF211" s="5"/>
      <c r="AG211" s="5"/>
      <c r="AH211" s="5"/>
      <c r="AM211" s="5"/>
      <c r="AN211" s="5"/>
      <c r="AO211" s="5"/>
      <c r="AP211" s="5"/>
    </row>
    <row r="212" spans="4:42" ht="15.75" hidden="1" x14ac:dyDescent="0.25">
      <c r="F212" s="5"/>
      <c r="G212" s="5"/>
      <c r="AD212" s="81"/>
      <c r="AE212" s="5"/>
      <c r="AF212" s="5"/>
      <c r="AG212" s="5"/>
      <c r="AH212" s="5"/>
      <c r="AM212" s="5"/>
      <c r="AN212" s="5"/>
      <c r="AO212" s="5"/>
      <c r="AP212" s="5"/>
    </row>
    <row r="213" spans="4:42" ht="15.75" hidden="1" x14ac:dyDescent="0.25">
      <c r="F213" s="5"/>
      <c r="G213" s="5"/>
      <c r="AD213" s="81"/>
      <c r="AE213" s="5"/>
      <c r="AF213" s="5"/>
      <c r="AG213" s="5"/>
      <c r="AH213" s="5"/>
      <c r="AM213" s="5"/>
      <c r="AN213" s="5"/>
      <c r="AO213" s="5"/>
      <c r="AP213" s="5"/>
    </row>
    <row r="214" spans="4:42" ht="15.75" hidden="1" x14ac:dyDescent="0.25">
      <c r="F214" s="5"/>
      <c r="G214" s="5"/>
      <c r="AD214" s="81"/>
      <c r="AE214" s="5"/>
      <c r="AF214" s="5"/>
      <c r="AG214" s="5"/>
      <c r="AH214" s="5"/>
      <c r="AM214" s="5"/>
      <c r="AN214" s="5"/>
      <c r="AO214" s="5"/>
      <c r="AP214" s="5"/>
    </row>
    <row r="215" spans="4:42" ht="15.75" hidden="1" x14ac:dyDescent="0.25">
      <c r="F215" s="5"/>
      <c r="G215" s="5"/>
      <c r="AD215" s="81"/>
      <c r="AE215" s="5"/>
      <c r="AF215" s="5"/>
      <c r="AG215" s="5"/>
      <c r="AH215" s="5"/>
      <c r="AM215" s="5"/>
      <c r="AN215" s="5"/>
      <c r="AO215" s="5"/>
      <c r="AP215" s="5"/>
    </row>
    <row r="216" spans="4:42" ht="15.75" hidden="1" x14ac:dyDescent="0.25">
      <c r="F216" s="5"/>
      <c r="G216" s="5"/>
      <c r="AD216" s="81"/>
      <c r="AE216" s="5"/>
      <c r="AF216" s="5"/>
      <c r="AG216" s="5"/>
      <c r="AH216" s="5"/>
      <c r="AM216" s="5"/>
      <c r="AN216" s="5"/>
      <c r="AO216" s="5"/>
      <c r="AP216" s="5"/>
    </row>
    <row r="217" spans="4:42" ht="15.75" hidden="1" x14ac:dyDescent="0.25">
      <c r="F217" s="5"/>
      <c r="G217" s="5"/>
      <c r="AD217" s="81"/>
      <c r="AE217" s="5"/>
      <c r="AF217" s="5"/>
      <c r="AG217" s="5"/>
      <c r="AH217" s="5"/>
      <c r="AM217" s="5"/>
      <c r="AN217" s="5"/>
      <c r="AO217" s="5"/>
      <c r="AP217" s="5"/>
    </row>
    <row r="218" spans="4:42" ht="15.75" hidden="1" x14ac:dyDescent="0.25">
      <c r="F218" s="5"/>
      <c r="G218" s="5"/>
      <c r="AD218" s="81"/>
      <c r="AE218" s="5"/>
      <c r="AF218" s="5"/>
      <c r="AG218" s="5"/>
      <c r="AH218" s="5"/>
      <c r="AM218" s="5"/>
      <c r="AN218" s="5"/>
      <c r="AO218" s="5"/>
      <c r="AP218" s="5"/>
    </row>
    <row r="219" spans="4:42" ht="15.75" hidden="1" x14ac:dyDescent="0.25">
      <c r="D219" s="11"/>
      <c r="E219" s="21"/>
      <c r="F219" s="5"/>
      <c r="G219" s="5"/>
      <c r="AD219" s="81"/>
      <c r="AE219" s="5"/>
      <c r="AF219" s="5"/>
      <c r="AG219" s="5"/>
      <c r="AH219" s="5"/>
      <c r="AI219" s="11"/>
      <c r="AM219" s="5"/>
      <c r="AN219" s="5"/>
      <c r="AO219" s="5"/>
      <c r="AP219" s="5"/>
    </row>
  </sheetData>
  <sheetProtection password="D09D" sheet="1" objects="1" scenarios="1"/>
  <autoFilter ref="E1:E219" xr:uid="{8BF608E3-4207-4B1D-8DE5-047DDDC54132}">
    <filterColumn colId="0">
      <filters>
        <filter val="CATEGORIA"/>
        <filter val="INFANTIL"/>
        <filter val="JUNIOR"/>
        <filter val="JUNIOR B"/>
        <filter val="MIRIM"/>
      </filters>
    </filterColumn>
  </autoFilter>
  <conditionalFormatting sqref="H1:H1048576">
    <cfRule type="containsText" dxfId="16" priority="1" operator="containsText" text="FEMININO">
      <formula>NOT(ISERROR(SEARCH("FEMININO",H1)))</formula>
    </cfRule>
  </conditionalFormatting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F5DD6-B65D-48C4-95CD-6EC970FCE134}">
  <sheetPr filterMode="1">
    <tabColor rgb="FF9E0000"/>
  </sheetPr>
  <dimension ref="A1:CC219"/>
  <sheetViews>
    <sheetView showGridLines="0" workbookViewId="0">
      <selection activeCell="AE1" sqref="AE1:AH147"/>
    </sheetView>
  </sheetViews>
  <sheetFormatPr defaultRowHeight="15" x14ac:dyDescent="0.25"/>
  <cols>
    <col min="1" max="1" width="9.42578125" style="5" customWidth="1"/>
    <col min="2" max="2" width="10.140625" style="5" customWidth="1"/>
    <col min="3" max="3" width="5.28515625" style="337" customWidth="1"/>
    <col min="4" max="4" width="34.140625" style="5" customWidth="1"/>
    <col min="5" max="5" width="12.140625" style="11" customWidth="1"/>
    <col min="6" max="6" width="24.85546875" style="11" customWidth="1"/>
    <col min="7" max="7" width="25.140625" style="21" bestFit="1" customWidth="1"/>
    <col min="8" max="8" width="33" style="350" bestFit="1" customWidth="1"/>
    <col min="9" max="9" width="9.140625" style="6"/>
    <col min="10" max="10" width="16.28515625" style="6" bestFit="1" customWidth="1"/>
    <col min="11" max="11" width="10.42578125" style="6" customWidth="1"/>
    <col min="12" max="12" width="5.5703125" style="6" bestFit="1" customWidth="1"/>
    <col min="13" max="13" width="9.7109375" style="6" bestFit="1" customWidth="1"/>
    <col min="14" max="14" width="9.28515625" style="6" bestFit="1" customWidth="1"/>
    <col min="15" max="15" width="9.5703125" style="6" customWidth="1"/>
    <col min="16" max="16" width="6.7109375" style="6" customWidth="1"/>
    <col min="17" max="17" width="9.7109375" style="6" bestFit="1" customWidth="1"/>
    <col min="18" max="18" width="9.7109375" style="6" customWidth="1"/>
    <col min="19" max="19" width="11" style="6" customWidth="1"/>
    <col min="20" max="20" width="7.5703125" style="6" customWidth="1"/>
    <col min="21" max="21" width="9.7109375" style="6" bestFit="1" customWidth="1"/>
    <col min="22" max="22" width="9.28515625" style="6" bestFit="1" customWidth="1"/>
    <col min="23" max="23" width="8.42578125" style="6" customWidth="1"/>
    <col min="24" max="24" width="5.5703125" style="6" bestFit="1" customWidth="1"/>
    <col min="25" max="26" width="8.5703125" style="5" customWidth="1"/>
    <col min="27" max="27" width="8.28515625" style="6" customWidth="1"/>
    <col min="28" max="28" width="5.5703125" style="6" bestFit="1" customWidth="1"/>
    <col min="29" max="29" width="9" style="5" customWidth="1"/>
    <col min="30" max="30" width="8.42578125" style="78" customWidth="1"/>
    <col min="31" max="31" width="8.28515625" style="4" customWidth="1"/>
    <col min="32" max="32" width="5.5703125" style="6" bestFit="1" customWidth="1"/>
    <col min="33" max="33" width="9.7109375" style="6" bestFit="1" customWidth="1"/>
    <col min="34" max="34" width="9" style="6" customWidth="1"/>
    <col min="35" max="35" width="8.28515625" style="128" customWidth="1"/>
    <col min="36" max="36" width="5.5703125" style="6" customWidth="1"/>
    <col min="37" max="37" width="9.7109375" style="6" customWidth="1"/>
    <col min="38" max="38" width="9.28515625" style="6" customWidth="1"/>
    <col min="39" max="39" width="8.42578125" style="4" customWidth="1"/>
    <col min="40" max="40" width="5.5703125" style="6" bestFit="1" customWidth="1"/>
    <col min="41" max="41" width="9.7109375" style="6" bestFit="1" customWidth="1"/>
    <col min="42" max="42" width="9.28515625" style="6" customWidth="1"/>
    <col min="43" max="16384" width="9.140625" style="5"/>
  </cols>
  <sheetData>
    <row r="1" spans="1:81" s="90" customFormat="1" ht="23.25" x14ac:dyDescent="0.35">
      <c r="A1" s="204"/>
      <c r="B1" s="204"/>
      <c r="C1" s="334"/>
      <c r="D1" s="205" t="s">
        <v>288</v>
      </c>
      <c r="E1" s="206"/>
      <c r="F1" s="206"/>
      <c r="G1" s="207"/>
      <c r="H1" s="349"/>
      <c r="I1" s="209"/>
      <c r="J1" s="209"/>
      <c r="K1" s="341" t="s">
        <v>324</v>
      </c>
      <c r="L1" s="342"/>
      <c r="M1" s="342"/>
      <c r="N1" s="342"/>
      <c r="O1" s="322" t="s">
        <v>319</v>
      </c>
      <c r="P1" s="332"/>
      <c r="Q1" s="332"/>
      <c r="R1" s="332"/>
      <c r="S1" s="285" t="s">
        <v>309</v>
      </c>
      <c r="T1" s="273"/>
      <c r="U1" s="273"/>
      <c r="V1" s="273"/>
      <c r="W1" s="129" t="s">
        <v>300</v>
      </c>
      <c r="X1" s="130"/>
      <c r="Y1" s="135"/>
      <c r="Z1" s="135"/>
      <c r="AA1" s="100" t="s">
        <v>277</v>
      </c>
      <c r="AB1" s="91"/>
      <c r="AC1" s="101"/>
      <c r="AD1" s="101"/>
      <c r="AE1" s="245" t="s">
        <v>301</v>
      </c>
      <c r="AF1" s="245"/>
      <c r="AG1" s="245"/>
      <c r="AH1" s="245"/>
      <c r="AI1" s="243" t="s">
        <v>302</v>
      </c>
      <c r="AJ1" s="243"/>
      <c r="AK1" s="243"/>
      <c r="AL1" s="243"/>
      <c r="AM1" s="244" t="s">
        <v>303</v>
      </c>
      <c r="AN1" s="244"/>
      <c r="AO1" s="244"/>
      <c r="AP1" s="244"/>
    </row>
    <row r="2" spans="1:81" s="90" customFormat="1" ht="15.75" x14ac:dyDescent="0.25">
      <c r="A2" s="51" t="s">
        <v>84</v>
      </c>
      <c r="B2" s="51" t="s">
        <v>85</v>
      </c>
      <c r="C2" s="335" t="s">
        <v>4</v>
      </c>
      <c r="D2" s="90" t="s">
        <v>3</v>
      </c>
      <c r="E2" s="10" t="s">
        <v>0</v>
      </c>
      <c r="F2" s="90" t="s">
        <v>1</v>
      </c>
      <c r="G2" s="17" t="s">
        <v>156</v>
      </c>
      <c r="H2" s="87" t="s">
        <v>356</v>
      </c>
      <c r="I2" s="90" t="s">
        <v>232</v>
      </c>
      <c r="J2" s="90" t="s">
        <v>89</v>
      </c>
      <c r="K2" s="343" t="s">
        <v>2</v>
      </c>
      <c r="L2" s="343" t="s">
        <v>4</v>
      </c>
      <c r="M2" s="343" t="s">
        <v>93</v>
      </c>
      <c r="N2" s="343" t="s">
        <v>84</v>
      </c>
      <c r="O2" s="310" t="s">
        <v>2</v>
      </c>
      <c r="P2" s="310" t="s">
        <v>4</v>
      </c>
      <c r="Q2" s="310" t="s">
        <v>93</v>
      </c>
      <c r="R2" s="310" t="s">
        <v>84</v>
      </c>
      <c r="S2" s="274" t="s">
        <v>84</v>
      </c>
      <c r="T2" s="274" t="s">
        <v>4</v>
      </c>
      <c r="U2" s="274" t="s">
        <v>93</v>
      </c>
      <c r="V2" s="274" t="s">
        <v>84</v>
      </c>
      <c r="W2" s="131" t="s">
        <v>2</v>
      </c>
      <c r="X2" s="131" t="s">
        <v>4</v>
      </c>
      <c r="Y2" s="136" t="s">
        <v>93</v>
      </c>
      <c r="Z2" s="136" t="s">
        <v>84</v>
      </c>
      <c r="AA2" s="92" t="s">
        <v>2</v>
      </c>
      <c r="AB2" s="92" t="s">
        <v>4</v>
      </c>
      <c r="AC2" s="92" t="s">
        <v>93</v>
      </c>
      <c r="AD2" s="92" t="s">
        <v>84</v>
      </c>
      <c r="AE2" s="246" t="s">
        <v>2</v>
      </c>
      <c r="AF2" s="247" t="s">
        <v>4</v>
      </c>
      <c r="AG2" s="247" t="s">
        <v>93</v>
      </c>
      <c r="AH2" s="247" t="s">
        <v>84</v>
      </c>
      <c r="AI2" s="191" t="s">
        <v>2</v>
      </c>
      <c r="AJ2" s="175" t="s">
        <v>4</v>
      </c>
      <c r="AK2" s="175" t="s">
        <v>93</v>
      </c>
      <c r="AL2" s="175" t="s">
        <v>84</v>
      </c>
      <c r="AM2" s="39" t="s">
        <v>2</v>
      </c>
      <c r="AN2" s="40" t="s">
        <v>4</v>
      </c>
      <c r="AO2" s="40" t="s">
        <v>93</v>
      </c>
      <c r="AP2" s="40" t="s">
        <v>84</v>
      </c>
    </row>
    <row r="3" spans="1:81" s="90" customFormat="1" ht="15.75" hidden="1" customHeight="1" x14ac:dyDescent="0.3">
      <c r="A3" s="53">
        <f>N3+R3+V3+Z3+AD3+AH3+AL3+AP3</f>
        <v>776</v>
      </c>
      <c r="B3" s="53">
        <v>1</v>
      </c>
      <c r="C3" s="336">
        <f>AVERAGE(L3,P3,T3,X3,AB3,AF3,AJ3,AN3,)</f>
        <v>36.333333333333336</v>
      </c>
      <c r="D3" s="352" t="s">
        <v>39</v>
      </c>
      <c r="E3" s="350" t="s">
        <v>13</v>
      </c>
      <c r="F3" s="350" t="s">
        <v>18</v>
      </c>
      <c r="G3" s="353" t="s">
        <v>210</v>
      </c>
      <c r="H3" s="351" t="s">
        <v>329</v>
      </c>
      <c r="I3" s="8" t="s">
        <v>92</v>
      </c>
      <c r="J3" s="8" t="s">
        <v>90</v>
      </c>
      <c r="K3" s="345">
        <v>4.5995370370370365E-3</v>
      </c>
      <c r="L3" s="344">
        <v>32</v>
      </c>
      <c r="M3" s="344">
        <v>7</v>
      </c>
      <c r="N3" s="344">
        <v>93</v>
      </c>
      <c r="O3" s="339">
        <v>2.170138888888889E-3</v>
      </c>
      <c r="P3" s="340">
        <v>32</v>
      </c>
      <c r="Q3" s="340">
        <v>7</v>
      </c>
      <c r="R3" s="340">
        <v>94</v>
      </c>
      <c r="S3" s="293">
        <v>9.8263888888888901E-4</v>
      </c>
      <c r="T3" s="294">
        <v>43</v>
      </c>
      <c r="U3" s="294">
        <v>1</v>
      </c>
      <c r="V3" s="294">
        <v>100</v>
      </c>
      <c r="W3" s="156">
        <v>7.6504629629629622E-4</v>
      </c>
      <c r="X3" s="154">
        <v>44</v>
      </c>
      <c r="Y3" s="154">
        <v>3</v>
      </c>
      <c r="Z3" s="154">
        <v>100</v>
      </c>
      <c r="AA3" s="107">
        <v>9.6400462962962959E-3</v>
      </c>
      <c r="AB3" s="108">
        <v>29</v>
      </c>
      <c r="AC3" s="108">
        <v>8</v>
      </c>
      <c r="AD3" s="108">
        <v>93</v>
      </c>
      <c r="AE3" s="248">
        <v>5.6134259259259256E-4</v>
      </c>
      <c r="AF3" s="249">
        <v>49</v>
      </c>
      <c r="AG3" s="249">
        <v>4</v>
      </c>
      <c r="AH3" s="249">
        <v>97</v>
      </c>
      <c r="AI3" s="192">
        <v>3.6226851851851855E-4</v>
      </c>
      <c r="AJ3" s="193">
        <v>48</v>
      </c>
      <c r="AK3" s="193">
        <v>1</v>
      </c>
      <c r="AL3" s="193">
        <v>100</v>
      </c>
      <c r="AM3" s="114">
        <v>1.7824074074074075E-4</v>
      </c>
      <c r="AN3" s="115">
        <v>50</v>
      </c>
      <c r="AO3" s="115">
        <v>2</v>
      </c>
      <c r="AP3" s="115">
        <v>99</v>
      </c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T3" s="110"/>
      <c r="BU3" s="110"/>
      <c r="BV3" s="110"/>
      <c r="BW3" s="110"/>
      <c r="BX3" s="110"/>
      <c r="BY3" s="110"/>
      <c r="BZ3" s="110"/>
    </row>
    <row r="4" spans="1:81" s="110" customFormat="1" ht="18.75" x14ac:dyDescent="0.3">
      <c r="A4" s="53">
        <f>N4+R4+V4+Z4+AD4+AH4+AL4+AP4</f>
        <v>757</v>
      </c>
      <c r="B4" s="53">
        <v>2</v>
      </c>
      <c r="C4" s="336">
        <f>AVERAGE(L4,P4,T4,X4,AB4,AF4,AJ4,AN4,)</f>
        <v>38.111111111111114</v>
      </c>
      <c r="D4" s="352" t="s">
        <v>6</v>
      </c>
      <c r="E4" s="350" t="s">
        <v>7</v>
      </c>
      <c r="F4" s="350" t="s">
        <v>8</v>
      </c>
      <c r="G4" s="353" t="s">
        <v>210</v>
      </c>
      <c r="H4" s="350" t="s">
        <v>330</v>
      </c>
      <c r="I4" s="8" t="s">
        <v>92</v>
      </c>
      <c r="J4" s="8" t="s">
        <v>90</v>
      </c>
      <c r="K4" s="345">
        <v>4.5486111111111109E-3</v>
      </c>
      <c r="L4" s="344">
        <v>36</v>
      </c>
      <c r="M4" s="344">
        <v>6</v>
      </c>
      <c r="N4" s="344">
        <v>95</v>
      </c>
      <c r="O4" s="339">
        <v>2.1400462962962961E-3</v>
      </c>
      <c r="P4" s="340">
        <v>43</v>
      </c>
      <c r="Q4" s="340">
        <v>5</v>
      </c>
      <c r="R4" s="340">
        <v>97</v>
      </c>
      <c r="S4" s="291">
        <v>9.9652777777777782E-4</v>
      </c>
      <c r="T4" s="292">
        <v>34</v>
      </c>
      <c r="U4" s="292">
        <v>5</v>
      </c>
      <c r="V4" s="292">
        <v>96</v>
      </c>
      <c r="W4" s="133">
        <v>7.7430555555555553E-4</v>
      </c>
      <c r="X4" s="134">
        <v>36</v>
      </c>
      <c r="Y4" s="134">
        <v>5</v>
      </c>
      <c r="Z4" s="134">
        <v>96</v>
      </c>
      <c r="AA4" s="103">
        <v>9.7106481481481471E-3</v>
      </c>
      <c r="AB4" s="93">
        <v>30</v>
      </c>
      <c r="AC4" s="94">
        <v>11</v>
      </c>
      <c r="AD4" s="94">
        <v>90</v>
      </c>
      <c r="AE4" s="250">
        <v>5.6712962962962956E-4</v>
      </c>
      <c r="AF4" s="251">
        <v>37</v>
      </c>
      <c r="AG4" s="252">
        <v>6</v>
      </c>
      <c r="AH4" s="253">
        <v>95</v>
      </c>
      <c r="AI4" s="194">
        <v>3.7037037037037035E-4</v>
      </c>
      <c r="AJ4" s="177">
        <v>60</v>
      </c>
      <c r="AK4" s="177">
        <v>5</v>
      </c>
      <c r="AL4" s="177">
        <v>96</v>
      </c>
      <c r="AM4" s="41">
        <v>1.8518518518518518E-4</v>
      </c>
      <c r="AN4" s="42">
        <v>67</v>
      </c>
      <c r="AO4" s="42">
        <v>9</v>
      </c>
      <c r="AP4" s="42">
        <v>92</v>
      </c>
    </row>
    <row r="5" spans="1:81" s="110" customFormat="1" ht="15.75" customHeight="1" x14ac:dyDescent="0.3">
      <c r="A5" s="53">
        <f>N5+R5+V5+Z5+AD5+AH5+AL5+AP5</f>
        <v>729</v>
      </c>
      <c r="B5" s="53">
        <v>3</v>
      </c>
      <c r="C5" s="336">
        <f>AVERAGE(L5,P5,T5,X5,AB5,AF5,AJ5,AN5,)</f>
        <v>39.555555555555557</v>
      </c>
      <c r="D5" s="352" t="s">
        <v>19</v>
      </c>
      <c r="E5" s="350" t="s">
        <v>7</v>
      </c>
      <c r="F5" s="350" t="s">
        <v>18</v>
      </c>
      <c r="G5" s="353" t="s">
        <v>210</v>
      </c>
      <c r="H5" s="350" t="s">
        <v>331</v>
      </c>
      <c r="I5" s="8" t="s">
        <v>92</v>
      </c>
      <c r="J5" s="8" t="s">
        <v>90</v>
      </c>
      <c r="K5" s="345">
        <v>4.5324074074074077E-3</v>
      </c>
      <c r="L5" s="344">
        <v>31</v>
      </c>
      <c r="M5" s="344">
        <v>5</v>
      </c>
      <c r="N5" s="344">
        <v>96</v>
      </c>
      <c r="O5" s="313">
        <v>2.138888888888889E-3</v>
      </c>
      <c r="P5" s="314">
        <v>41</v>
      </c>
      <c r="Q5" s="314">
        <v>4</v>
      </c>
      <c r="R5" s="314">
        <v>96</v>
      </c>
      <c r="S5" s="283">
        <v>1.0162037037037038E-3</v>
      </c>
      <c r="T5" s="278">
        <v>46</v>
      </c>
      <c r="U5" s="278">
        <v>9</v>
      </c>
      <c r="V5" s="278">
        <v>92</v>
      </c>
      <c r="W5" s="133">
        <v>8.0555555555555545E-4</v>
      </c>
      <c r="X5" s="134">
        <v>44</v>
      </c>
      <c r="Y5" s="134">
        <v>9</v>
      </c>
      <c r="Z5" s="134">
        <v>92</v>
      </c>
      <c r="AA5" s="98">
        <v>9.2766203703703708E-3</v>
      </c>
      <c r="AB5" s="94">
        <v>30</v>
      </c>
      <c r="AC5" s="94">
        <v>3</v>
      </c>
      <c r="AD5" s="94">
        <v>98</v>
      </c>
      <c r="AE5" s="250">
        <v>5.9490740740740739E-4</v>
      </c>
      <c r="AF5" s="252">
        <v>52</v>
      </c>
      <c r="AG5" s="252">
        <v>18</v>
      </c>
      <c r="AH5" s="253">
        <v>83</v>
      </c>
      <c r="AI5" s="195">
        <v>3.8888888888888892E-4</v>
      </c>
      <c r="AJ5" s="180">
        <v>55</v>
      </c>
      <c r="AK5" s="180">
        <v>12</v>
      </c>
      <c r="AL5" s="181">
        <v>90</v>
      </c>
      <c r="AM5" s="41">
        <v>1.9444444444444446E-4</v>
      </c>
      <c r="AN5" s="42">
        <v>57</v>
      </c>
      <c r="AO5" s="42">
        <v>19</v>
      </c>
      <c r="AP5" s="42">
        <v>82</v>
      </c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</row>
    <row r="6" spans="1:81" s="110" customFormat="1" ht="18.75" hidden="1" x14ac:dyDescent="0.3">
      <c r="A6" s="53">
        <f>N6+R6+V6+Z6+AD6+AH6+AL6+AP6</f>
        <v>723</v>
      </c>
      <c r="B6" s="53">
        <v>4</v>
      </c>
      <c r="C6" s="336">
        <f>AVERAGE(L6,P6,T6,X6,AB6,AF6,AJ6,AN6,)</f>
        <v>36.888888888888886</v>
      </c>
      <c r="D6" s="3" t="s">
        <v>44</v>
      </c>
      <c r="E6" s="12" t="s">
        <v>13</v>
      </c>
      <c r="F6" s="12" t="s">
        <v>18</v>
      </c>
      <c r="G6" s="57" t="s">
        <v>210</v>
      </c>
      <c r="H6" s="351"/>
      <c r="I6" s="8" t="s">
        <v>92</v>
      </c>
      <c r="J6" s="8" t="s">
        <v>90</v>
      </c>
      <c r="K6" s="345">
        <v>4.7141203703703703E-3</v>
      </c>
      <c r="L6" s="344">
        <v>30</v>
      </c>
      <c r="M6" s="344">
        <v>8</v>
      </c>
      <c r="N6" s="344">
        <v>92</v>
      </c>
      <c r="O6" s="313">
        <v>2.2060185185185186E-3</v>
      </c>
      <c r="P6" s="314">
        <v>35</v>
      </c>
      <c r="Q6" s="314">
        <v>8</v>
      </c>
      <c r="R6" s="314">
        <v>93</v>
      </c>
      <c r="S6" s="283">
        <v>1.017361111111111E-3</v>
      </c>
      <c r="T6" s="278">
        <v>42</v>
      </c>
      <c r="U6" s="278">
        <v>10</v>
      </c>
      <c r="V6" s="278">
        <v>91</v>
      </c>
      <c r="W6" s="133">
        <v>8.0324074074074076E-4</v>
      </c>
      <c r="X6" s="134">
        <v>42</v>
      </c>
      <c r="Y6" s="134">
        <v>8</v>
      </c>
      <c r="Z6" s="134">
        <v>93</v>
      </c>
      <c r="AA6" s="98">
        <v>9.8784722222222225E-3</v>
      </c>
      <c r="AB6" s="94">
        <v>26</v>
      </c>
      <c r="AC6" s="94">
        <v>14</v>
      </c>
      <c r="AD6" s="94">
        <v>87</v>
      </c>
      <c r="AE6" s="250">
        <v>5.9143518518518518E-4</v>
      </c>
      <c r="AF6" s="252">
        <v>47</v>
      </c>
      <c r="AG6" s="252">
        <v>16</v>
      </c>
      <c r="AH6" s="253">
        <v>85</v>
      </c>
      <c r="AI6" s="195">
        <v>3.8310185185185186E-4</v>
      </c>
      <c r="AJ6" s="180">
        <v>51</v>
      </c>
      <c r="AK6" s="180">
        <v>8</v>
      </c>
      <c r="AL6" s="181">
        <v>93</v>
      </c>
      <c r="AM6" s="41">
        <v>1.8749999999999998E-4</v>
      </c>
      <c r="AN6" s="42">
        <v>59</v>
      </c>
      <c r="AO6" s="42">
        <v>12</v>
      </c>
      <c r="AP6" s="42">
        <v>89</v>
      </c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T6" s="90"/>
      <c r="BU6" s="90"/>
      <c r="BV6" s="90"/>
      <c r="BW6" s="90"/>
      <c r="BX6" s="90"/>
      <c r="BY6" s="90"/>
      <c r="BZ6" s="90"/>
      <c r="CA6" s="90"/>
      <c r="CB6" s="90"/>
      <c r="CC6" s="90"/>
    </row>
    <row r="7" spans="1:81" s="110" customFormat="1" ht="15.75" hidden="1" customHeight="1" x14ac:dyDescent="0.3">
      <c r="A7" s="53">
        <f>N7+R7+V7+Z7+AD7+AH7+AL7+AP7</f>
        <v>718</v>
      </c>
      <c r="B7" s="53">
        <v>5</v>
      </c>
      <c r="C7" s="336">
        <f>AVERAGE(L7,P7,T7,X7,AB7,AF7,AJ7,AN7,)</f>
        <v>33.444444444444443</v>
      </c>
      <c r="D7" s="3" t="s">
        <v>14</v>
      </c>
      <c r="E7" s="12" t="s">
        <v>13</v>
      </c>
      <c r="F7" s="12" t="s">
        <v>121</v>
      </c>
      <c r="G7" s="57" t="s">
        <v>211</v>
      </c>
      <c r="H7" s="350"/>
      <c r="I7" s="8" t="s">
        <v>92</v>
      </c>
      <c r="J7" s="8" t="s">
        <v>90</v>
      </c>
      <c r="K7" s="345">
        <v>5.269675925925925E-3</v>
      </c>
      <c r="L7" s="344">
        <v>27</v>
      </c>
      <c r="M7" s="344">
        <v>14</v>
      </c>
      <c r="N7" s="344">
        <v>86</v>
      </c>
      <c r="O7" s="313">
        <v>2.3730324074074075E-3</v>
      </c>
      <c r="P7" s="314">
        <v>31</v>
      </c>
      <c r="Q7" s="314">
        <v>16</v>
      </c>
      <c r="R7" s="314">
        <v>85</v>
      </c>
      <c r="S7" s="283">
        <v>9.930555555555554E-4</v>
      </c>
      <c r="T7" s="278">
        <v>39</v>
      </c>
      <c r="U7" s="278">
        <v>3</v>
      </c>
      <c r="V7" s="278">
        <v>98</v>
      </c>
      <c r="W7" s="133">
        <v>7.6967592592592593E-4</v>
      </c>
      <c r="X7" s="134">
        <v>41</v>
      </c>
      <c r="Y7" s="134">
        <v>4</v>
      </c>
      <c r="Z7" s="134">
        <v>97</v>
      </c>
      <c r="AA7" s="98">
        <v>1.089699074074074E-2</v>
      </c>
      <c r="AB7" s="94">
        <v>26</v>
      </c>
      <c r="AC7" s="94">
        <v>40</v>
      </c>
      <c r="AD7" s="94">
        <v>61</v>
      </c>
      <c r="AE7" s="254">
        <v>5.4976851851851855E-4</v>
      </c>
      <c r="AF7" s="255">
        <v>42</v>
      </c>
      <c r="AG7" s="255">
        <v>2</v>
      </c>
      <c r="AH7" s="255">
        <v>99</v>
      </c>
      <c r="AI7" s="195">
        <v>3.6458333333333335E-4</v>
      </c>
      <c r="AJ7" s="180">
        <v>46</v>
      </c>
      <c r="AK7" s="180">
        <v>3</v>
      </c>
      <c r="AL7" s="181">
        <v>98</v>
      </c>
      <c r="AM7" s="41">
        <v>1.8402777777777778E-4</v>
      </c>
      <c r="AN7" s="42">
        <v>49</v>
      </c>
      <c r="AO7" s="42">
        <v>7</v>
      </c>
      <c r="AP7" s="42">
        <v>94</v>
      </c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T7" s="90"/>
      <c r="BU7" s="90"/>
      <c r="BV7" s="90"/>
      <c r="BW7" s="90"/>
      <c r="BX7" s="90"/>
      <c r="BY7" s="90"/>
      <c r="BZ7" s="90"/>
      <c r="CA7" s="90"/>
      <c r="CB7" s="90"/>
      <c r="CC7" s="90"/>
    </row>
    <row r="8" spans="1:81" s="110" customFormat="1" ht="15.75" hidden="1" customHeight="1" x14ac:dyDescent="0.3">
      <c r="A8" s="53">
        <f>N8+R8+V8+Z8+AD8+AH8+AL8+AP8</f>
        <v>668</v>
      </c>
      <c r="B8" s="53">
        <v>6</v>
      </c>
      <c r="C8" s="336">
        <f>AVERAGE(L8,P8,T8,X8,AB8,AF8,AJ8,AN8,)</f>
        <v>34.857142857142854</v>
      </c>
      <c r="D8" s="3" t="s">
        <v>171</v>
      </c>
      <c r="E8" s="12" t="s">
        <v>233</v>
      </c>
      <c r="F8" s="12" t="s">
        <v>181</v>
      </c>
      <c r="G8" s="57" t="s">
        <v>209</v>
      </c>
      <c r="H8" s="351" t="s">
        <v>332</v>
      </c>
      <c r="I8" s="8" t="s">
        <v>92</v>
      </c>
      <c r="J8" s="8" t="s">
        <v>90</v>
      </c>
      <c r="K8" s="345">
        <v>4.5613425925925925E-3</v>
      </c>
      <c r="L8" s="344">
        <v>33</v>
      </c>
      <c r="M8" s="344"/>
      <c r="N8" s="344">
        <v>94</v>
      </c>
      <c r="O8" s="329">
        <v>2.1215277777777782E-3</v>
      </c>
      <c r="P8" s="330">
        <v>38</v>
      </c>
      <c r="Q8" s="330">
        <v>3</v>
      </c>
      <c r="R8" s="330">
        <v>98</v>
      </c>
      <c r="S8" s="293">
        <v>9.8263888888888901E-4</v>
      </c>
      <c r="T8" s="294">
        <v>43</v>
      </c>
      <c r="U8" s="294">
        <v>2</v>
      </c>
      <c r="V8" s="294">
        <v>99</v>
      </c>
      <c r="W8" s="156">
        <v>7.6041666666666662E-4</v>
      </c>
      <c r="X8" s="154">
        <v>49</v>
      </c>
      <c r="Y8" s="154">
        <v>2</v>
      </c>
      <c r="Z8" s="154">
        <v>99</v>
      </c>
      <c r="AA8" s="107">
        <v>9.5671296296296303E-3</v>
      </c>
      <c r="AB8" s="108">
        <v>30</v>
      </c>
      <c r="AC8" s="108">
        <v>5</v>
      </c>
      <c r="AD8" s="108">
        <v>96</v>
      </c>
      <c r="AE8" s="248">
        <v>5.7754629629629627E-4</v>
      </c>
      <c r="AF8" s="249">
        <v>51</v>
      </c>
      <c r="AG8" s="249">
        <v>11</v>
      </c>
      <c r="AH8" s="249">
        <v>90</v>
      </c>
      <c r="AI8" s="199" t="s">
        <v>289</v>
      </c>
      <c r="AJ8" s="199"/>
      <c r="AK8" s="196"/>
      <c r="AL8" s="193">
        <v>39</v>
      </c>
      <c r="AM8" s="43" t="s">
        <v>152</v>
      </c>
      <c r="AN8" s="115"/>
      <c r="AO8" s="115"/>
      <c r="AP8" s="115">
        <v>53</v>
      </c>
    </row>
    <row r="9" spans="1:81" s="110" customFormat="1" ht="15.75" hidden="1" customHeight="1" x14ac:dyDescent="0.3">
      <c r="A9" s="53">
        <f>N9+R9+V9+Z9+AD9+AH9+AL9+AP9</f>
        <v>640</v>
      </c>
      <c r="B9" s="53">
        <v>7</v>
      </c>
      <c r="C9" s="336">
        <f>AVERAGE(L9,P9,T9,X9,AB9,AF9,AJ9,AN9,)</f>
        <v>34.333333333333336</v>
      </c>
      <c r="D9" s="3" t="s">
        <v>48</v>
      </c>
      <c r="E9" s="12" t="s">
        <v>50</v>
      </c>
      <c r="F9" s="12" t="s">
        <v>18</v>
      </c>
      <c r="G9" s="57" t="s">
        <v>210</v>
      </c>
      <c r="H9" s="351" t="s">
        <v>333</v>
      </c>
      <c r="I9" s="8" t="s">
        <v>92</v>
      </c>
      <c r="J9" s="8" t="s">
        <v>90</v>
      </c>
      <c r="K9" s="345">
        <v>5.0231481481481481E-3</v>
      </c>
      <c r="L9" s="344">
        <v>27</v>
      </c>
      <c r="M9" s="344">
        <v>11</v>
      </c>
      <c r="N9" s="344">
        <v>89</v>
      </c>
      <c r="O9" s="339">
        <v>2.3217592592592591E-3</v>
      </c>
      <c r="P9" s="340">
        <v>32</v>
      </c>
      <c r="Q9" s="340">
        <v>11</v>
      </c>
      <c r="R9" s="340">
        <v>90</v>
      </c>
      <c r="S9" s="289">
        <v>1.0868055555555555E-3</v>
      </c>
      <c r="T9" s="290">
        <v>39</v>
      </c>
      <c r="U9" s="290">
        <v>19</v>
      </c>
      <c r="V9" s="290">
        <v>82</v>
      </c>
      <c r="W9" s="156">
        <v>8.587962962962963E-4</v>
      </c>
      <c r="X9" s="154">
        <v>39</v>
      </c>
      <c r="Y9" s="154">
        <v>19</v>
      </c>
      <c r="Z9" s="154">
        <v>82</v>
      </c>
      <c r="AA9" s="107">
        <v>1.0731481481481481E-2</v>
      </c>
      <c r="AB9" s="108">
        <v>24</v>
      </c>
      <c r="AC9" s="108">
        <v>33</v>
      </c>
      <c r="AD9" s="108">
        <v>68</v>
      </c>
      <c r="AE9" s="248">
        <v>6.3310185185185192E-4</v>
      </c>
      <c r="AF9" s="249">
        <v>47</v>
      </c>
      <c r="AG9" s="249">
        <v>25</v>
      </c>
      <c r="AH9" s="249">
        <v>76</v>
      </c>
      <c r="AI9" s="192">
        <v>4.1550925925925918E-4</v>
      </c>
      <c r="AJ9" s="193">
        <v>53</v>
      </c>
      <c r="AK9" s="193">
        <v>24</v>
      </c>
      <c r="AL9" s="193">
        <v>77</v>
      </c>
      <c r="AM9" s="114">
        <v>2.0254629629629629E-4</v>
      </c>
      <c r="AN9" s="115">
        <v>48</v>
      </c>
      <c r="AO9" s="115">
        <v>25</v>
      </c>
      <c r="AP9" s="115">
        <v>76</v>
      </c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CA9" s="24"/>
      <c r="CB9" s="24"/>
      <c r="CC9" s="24"/>
    </row>
    <row r="10" spans="1:81" s="90" customFormat="1" ht="18.75" hidden="1" x14ac:dyDescent="0.3">
      <c r="A10" s="53">
        <f>N10+R10+V10+Z10+AD10+AH10+AL10+AP10</f>
        <v>636</v>
      </c>
      <c r="B10" s="53">
        <v>8</v>
      </c>
      <c r="C10" s="336">
        <f>AVERAGE(L10,P10,T10,X10,AB10,AF10,AJ10,AN10,)</f>
        <v>32.888888888888886</v>
      </c>
      <c r="D10" s="3" t="s">
        <v>69</v>
      </c>
      <c r="E10" s="12" t="s">
        <v>13</v>
      </c>
      <c r="F10" s="12" t="s">
        <v>18</v>
      </c>
      <c r="G10" s="57" t="s">
        <v>210</v>
      </c>
      <c r="H10" s="350"/>
      <c r="I10" s="8" t="s">
        <v>92</v>
      </c>
      <c r="J10" s="8" t="s">
        <v>90</v>
      </c>
      <c r="K10" s="345">
        <v>5.0833333333333338E-3</v>
      </c>
      <c r="L10" s="344">
        <v>28</v>
      </c>
      <c r="M10" s="344">
        <v>12</v>
      </c>
      <c r="N10" s="344">
        <v>88</v>
      </c>
      <c r="O10" s="313">
        <v>2.2997685185185183E-3</v>
      </c>
      <c r="P10" s="314">
        <v>33</v>
      </c>
      <c r="Q10" s="314">
        <v>10</v>
      </c>
      <c r="R10" s="314">
        <v>91</v>
      </c>
      <c r="S10" s="283">
        <v>1.0983796296296295E-3</v>
      </c>
      <c r="T10" s="278">
        <v>39</v>
      </c>
      <c r="U10" s="278">
        <v>21</v>
      </c>
      <c r="V10" s="278">
        <v>80</v>
      </c>
      <c r="W10" s="133">
        <v>8.5300925925925919E-4</v>
      </c>
      <c r="X10" s="134">
        <v>39</v>
      </c>
      <c r="Y10" s="134">
        <v>17</v>
      </c>
      <c r="Z10" s="134">
        <v>83</v>
      </c>
      <c r="AA10" s="98">
        <v>1.0628472222222221E-2</v>
      </c>
      <c r="AB10" s="94">
        <v>25</v>
      </c>
      <c r="AC10" s="94">
        <v>32</v>
      </c>
      <c r="AD10" s="94">
        <v>69</v>
      </c>
      <c r="AE10" s="250">
        <v>6.3194444444444442E-4</v>
      </c>
      <c r="AF10" s="252">
        <v>45</v>
      </c>
      <c r="AG10" s="252">
        <v>24</v>
      </c>
      <c r="AH10" s="253">
        <v>77</v>
      </c>
      <c r="AI10" s="195">
        <v>4.4328703703703701E-4</v>
      </c>
      <c r="AJ10" s="180">
        <v>40</v>
      </c>
      <c r="AK10" s="180">
        <v>32</v>
      </c>
      <c r="AL10" s="181">
        <v>69</v>
      </c>
      <c r="AM10" s="41">
        <v>1.9675925925925926E-4</v>
      </c>
      <c r="AN10" s="42">
        <v>47</v>
      </c>
      <c r="AO10" s="42">
        <v>22</v>
      </c>
      <c r="AP10" s="42">
        <v>79</v>
      </c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  <c r="BK10" s="110"/>
      <c r="BL10" s="110"/>
      <c r="BM10" s="110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0"/>
      <c r="CA10" s="5"/>
      <c r="CB10" s="5"/>
      <c r="CC10" s="5"/>
    </row>
    <row r="11" spans="1:81" s="90" customFormat="1" ht="15.75" customHeight="1" x14ac:dyDescent="0.3">
      <c r="A11" s="53">
        <f>N11+R11+V11+Z11+AD11+AH11+AL11+AP11</f>
        <v>625</v>
      </c>
      <c r="B11" s="53">
        <v>9</v>
      </c>
      <c r="C11" s="336">
        <f>AVERAGE(L11,P11,T11,X11,AB11,AF11,AJ11,AN11,)</f>
        <v>41.125</v>
      </c>
      <c r="D11" s="3" t="s">
        <v>72</v>
      </c>
      <c r="E11" s="12" t="s">
        <v>7</v>
      </c>
      <c r="F11" s="12" t="s">
        <v>73</v>
      </c>
      <c r="G11" s="57" t="s">
        <v>125</v>
      </c>
      <c r="H11" s="350"/>
      <c r="I11" s="8" t="s">
        <v>92</v>
      </c>
      <c r="J11" s="8" t="s">
        <v>90</v>
      </c>
      <c r="K11" s="344"/>
      <c r="L11" s="344"/>
      <c r="M11" s="344"/>
      <c r="N11" s="344"/>
      <c r="O11" s="313">
        <v>2.1678240740740742E-3</v>
      </c>
      <c r="P11" s="314">
        <v>39</v>
      </c>
      <c r="Q11" s="314">
        <v>6</v>
      </c>
      <c r="R11" s="314">
        <v>95</v>
      </c>
      <c r="S11" s="283">
        <v>1.0231481481481482E-3</v>
      </c>
      <c r="T11" s="278">
        <v>45</v>
      </c>
      <c r="U11" s="278">
        <v>11</v>
      </c>
      <c r="V11" s="278">
        <v>90</v>
      </c>
      <c r="W11" s="133">
        <v>8.1365740740740736E-4</v>
      </c>
      <c r="X11" s="134">
        <v>49</v>
      </c>
      <c r="Y11" s="134">
        <v>13</v>
      </c>
      <c r="Z11" s="134">
        <v>88</v>
      </c>
      <c r="AA11" s="98">
        <v>9.2453703703703708E-3</v>
      </c>
      <c r="AB11" s="94">
        <v>30</v>
      </c>
      <c r="AC11" s="94">
        <v>2</v>
      </c>
      <c r="AD11" s="94">
        <v>99</v>
      </c>
      <c r="AE11" s="250">
        <v>6.0995370370370381E-4</v>
      </c>
      <c r="AF11" s="252">
        <v>54</v>
      </c>
      <c r="AG11" s="252">
        <v>21</v>
      </c>
      <c r="AH11" s="253">
        <v>80</v>
      </c>
      <c r="AI11" s="195">
        <v>4.0509259259259258E-4</v>
      </c>
      <c r="AJ11" s="180">
        <v>56</v>
      </c>
      <c r="AK11" s="180">
        <v>21</v>
      </c>
      <c r="AL11" s="181">
        <v>80</v>
      </c>
      <c r="AM11" s="41">
        <v>1.8402777777777778E-4</v>
      </c>
      <c r="AN11" s="42">
        <v>56</v>
      </c>
      <c r="AO11" s="42">
        <v>8</v>
      </c>
      <c r="AP11" s="42">
        <v>93</v>
      </c>
      <c r="BQ11" s="110"/>
      <c r="BR11" s="110"/>
      <c r="BS11" s="110"/>
      <c r="BT11" s="110"/>
      <c r="BU11" s="110"/>
      <c r="BV11" s="110"/>
      <c r="BW11" s="110"/>
      <c r="BX11" s="110"/>
      <c r="BY11" s="110"/>
      <c r="BZ11" s="110"/>
      <c r="CA11" s="106"/>
      <c r="CB11" s="106"/>
      <c r="CC11" s="106"/>
    </row>
    <row r="12" spans="1:81" s="110" customFormat="1" ht="15.75" hidden="1" customHeight="1" x14ac:dyDescent="0.3">
      <c r="A12" s="53">
        <f>N12+R12+V12+Z12+AD12+AH12+AL12+AP12</f>
        <v>621</v>
      </c>
      <c r="B12" s="53">
        <v>10</v>
      </c>
      <c r="C12" s="336">
        <f>AVERAGE(L12,P12,T12,X12,AB12,AF12,AJ12,AN12,)</f>
        <v>37.555555555555557</v>
      </c>
      <c r="D12" s="3" t="s">
        <v>40</v>
      </c>
      <c r="E12" s="12" t="s">
        <v>25</v>
      </c>
      <c r="F12" s="12" t="s">
        <v>18</v>
      </c>
      <c r="G12" s="57" t="s">
        <v>210</v>
      </c>
      <c r="H12" s="350" t="s">
        <v>334</v>
      </c>
      <c r="I12" s="8" t="s">
        <v>92</v>
      </c>
      <c r="J12" s="8" t="s">
        <v>357</v>
      </c>
      <c r="K12" s="345">
        <v>4.915856481481482E-3</v>
      </c>
      <c r="L12" s="344">
        <v>36</v>
      </c>
      <c r="M12" s="344">
        <v>11</v>
      </c>
      <c r="N12" s="344">
        <v>90</v>
      </c>
      <c r="O12" s="339">
        <v>2.3415509259259262E-3</v>
      </c>
      <c r="P12" s="340">
        <v>37</v>
      </c>
      <c r="Q12" s="340">
        <v>15</v>
      </c>
      <c r="R12" s="340">
        <v>86</v>
      </c>
      <c r="S12" s="289">
        <v>1.0868055555555555E-3</v>
      </c>
      <c r="T12" s="290">
        <v>47</v>
      </c>
      <c r="U12" s="290">
        <v>20</v>
      </c>
      <c r="V12" s="290">
        <v>81</v>
      </c>
      <c r="W12" s="156">
        <v>8.9814814814814824E-4</v>
      </c>
      <c r="X12" s="154">
        <v>46</v>
      </c>
      <c r="Y12" s="154">
        <v>24</v>
      </c>
      <c r="Z12" s="154">
        <v>77</v>
      </c>
      <c r="AA12" s="104">
        <v>1.0875000000000001E-2</v>
      </c>
      <c r="AB12" s="95">
        <v>29</v>
      </c>
      <c r="AC12" s="95">
        <v>38</v>
      </c>
      <c r="AD12" s="95">
        <v>63</v>
      </c>
      <c r="AE12" s="250">
        <v>6.4120370370370373E-4</v>
      </c>
      <c r="AF12" s="253">
        <v>49</v>
      </c>
      <c r="AG12" s="253">
        <v>30</v>
      </c>
      <c r="AH12" s="253">
        <v>71</v>
      </c>
      <c r="AI12" s="194">
        <v>4.1782407407407409E-4</v>
      </c>
      <c r="AJ12" s="177">
        <v>41</v>
      </c>
      <c r="AK12" s="177">
        <v>25</v>
      </c>
      <c r="AL12" s="177">
        <v>76</v>
      </c>
      <c r="AM12" s="41">
        <v>2.0254629629629629E-4</v>
      </c>
      <c r="AN12" s="42">
        <v>53</v>
      </c>
      <c r="AO12" s="42">
        <v>24</v>
      </c>
      <c r="AP12" s="42">
        <v>77</v>
      </c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90"/>
      <c r="BR12" s="90"/>
      <c r="BS12" s="90"/>
      <c r="BT12" s="90"/>
      <c r="BU12" s="90"/>
      <c r="BV12" s="90"/>
      <c r="BW12" s="90"/>
      <c r="BX12" s="90"/>
      <c r="BY12" s="90"/>
      <c r="BZ12" s="90"/>
    </row>
    <row r="13" spans="1:81" s="110" customFormat="1" ht="18.75" hidden="1" x14ac:dyDescent="0.3">
      <c r="A13" s="53">
        <f>N13+R13+V13+Z13+AD13+AH13+AL13+AP13</f>
        <v>611</v>
      </c>
      <c r="B13" s="53">
        <v>11</v>
      </c>
      <c r="C13" s="336">
        <f>AVERAGE(L13,P13,T13,X13,AB13,AF13,AJ13,AN13,)</f>
        <v>26.166666666666668</v>
      </c>
      <c r="D13" s="12" t="s">
        <v>237</v>
      </c>
      <c r="E13" s="12" t="s">
        <v>34</v>
      </c>
      <c r="F13" s="12" t="s">
        <v>275</v>
      </c>
      <c r="G13" s="57" t="s">
        <v>121</v>
      </c>
      <c r="H13" s="351" t="s">
        <v>344</v>
      </c>
      <c r="I13" s="8" t="s">
        <v>92</v>
      </c>
      <c r="J13" s="8" t="s">
        <v>90</v>
      </c>
      <c r="K13" s="345">
        <v>4.5115740740740741E-3</v>
      </c>
      <c r="L13" s="344">
        <v>29</v>
      </c>
      <c r="M13" s="344">
        <v>4</v>
      </c>
      <c r="N13" s="344">
        <v>97</v>
      </c>
      <c r="O13" s="329">
        <v>2.0648148148148149E-3</v>
      </c>
      <c r="P13" s="330">
        <v>32</v>
      </c>
      <c r="Q13" s="330">
        <v>2</v>
      </c>
      <c r="R13" s="330">
        <v>99</v>
      </c>
      <c r="S13" s="291">
        <v>9.930555555555554E-4</v>
      </c>
      <c r="T13" s="292">
        <v>34</v>
      </c>
      <c r="U13" s="292">
        <v>4</v>
      </c>
      <c r="V13" s="292">
        <v>97</v>
      </c>
      <c r="W13" s="156">
        <v>8.1249999999999996E-4</v>
      </c>
      <c r="X13" s="154">
        <v>34</v>
      </c>
      <c r="Y13" s="154">
        <v>11</v>
      </c>
      <c r="Z13" s="154">
        <v>90</v>
      </c>
      <c r="AA13" s="107">
        <v>9.479166666666667E-3</v>
      </c>
      <c r="AB13" s="108">
        <v>28</v>
      </c>
      <c r="AC13" s="108">
        <v>4</v>
      </c>
      <c r="AD13" s="108">
        <v>97</v>
      </c>
      <c r="AE13" s="256" t="s">
        <v>290</v>
      </c>
      <c r="AF13" s="257"/>
      <c r="AG13" s="257"/>
      <c r="AH13" s="249">
        <v>39</v>
      </c>
      <c r="AI13" s="199" t="s">
        <v>289</v>
      </c>
      <c r="AJ13" s="199"/>
      <c r="AK13" s="196"/>
      <c r="AL13" s="193">
        <v>39</v>
      </c>
      <c r="AM13" s="43" t="s">
        <v>152</v>
      </c>
      <c r="AN13" s="115"/>
      <c r="AO13" s="115"/>
      <c r="AP13" s="115">
        <v>53</v>
      </c>
    </row>
    <row r="14" spans="1:81" s="24" customFormat="1" ht="18.75" hidden="1" x14ac:dyDescent="0.3">
      <c r="A14" s="53">
        <f>N14+R14+V14+Z14+AD14+AH14+AL14+AP14</f>
        <v>581</v>
      </c>
      <c r="B14" s="53">
        <v>12</v>
      </c>
      <c r="C14" s="336">
        <f>AVERAGE(L14,P14,T14,X14,AB14,AF14,AJ14,AN14,)</f>
        <v>29.333333333333332</v>
      </c>
      <c r="D14" s="3" t="s">
        <v>10</v>
      </c>
      <c r="E14" s="12" t="s">
        <v>13</v>
      </c>
      <c r="F14" s="12" t="s">
        <v>18</v>
      </c>
      <c r="G14" s="57" t="s">
        <v>210</v>
      </c>
      <c r="H14" s="350"/>
      <c r="I14" s="8" t="s">
        <v>92</v>
      </c>
      <c r="J14" s="8" t="s">
        <v>90</v>
      </c>
      <c r="K14" s="345">
        <v>5.2731481481481483E-3</v>
      </c>
      <c r="L14" s="344">
        <v>28</v>
      </c>
      <c r="M14" s="344">
        <v>15</v>
      </c>
      <c r="N14" s="344">
        <v>85</v>
      </c>
      <c r="O14" s="313">
        <v>2.4699074074074072E-3</v>
      </c>
      <c r="P14" s="314">
        <v>29</v>
      </c>
      <c r="Q14" s="314">
        <v>19</v>
      </c>
      <c r="R14" s="314">
        <v>82</v>
      </c>
      <c r="S14" s="283">
        <v>1.2037037037037038E-3</v>
      </c>
      <c r="T14" s="278">
        <v>33</v>
      </c>
      <c r="U14" s="278">
        <v>27</v>
      </c>
      <c r="V14" s="278">
        <v>74</v>
      </c>
      <c r="W14" s="133">
        <v>9.2013888888888885E-4</v>
      </c>
      <c r="X14" s="134">
        <v>39</v>
      </c>
      <c r="Y14" s="134">
        <v>28</v>
      </c>
      <c r="Z14" s="134">
        <v>73</v>
      </c>
      <c r="AA14" s="98">
        <v>1.1525462962962965E-2</v>
      </c>
      <c r="AB14" s="94">
        <v>21</v>
      </c>
      <c r="AC14" s="94">
        <v>48</v>
      </c>
      <c r="AD14" s="94">
        <v>53</v>
      </c>
      <c r="AE14" s="250">
        <v>6.6550925925925935E-4</v>
      </c>
      <c r="AF14" s="252">
        <v>33</v>
      </c>
      <c r="AG14" s="252">
        <v>36</v>
      </c>
      <c r="AH14" s="253">
        <v>65</v>
      </c>
      <c r="AI14" s="195">
        <v>4.224537037037037E-4</v>
      </c>
      <c r="AJ14" s="180">
        <v>41</v>
      </c>
      <c r="AK14" s="180">
        <v>26</v>
      </c>
      <c r="AL14" s="181">
        <v>75</v>
      </c>
      <c r="AM14" s="41">
        <v>2.0833333333333335E-4</v>
      </c>
      <c r="AN14" s="42">
        <v>40</v>
      </c>
      <c r="AO14" s="42">
        <v>27</v>
      </c>
      <c r="AP14" s="42">
        <v>74</v>
      </c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110"/>
      <c r="BU14" s="110"/>
      <c r="BV14" s="110"/>
      <c r="BW14" s="110"/>
      <c r="BX14" s="110"/>
      <c r="BY14" s="110"/>
      <c r="BZ14" s="110"/>
      <c r="CA14" s="90"/>
      <c r="CB14" s="90"/>
      <c r="CC14" s="90"/>
    </row>
    <row r="15" spans="1:81" ht="18.75" hidden="1" x14ac:dyDescent="0.3">
      <c r="A15" s="53">
        <f>N15+R15+V15+Z15+AD15+AH15+AL15+AP15</f>
        <v>558</v>
      </c>
      <c r="B15" s="53">
        <v>13</v>
      </c>
      <c r="C15" s="336">
        <f>AVERAGE(L15,P15,T15,X15,AB15,AF15,AJ15,AN15,)</f>
        <v>29.333333333333332</v>
      </c>
      <c r="D15" s="3" t="s">
        <v>186</v>
      </c>
      <c r="E15" s="12" t="s">
        <v>101</v>
      </c>
      <c r="F15" s="12" t="s">
        <v>18</v>
      </c>
      <c r="G15" s="57" t="s">
        <v>210</v>
      </c>
      <c r="H15" s="351" t="s">
        <v>335</v>
      </c>
      <c r="I15" s="8" t="s">
        <v>92</v>
      </c>
      <c r="J15" s="8" t="s">
        <v>90</v>
      </c>
      <c r="K15" s="345">
        <v>4.8726851851851856E-3</v>
      </c>
      <c r="L15" s="344">
        <v>29</v>
      </c>
      <c r="M15" s="344">
        <v>9</v>
      </c>
      <c r="N15" s="344">
        <v>91</v>
      </c>
      <c r="O15" s="339">
        <v>2.3252314814814815E-3</v>
      </c>
      <c r="P15" s="340">
        <v>34</v>
      </c>
      <c r="Q15" s="340">
        <v>12</v>
      </c>
      <c r="R15" s="340">
        <v>89</v>
      </c>
      <c r="S15" s="333" t="s">
        <v>315</v>
      </c>
      <c r="T15" s="278"/>
      <c r="U15" s="278"/>
      <c r="V15" s="278">
        <v>62</v>
      </c>
      <c r="W15" s="156">
        <v>8.9351851851851842E-4</v>
      </c>
      <c r="X15" s="154">
        <v>38</v>
      </c>
      <c r="Y15" s="154">
        <v>23</v>
      </c>
      <c r="Z15" s="154">
        <v>78</v>
      </c>
      <c r="AA15" s="107">
        <v>1.0280092592592592E-2</v>
      </c>
      <c r="AB15" s="108">
        <v>24</v>
      </c>
      <c r="AC15" s="108">
        <v>23</v>
      </c>
      <c r="AD15" s="108">
        <v>78</v>
      </c>
      <c r="AE15" s="248">
        <v>6.5046296296296304E-4</v>
      </c>
      <c r="AF15" s="249">
        <v>51</v>
      </c>
      <c r="AG15" s="249">
        <v>33</v>
      </c>
      <c r="AH15" s="249">
        <v>68</v>
      </c>
      <c r="AI15" s="199" t="s">
        <v>289</v>
      </c>
      <c r="AJ15" s="199"/>
      <c r="AK15" s="196"/>
      <c r="AL15" s="193">
        <v>39</v>
      </c>
      <c r="AM15" s="43" t="s">
        <v>152</v>
      </c>
      <c r="AN15" s="115"/>
      <c r="AO15" s="115"/>
      <c r="AP15" s="115">
        <v>53</v>
      </c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24"/>
      <c r="BR15" s="24"/>
      <c r="BS15" s="24"/>
      <c r="BT15" s="90"/>
      <c r="BU15" s="90"/>
      <c r="BV15" s="90"/>
      <c r="BW15" s="90"/>
      <c r="BX15" s="90"/>
      <c r="BY15" s="24"/>
      <c r="BZ15" s="24"/>
      <c r="CA15" s="110"/>
      <c r="CB15" s="110"/>
      <c r="CC15" s="110"/>
    </row>
    <row r="16" spans="1:81" s="110" customFormat="1" ht="18.75" hidden="1" x14ac:dyDescent="0.3">
      <c r="A16" s="53">
        <f>N16+R16+V16+Z16+AD16+AH16+AL16+AP16</f>
        <v>554</v>
      </c>
      <c r="B16" s="53">
        <v>14</v>
      </c>
      <c r="C16" s="336">
        <f>AVERAGE(L16,P16,T16,X16,AB16,AF16,AJ16,AN16,)</f>
        <v>30.444444444444443</v>
      </c>
      <c r="D16" s="3" t="s">
        <v>95</v>
      </c>
      <c r="E16" s="12" t="s">
        <v>25</v>
      </c>
      <c r="F16" s="12" t="s">
        <v>18</v>
      </c>
      <c r="G16" s="57" t="s">
        <v>210</v>
      </c>
      <c r="H16" s="350"/>
      <c r="I16" s="8" t="s">
        <v>92</v>
      </c>
      <c r="J16" s="8" t="s">
        <v>90</v>
      </c>
      <c r="K16" s="345">
        <v>5.386574074074074E-3</v>
      </c>
      <c r="L16" s="344">
        <v>27</v>
      </c>
      <c r="M16" s="344">
        <v>16</v>
      </c>
      <c r="N16" s="344">
        <v>84</v>
      </c>
      <c r="O16" s="313">
        <v>2.5081018518518521E-3</v>
      </c>
      <c r="P16" s="314">
        <v>32</v>
      </c>
      <c r="Q16" s="314">
        <v>20</v>
      </c>
      <c r="R16" s="314">
        <v>81</v>
      </c>
      <c r="S16" s="283">
        <v>1.1805555555555556E-3</v>
      </c>
      <c r="T16" s="278">
        <v>32</v>
      </c>
      <c r="U16" s="278">
        <v>26</v>
      </c>
      <c r="V16" s="278">
        <v>75</v>
      </c>
      <c r="W16" s="133">
        <v>9.2245370370370365E-4</v>
      </c>
      <c r="X16" s="134">
        <v>36</v>
      </c>
      <c r="Y16" s="134">
        <v>29</v>
      </c>
      <c r="Z16" s="134">
        <v>72</v>
      </c>
      <c r="AA16" s="98">
        <v>1.1135416666666667E-2</v>
      </c>
      <c r="AB16" s="94">
        <v>25</v>
      </c>
      <c r="AC16" s="94">
        <v>43</v>
      </c>
      <c r="AD16" s="94">
        <v>58</v>
      </c>
      <c r="AE16" s="250">
        <v>6.8750000000000007E-4</v>
      </c>
      <c r="AF16" s="252">
        <v>39</v>
      </c>
      <c r="AG16" s="252">
        <v>40</v>
      </c>
      <c r="AH16" s="253">
        <v>61</v>
      </c>
      <c r="AI16" s="195">
        <v>4.5486111111111102E-4</v>
      </c>
      <c r="AJ16" s="180">
        <v>41</v>
      </c>
      <c r="AK16" s="180">
        <v>38</v>
      </c>
      <c r="AL16" s="181">
        <v>64</v>
      </c>
      <c r="AM16" s="41">
        <v>2.3958333333333332E-4</v>
      </c>
      <c r="AN16" s="42">
        <v>42</v>
      </c>
      <c r="AO16" s="42">
        <v>42</v>
      </c>
      <c r="AP16" s="272">
        <v>59</v>
      </c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</row>
    <row r="17" spans="1:81" s="90" customFormat="1" ht="15.75" hidden="1" customHeight="1" x14ac:dyDescent="0.3">
      <c r="A17" s="53">
        <f>N17+R17+V17+Z17+AD17+AH17+AL17+AP17</f>
        <v>548</v>
      </c>
      <c r="B17" s="53">
        <v>15</v>
      </c>
      <c r="C17" s="336">
        <f>AVERAGE(L17,P17,T17,X17,AB17,AF17,AJ17,AN17,)</f>
        <v>36.428571428571431</v>
      </c>
      <c r="D17" s="3" t="s">
        <v>12</v>
      </c>
      <c r="E17" s="12" t="s">
        <v>13</v>
      </c>
      <c r="F17" s="12" t="s">
        <v>18</v>
      </c>
      <c r="G17" s="57" t="s">
        <v>210</v>
      </c>
      <c r="H17" s="350"/>
      <c r="I17" s="8" t="s">
        <v>92</v>
      </c>
      <c r="J17" s="8" t="s">
        <v>90</v>
      </c>
      <c r="K17" s="344"/>
      <c r="L17" s="344"/>
      <c r="M17" s="344"/>
      <c r="N17" s="344"/>
      <c r="O17" s="313">
        <v>2.3773148148148147E-3</v>
      </c>
      <c r="P17" s="314">
        <v>26</v>
      </c>
      <c r="Q17" s="314">
        <v>17</v>
      </c>
      <c r="R17" s="314">
        <v>84</v>
      </c>
      <c r="S17" s="283">
        <v>1.0092592592592592E-3</v>
      </c>
      <c r="T17" s="278">
        <v>42</v>
      </c>
      <c r="U17" s="278">
        <v>8</v>
      </c>
      <c r="V17" s="278">
        <v>93</v>
      </c>
      <c r="W17" s="133">
        <v>8.1365740740740736E-4</v>
      </c>
      <c r="X17" s="134">
        <v>39</v>
      </c>
      <c r="Y17" s="134">
        <v>12</v>
      </c>
      <c r="Z17" s="134">
        <v>89</v>
      </c>
      <c r="AA17" s="210" t="s">
        <v>291</v>
      </c>
      <c r="AB17" s="95"/>
      <c r="AC17" s="95"/>
      <c r="AD17" s="95">
        <v>28</v>
      </c>
      <c r="AE17" s="250">
        <v>5.912037037037037E-4</v>
      </c>
      <c r="AF17" s="252">
        <v>42</v>
      </c>
      <c r="AG17" s="252">
        <v>14</v>
      </c>
      <c r="AH17" s="253">
        <v>87</v>
      </c>
      <c r="AI17" s="195">
        <v>3.9351851851851852E-4</v>
      </c>
      <c r="AJ17" s="180">
        <v>42</v>
      </c>
      <c r="AK17" s="180">
        <v>14</v>
      </c>
      <c r="AL17" s="181">
        <v>87</v>
      </c>
      <c r="AM17" s="41">
        <v>1.9675925925925926E-4</v>
      </c>
      <c r="AN17" s="42">
        <v>64</v>
      </c>
      <c r="AO17" s="42">
        <v>21</v>
      </c>
      <c r="AP17" s="42">
        <v>80</v>
      </c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</row>
    <row r="18" spans="1:81" s="90" customFormat="1" ht="15.75" hidden="1" customHeight="1" x14ac:dyDescent="0.3">
      <c r="A18" s="53">
        <f>N18+R18+V18+Z18+AD18+AH18+AL18+AP18</f>
        <v>547</v>
      </c>
      <c r="B18" s="53">
        <v>16</v>
      </c>
      <c r="C18" s="336">
        <f>AVERAGE(L18,P18,T18,X18,AB18,AF18,AJ18,AN18,)</f>
        <v>30.555555555555557</v>
      </c>
      <c r="D18" s="3" t="s">
        <v>49</v>
      </c>
      <c r="E18" s="12" t="s">
        <v>50</v>
      </c>
      <c r="F18" s="12" t="s">
        <v>51</v>
      </c>
      <c r="G18" s="57" t="s">
        <v>131</v>
      </c>
      <c r="H18" s="350"/>
      <c r="I18" s="8" t="s">
        <v>92</v>
      </c>
      <c r="J18" s="8" t="s">
        <v>90</v>
      </c>
      <c r="K18" s="345">
        <v>5.4826388888888885E-3</v>
      </c>
      <c r="L18" s="344">
        <v>27</v>
      </c>
      <c r="M18" s="344">
        <v>18</v>
      </c>
      <c r="N18" s="344">
        <v>82</v>
      </c>
      <c r="O18" s="339">
        <v>2.5821759259259257E-3</v>
      </c>
      <c r="P18" s="340">
        <v>30</v>
      </c>
      <c r="Q18" s="340">
        <v>22</v>
      </c>
      <c r="R18" s="340">
        <v>79</v>
      </c>
      <c r="S18" s="289">
        <v>1.2395833333333334E-3</v>
      </c>
      <c r="T18" s="290">
        <v>32</v>
      </c>
      <c r="U18" s="290">
        <v>30</v>
      </c>
      <c r="V18" s="290">
        <v>71</v>
      </c>
      <c r="W18" s="133">
        <v>2.4189814814814812E-4</v>
      </c>
      <c r="X18" s="134">
        <v>41</v>
      </c>
      <c r="Y18" s="134">
        <v>30</v>
      </c>
      <c r="Z18" s="134">
        <v>71</v>
      </c>
      <c r="AA18" s="98">
        <v>1.1957175925925927E-2</v>
      </c>
      <c r="AB18" s="94">
        <v>24</v>
      </c>
      <c r="AC18" s="94">
        <v>51</v>
      </c>
      <c r="AD18" s="94">
        <v>50</v>
      </c>
      <c r="AE18" s="250">
        <v>6.8634259259259256E-4</v>
      </c>
      <c r="AF18" s="252">
        <v>36</v>
      </c>
      <c r="AG18" s="252">
        <v>39</v>
      </c>
      <c r="AH18" s="253">
        <v>62</v>
      </c>
      <c r="AI18" s="195">
        <v>4.5370370370370378E-4</v>
      </c>
      <c r="AJ18" s="180">
        <v>38</v>
      </c>
      <c r="AK18" s="180">
        <v>35</v>
      </c>
      <c r="AL18" s="181">
        <v>66</v>
      </c>
      <c r="AM18" s="41">
        <v>2.2106481481481481E-4</v>
      </c>
      <c r="AN18" s="42">
        <v>47</v>
      </c>
      <c r="AO18" s="42">
        <v>35</v>
      </c>
      <c r="AP18" s="42">
        <v>66</v>
      </c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</row>
    <row r="19" spans="1:81" s="90" customFormat="1" ht="18.75" x14ac:dyDescent="0.3">
      <c r="A19" s="53">
        <f>N19+R19+V19+Z19+AD19+AH19+AL19+AP19</f>
        <v>532</v>
      </c>
      <c r="B19" s="53">
        <v>17</v>
      </c>
      <c r="C19" s="336">
        <f>AVERAGE(L19,P19,T19,X19,AB19,AF19,AJ19,AN19,)</f>
        <v>25.75</v>
      </c>
      <c r="D19" s="12" t="s">
        <v>276</v>
      </c>
      <c r="E19" s="12" t="s">
        <v>7</v>
      </c>
      <c r="F19" s="12" t="s">
        <v>235</v>
      </c>
      <c r="G19" s="57" t="s">
        <v>236</v>
      </c>
      <c r="H19" s="351"/>
      <c r="I19" s="8" t="s">
        <v>92</v>
      </c>
      <c r="J19" s="8" t="s">
        <v>90</v>
      </c>
      <c r="K19" s="345">
        <v>4.3124999999999995E-3</v>
      </c>
      <c r="L19" s="344">
        <v>34</v>
      </c>
      <c r="M19" s="344">
        <v>1</v>
      </c>
      <c r="N19" s="344">
        <v>100</v>
      </c>
      <c r="O19" s="346" t="s">
        <v>315</v>
      </c>
      <c r="P19" s="314"/>
      <c r="Q19" s="314"/>
      <c r="R19" s="314">
        <v>68</v>
      </c>
      <c r="S19" s="333" t="s">
        <v>315</v>
      </c>
      <c r="T19" s="278"/>
      <c r="U19" s="278"/>
      <c r="V19" s="278">
        <v>62</v>
      </c>
      <c r="W19" s="133">
        <v>2.4189814814814812E-4</v>
      </c>
      <c r="X19" s="134">
        <v>41</v>
      </c>
      <c r="Y19" s="134">
        <v>30</v>
      </c>
      <c r="Z19" s="134">
        <v>71</v>
      </c>
      <c r="AA19" s="107">
        <v>9.0435185185185184E-3</v>
      </c>
      <c r="AB19" s="108">
        <v>28</v>
      </c>
      <c r="AC19" s="108">
        <v>1</v>
      </c>
      <c r="AD19" s="108">
        <v>100</v>
      </c>
      <c r="AE19" s="256" t="s">
        <v>290</v>
      </c>
      <c r="AF19" s="257"/>
      <c r="AG19" s="257"/>
      <c r="AH19" s="249">
        <v>39</v>
      </c>
      <c r="AI19" s="199" t="s">
        <v>289</v>
      </c>
      <c r="AJ19" s="199"/>
      <c r="AK19" s="196"/>
      <c r="AL19" s="193">
        <v>39</v>
      </c>
      <c r="AM19" s="43" t="s">
        <v>152</v>
      </c>
      <c r="AN19" s="115"/>
      <c r="AO19" s="115"/>
      <c r="AP19" s="115">
        <v>53</v>
      </c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5"/>
      <c r="BR19" s="5"/>
      <c r="BS19" s="5"/>
      <c r="BT19" s="106"/>
      <c r="BU19" s="106"/>
      <c r="BV19" s="106"/>
      <c r="BW19" s="106"/>
      <c r="BX19" s="106"/>
      <c r="BY19" s="106"/>
      <c r="BZ19" s="106"/>
    </row>
    <row r="20" spans="1:81" s="90" customFormat="1" ht="18.75" x14ac:dyDescent="0.3">
      <c r="A20" s="53">
        <f>N20+R20+V20+Z20+AD20+AH20+AL20+AP20</f>
        <v>520</v>
      </c>
      <c r="B20" s="53">
        <v>18</v>
      </c>
      <c r="C20" s="336">
        <f>AVERAGE(L20,P20,T20,X20,AB20,AF20,AJ20,AN20,)</f>
        <v>33.111111111111114</v>
      </c>
      <c r="D20" s="354" t="s">
        <v>75</v>
      </c>
      <c r="E20" s="355" t="s">
        <v>7</v>
      </c>
      <c r="F20" s="355" t="s">
        <v>18</v>
      </c>
      <c r="G20" s="356" t="s">
        <v>210</v>
      </c>
      <c r="H20" s="351" t="s">
        <v>336</v>
      </c>
      <c r="I20" s="8" t="s">
        <v>77</v>
      </c>
      <c r="J20" s="8" t="s">
        <v>90</v>
      </c>
      <c r="K20" s="345">
        <v>5.4710648148148149E-3</v>
      </c>
      <c r="L20" s="344">
        <v>33</v>
      </c>
      <c r="M20" s="344">
        <v>17</v>
      </c>
      <c r="N20" s="344">
        <v>83</v>
      </c>
      <c r="O20" s="339">
        <v>2.6574074074074074E-3</v>
      </c>
      <c r="P20" s="340">
        <v>36</v>
      </c>
      <c r="Q20" s="340">
        <v>24</v>
      </c>
      <c r="R20" s="340">
        <v>77</v>
      </c>
      <c r="S20" s="283">
        <v>1.236111111111111E-3</v>
      </c>
      <c r="T20" s="278">
        <v>38</v>
      </c>
      <c r="U20" s="278">
        <v>29</v>
      </c>
      <c r="V20" s="278">
        <v>72</v>
      </c>
      <c r="W20" s="156">
        <v>9.780092592592592E-4</v>
      </c>
      <c r="X20" s="154">
        <v>34</v>
      </c>
      <c r="Y20" s="154">
        <v>31</v>
      </c>
      <c r="Z20" s="154">
        <v>70</v>
      </c>
      <c r="AA20" s="107">
        <v>1.1859953703703704E-2</v>
      </c>
      <c r="AB20" s="108">
        <v>24</v>
      </c>
      <c r="AC20" s="108">
        <v>50</v>
      </c>
      <c r="AD20" s="108">
        <v>51</v>
      </c>
      <c r="AE20" s="248">
        <v>7.5578703703703702E-4</v>
      </c>
      <c r="AF20" s="249">
        <v>43</v>
      </c>
      <c r="AG20" s="249">
        <v>50</v>
      </c>
      <c r="AH20" s="249">
        <v>51</v>
      </c>
      <c r="AI20" s="192">
        <v>4.8379629629629624E-4</v>
      </c>
      <c r="AJ20" s="193">
        <v>43</v>
      </c>
      <c r="AK20" s="193">
        <v>45</v>
      </c>
      <c r="AL20" s="193">
        <v>56</v>
      </c>
      <c r="AM20" s="114">
        <v>2.3726851851851852E-4</v>
      </c>
      <c r="AN20" s="115">
        <v>47</v>
      </c>
      <c r="AO20" s="115">
        <v>41</v>
      </c>
      <c r="AP20" s="115">
        <v>60</v>
      </c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</row>
    <row r="21" spans="1:81" s="110" customFormat="1" ht="18.75" x14ac:dyDescent="0.3">
      <c r="A21" s="53">
        <f>N21+R21+V21+Z21+AD21+AH21+AL21+AP21</f>
        <v>510</v>
      </c>
      <c r="B21" s="53">
        <v>19</v>
      </c>
      <c r="C21" s="336">
        <f>AVERAGE(L21,P21,T21,X21,AB21,AF21,AJ21,AN21,)</f>
        <v>25.333333333333332</v>
      </c>
      <c r="D21" s="3" t="s">
        <v>177</v>
      </c>
      <c r="E21" s="12" t="s">
        <v>7</v>
      </c>
      <c r="F21" s="12" t="s">
        <v>178</v>
      </c>
      <c r="G21" s="57" t="s">
        <v>179</v>
      </c>
      <c r="H21" s="350"/>
      <c r="I21" s="8" t="s">
        <v>92</v>
      </c>
      <c r="J21" s="8" t="s">
        <v>90</v>
      </c>
      <c r="K21" s="345"/>
      <c r="L21" s="344"/>
      <c r="M21" s="344"/>
      <c r="N21" s="344"/>
      <c r="O21" s="313">
        <v>2.3321759259259259E-3</v>
      </c>
      <c r="P21" s="314">
        <v>27</v>
      </c>
      <c r="Q21" s="314">
        <v>13</v>
      </c>
      <c r="R21" s="314">
        <v>88</v>
      </c>
      <c r="S21" s="283">
        <v>1.0486111111111111E-3</v>
      </c>
      <c r="T21" s="278">
        <v>31</v>
      </c>
      <c r="U21" s="278">
        <v>12</v>
      </c>
      <c r="V21" s="278">
        <v>89</v>
      </c>
      <c r="W21" s="133">
        <v>8.1018518518518516E-4</v>
      </c>
      <c r="X21" s="134">
        <v>32</v>
      </c>
      <c r="Y21" s="134">
        <v>10</v>
      </c>
      <c r="Z21" s="134">
        <v>91</v>
      </c>
      <c r="AA21" s="104">
        <v>1.0523148148148148E-2</v>
      </c>
      <c r="AB21" s="95">
        <v>27</v>
      </c>
      <c r="AC21" s="94">
        <v>29</v>
      </c>
      <c r="AD21" s="94">
        <v>72</v>
      </c>
      <c r="AE21" s="250">
        <v>6.2384259259259261E-4</v>
      </c>
      <c r="AF21" s="253">
        <v>35</v>
      </c>
      <c r="AG21" s="253">
        <v>23</v>
      </c>
      <c r="AH21" s="253">
        <v>78</v>
      </c>
      <c r="AI21" s="199" t="s">
        <v>289</v>
      </c>
      <c r="AJ21" s="199"/>
      <c r="AK21" s="197"/>
      <c r="AL21" s="180">
        <v>39</v>
      </c>
      <c r="AM21" s="43" t="s">
        <v>152</v>
      </c>
      <c r="AN21" s="42"/>
      <c r="AO21" s="42"/>
      <c r="AP21" s="42">
        <v>53</v>
      </c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90"/>
      <c r="CB21" s="90"/>
      <c r="CC21" s="90"/>
    </row>
    <row r="22" spans="1:81" s="90" customFormat="1" ht="15.75" customHeight="1" x14ac:dyDescent="0.3">
      <c r="A22" s="53">
        <f>N22+R22+V22+Z22+AD22+AH22+AL22+AP22</f>
        <v>506</v>
      </c>
      <c r="B22" s="53">
        <v>20</v>
      </c>
      <c r="C22" s="336">
        <f>AVERAGE(L22,P22,T22,X22,AB22,AF22,AJ22,AN22,)</f>
        <v>35.444444444444443</v>
      </c>
      <c r="D22" s="354" t="s">
        <v>55</v>
      </c>
      <c r="E22" s="355" t="s">
        <v>102</v>
      </c>
      <c r="F22" s="355" t="s">
        <v>57</v>
      </c>
      <c r="G22" s="356" t="s">
        <v>210</v>
      </c>
      <c r="H22" s="351" t="s">
        <v>337</v>
      </c>
      <c r="I22" s="8" t="s">
        <v>77</v>
      </c>
      <c r="J22" s="8" t="s">
        <v>90</v>
      </c>
      <c r="K22" s="345">
        <v>5.7876157407407399E-3</v>
      </c>
      <c r="L22" s="344">
        <v>33</v>
      </c>
      <c r="M22" s="344">
        <v>20</v>
      </c>
      <c r="N22" s="344">
        <v>80</v>
      </c>
      <c r="O22" s="339">
        <v>2.7719907407407411E-3</v>
      </c>
      <c r="P22" s="340">
        <v>39</v>
      </c>
      <c r="Q22" s="340">
        <v>26</v>
      </c>
      <c r="R22" s="340">
        <v>75</v>
      </c>
      <c r="S22" s="289">
        <v>1.2962962962962963E-3</v>
      </c>
      <c r="T22" s="290">
        <v>31</v>
      </c>
      <c r="U22" s="290">
        <v>32</v>
      </c>
      <c r="V22" s="290">
        <v>69</v>
      </c>
      <c r="W22" s="156">
        <v>1.0335648148148148E-3</v>
      </c>
      <c r="X22" s="154">
        <v>42</v>
      </c>
      <c r="Y22" s="154">
        <v>36</v>
      </c>
      <c r="Z22" s="154">
        <v>65</v>
      </c>
      <c r="AA22" s="107">
        <v>1.2040509259259259E-2</v>
      </c>
      <c r="AB22" s="108">
        <v>29</v>
      </c>
      <c r="AC22" s="94">
        <v>53</v>
      </c>
      <c r="AD22" s="94">
        <v>48</v>
      </c>
      <c r="AE22" s="248">
        <v>7.4652777777777781E-4</v>
      </c>
      <c r="AF22" s="249">
        <v>45</v>
      </c>
      <c r="AG22" s="249">
        <v>46</v>
      </c>
      <c r="AH22" s="249">
        <v>55</v>
      </c>
      <c r="AI22" s="192">
        <v>4.895833333333333E-4</v>
      </c>
      <c r="AJ22" s="193">
        <v>46</v>
      </c>
      <c r="AK22" s="193">
        <v>46</v>
      </c>
      <c r="AL22" s="193">
        <v>55</v>
      </c>
      <c r="AM22" s="114">
        <v>2.4768518518518515E-4</v>
      </c>
      <c r="AN22" s="115">
        <v>54</v>
      </c>
      <c r="AO22" s="115">
        <v>42</v>
      </c>
      <c r="AP22" s="115">
        <v>59</v>
      </c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110"/>
      <c r="BE22" s="110"/>
      <c r="BF22" s="110"/>
      <c r="BG22" s="110"/>
      <c r="BH22" s="110"/>
      <c r="BI22" s="110"/>
      <c r="BJ22" s="110"/>
      <c r="BK22" s="110"/>
      <c r="BL22" s="110"/>
      <c r="BM22" s="110"/>
      <c r="BN22" s="110"/>
      <c r="BO22" s="110"/>
      <c r="BP22" s="110"/>
      <c r="BT22" s="106"/>
      <c r="BU22" s="106"/>
      <c r="BV22" s="106"/>
      <c r="BW22" s="106"/>
      <c r="BX22" s="106"/>
      <c r="BY22" s="106"/>
      <c r="BZ22" s="106"/>
    </row>
    <row r="23" spans="1:81" s="90" customFormat="1" ht="18.75" hidden="1" x14ac:dyDescent="0.3">
      <c r="A23" s="53">
        <f>N23+R23+V23+Z23+AD23+AH23+AL23+AP23</f>
        <v>503</v>
      </c>
      <c r="B23" s="53">
        <v>21</v>
      </c>
      <c r="C23" s="336">
        <f>AVERAGE(L23,P23,T23,X23,AB23,AF23,AJ23,AN23,)</f>
        <v>31.444444444444443</v>
      </c>
      <c r="D23" s="354" t="s">
        <v>20</v>
      </c>
      <c r="E23" s="355" t="s">
        <v>13</v>
      </c>
      <c r="F23" s="355" t="s">
        <v>226</v>
      </c>
      <c r="G23" s="356" t="s">
        <v>210</v>
      </c>
      <c r="H23" s="351" t="s">
        <v>338</v>
      </c>
      <c r="I23" s="8" t="s">
        <v>77</v>
      </c>
      <c r="J23" s="8" t="s">
        <v>90</v>
      </c>
      <c r="K23" s="345">
        <v>5.8946759259259256E-3</v>
      </c>
      <c r="L23" s="344">
        <v>26</v>
      </c>
      <c r="M23" s="344">
        <v>21</v>
      </c>
      <c r="N23" s="344">
        <v>79</v>
      </c>
      <c r="O23" s="339">
        <v>2.7578703703703706E-3</v>
      </c>
      <c r="P23" s="340">
        <v>28</v>
      </c>
      <c r="Q23" s="340">
        <v>25</v>
      </c>
      <c r="R23" s="340">
        <v>76</v>
      </c>
      <c r="S23" s="283">
        <v>1.2858796296296297E-3</v>
      </c>
      <c r="T23" s="278">
        <v>36</v>
      </c>
      <c r="U23" s="278">
        <v>31</v>
      </c>
      <c r="V23" s="278">
        <v>70</v>
      </c>
      <c r="W23" s="156">
        <v>1.0219907407407406E-3</v>
      </c>
      <c r="X23" s="154">
        <v>36</v>
      </c>
      <c r="Y23" s="154">
        <v>34</v>
      </c>
      <c r="Z23" s="154">
        <v>67</v>
      </c>
      <c r="AA23" s="107">
        <v>1.2046296296296298E-2</v>
      </c>
      <c r="AB23" s="108">
        <v>24</v>
      </c>
      <c r="AC23" s="108">
        <v>54</v>
      </c>
      <c r="AD23" s="108">
        <v>47</v>
      </c>
      <c r="AE23" s="248">
        <v>7.5000000000000012E-4</v>
      </c>
      <c r="AF23" s="249">
        <v>40</v>
      </c>
      <c r="AG23" s="249">
        <v>48</v>
      </c>
      <c r="AH23" s="249">
        <v>53</v>
      </c>
      <c r="AI23" s="192">
        <v>5.023148148148147E-4</v>
      </c>
      <c r="AJ23" s="193">
        <v>47</v>
      </c>
      <c r="AK23" s="193">
        <v>48</v>
      </c>
      <c r="AL23" s="193">
        <v>53</v>
      </c>
      <c r="AM23" s="114">
        <v>2.5694444444444446E-4</v>
      </c>
      <c r="AN23" s="115">
        <v>46</v>
      </c>
      <c r="AO23" s="115">
        <v>43</v>
      </c>
      <c r="AP23" s="115">
        <v>58</v>
      </c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110"/>
      <c r="BR23" s="110"/>
      <c r="BS23" s="110"/>
      <c r="BT23" s="5"/>
      <c r="BU23" s="5"/>
      <c r="BV23" s="5"/>
      <c r="BW23" s="5"/>
      <c r="BX23" s="5"/>
      <c r="BY23" s="5"/>
      <c r="BZ23" s="5"/>
      <c r="CA23" s="110"/>
      <c r="CB23" s="110"/>
      <c r="CC23" s="110"/>
    </row>
    <row r="24" spans="1:81" s="110" customFormat="1" ht="15.75" hidden="1" customHeight="1" x14ac:dyDescent="0.3">
      <c r="A24" s="53">
        <f>N24+R24+V24+Z24+AD24+AH24+AL24+AP24</f>
        <v>500</v>
      </c>
      <c r="B24" s="53">
        <v>22</v>
      </c>
      <c r="C24" s="336">
        <f>AVERAGE(L24,P24,T24,X24,AB24,AF24,AJ24,AN24,)</f>
        <v>28.333333333333332</v>
      </c>
      <c r="D24" s="3" t="s">
        <v>47</v>
      </c>
      <c r="E24" s="12" t="s">
        <v>13</v>
      </c>
      <c r="F24" s="12" t="s">
        <v>18</v>
      </c>
      <c r="G24" s="57" t="s">
        <v>210</v>
      </c>
      <c r="H24" s="350"/>
      <c r="I24" s="8" t="s">
        <v>92</v>
      </c>
      <c r="J24" s="8" t="s">
        <v>90</v>
      </c>
      <c r="K24" s="345">
        <v>5.5312500000000006E-3</v>
      </c>
      <c r="L24" s="344">
        <v>29</v>
      </c>
      <c r="M24" s="344">
        <v>19</v>
      </c>
      <c r="N24" s="344">
        <v>81</v>
      </c>
      <c r="O24" s="313">
        <v>2.6319444444444441E-3</v>
      </c>
      <c r="P24" s="314">
        <v>28</v>
      </c>
      <c r="Q24" s="314">
        <v>23</v>
      </c>
      <c r="R24" s="314">
        <v>78</v>
      </c>
      <c r="S24" s="283">
        <v>1.1296296296296295E-3</v>
      </c>
      <c r="T24" s="278">
        <v>32</v>
      </c>
      <c r="U24" s="278">
        <v>24</v>
      </c>
      <c r="V24" s="278">
        <v>77</v>
      </c>
      <c r="W24" s="288" t="s">
        <v>315</v>
      </c>
      <c r="X24" s="134"/>
      <c r="Y24" s="134"/>
      <c r="Z24" s="134">
        <v>57</v>
      </c>
      <c r="AA24" s="210" t="s">
        <v>291</v>
      </c>
      <c r="AB24" s="94"/>
      <c r="AC24" s="94"/>
      <c r="AD24" s="108">
        <v>28</v>
      </c>
      <c r="AE24" s="256" t="s">
        <v>290</v>
      </c>
      <c r="AF24" s="257"/>
      <c r="AG24" s="257"/>
      <c r="AH24" s="249">
        <v>39</v>
      </c>
      <c r="AI24" s="195">
        <v>4.5138888888888892E-4</v>
      </c>
      <c r="AJ24" s="180">
        <v>38</v>
      </c>
      <c r="AK24" s="180">
        <v>34</v>
      </c>
      <c r="AL24" s="181">
        <v>67</v>
      </c>
      <c r="AM24" s="41">
        <v>2.0833333333333335E-4</v>
      </c>
      <c r="AN24" s="42">
        <v>43</v>
      </c>
      <c r="AO24" s="42">
        <v>28</v>
      </c>
      <c r="AP24" s="42">
        <v>73</v>
      </c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5"/>
      <c r="BR24" s="5"/>
      <c r="BS24" s="5"/>
      <c r="CA24" s="90"/>
      <c r="CB24" s="90"/>
      <c r="CC24" s="90"/>
    </row>
    <row r="25" spans="1:81" s="110" customFormat="1" ht="18.75" hidden="1" x14ac:dyDescent="0.3">
      <c r="A25" s="53">
        <f>N25+R25+V25+Z25+AD25+AH25+AL25+AP25</f>
        <v>494</v>
      </c>
      <c r="B25" s="53">
        <v>23</v>
      </c>
      <c r="C25" s="336">
        <f>AVERAGE(L25,P25,T25,X25,AB25,AF25,AJ25,AN25,)</f>
        <v>37</v>
      </c>
      <c r="D25" s="3" t="s">
        <v>52</v>
      </c>
      <c r="E25" s="12" t="s">
        <v>31</v>
      </c>
      <c r="F25" s="12" t="s">
        <v>18</v>
      </c>
      <c r="G25" s="57" t="s">
        <v>210</v>
      </c>
      <c r="H25" s="350" t="s">
        <v>348</v>
      </c>
      <c r="I25" s="8" t="s">
        <v>92</v>
      </c>
      <c r="J25" s="8" t="s">
        <v>90</v>
      </c>
      <c r="K25" s="344"/>
      <c r="L25" s="344"/>
      <c r="M25" s="344"/>
      <c r="N25" s="344"/>
      <c r="O25" s="312"/>
      <c r="P25" s="312"/>
      <c r="Q25" s="312"/>
      <c r="R25" s="312"/>
      <c r="S25" s="291">
        <v>1.0023148148148148E-3</v>
      </c>
      <c r="T25" s="292">
        <v>42</v>
      </c>
      <c r="U25" s="292">
        <v>6</v>
      </c>
      <c r="V25" s="292">
        <v>95</v>
      </c>
      <c r="W25" s="133">
        <v>8.5300925925925919E-4</v>
      </c>
      <c r="X25" s="134">
        <v>34</v>
      </c>
      <c r="Y25" s="134">
        <v>18</v>
      </c>
      <c r="Z25" s="134">
        <v>84</v>
      </c>
      <c r="AA25" s="210" t="s">
        <v>291</v>
      </c>
      <c r="AB25" s="94"/>
      <c r="AC25" s="94"/>
      <c r="AD25" s="108">
        <v>28</v>
      </c>
      <c r="AE25" s="250">
        <v>5.6712962962962956E-4</v>
      </c>
      <c r="AF25" s="253">
        <v>48</v>
      </c>
      <c r="AG25" s="252">
        <v>7</v>
      </c>
      <c r="AH25" s="253">
        <v>94</v>
      </c>
      <c r="AI25" s="194">
        <v>3.6689814814814815E-4</v>
      </c>
      <c r="AJ25" s="177">
        <v>49</v>
      </c>
      <c r="AK25" s="177">
        <v>4</v>
      </c>
      <c r="AL25" s="177">
        <v>97</v>
      </c>
      <c r="AM25" s="41">
        <v>1.8287037037037038E-4</v>
      </c>
      <c r="AN25" s="42">
        <v>49</v>
      </c>
      <c r="AO25" s="42">
        <v>5</v>
      </c>
      <c r="AP25" s="42">
        <v>96</v>
      </c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T25" s="90"/>
      <c r="BU25" s="90"/>
      <c r="BV25" s="90"/>
      <c r="BW25" s="90"/>
      <c r="BX25" s="90"/>
      <c r="BY25" s="90"/>
      <c r="BZ25" s="90"/>
      <c r="CA25" s="90"/>
      <c r="CB25" s="90"/>
      <c r="CC25" s="90"/>
    </row>
    <row r="26" spans="1:81" s="90" customFormat="1" ht="15.75" hidden="1" customHeight="1" x14ac:dyDescent="0.3">
      <c r="A26" s="53">
        <f>N26+R26+V26+Z26+AD26+AH26+AL26+AP26</f>
        <v>491</v>
      </c>
      <c r="B26" s="53">
        <v>24</v>
      </c>
      <c r="C26" s="336">
        <f>AVERAGE(L26,P26,T26,X26,AB26,AF26,AJ26,AN26,)</f>
        <v>33.666666666666664</v>
      </c>
      <c r="D26" s="3" t="s">
        <v>220</v>
      </c>
      <c r="E26" s="12" t="s">
        <v>135</v>
      </c>
      <c r="F26" s="12" t="s">
        <v>181</v>
      </c>
      <c r="G26" s="57" t="s">
        <v>209</v>
      </c>
      <c r="H26" s="350"/>
      <c r="I26" s="8" t="s">
        <v>92</v>
      </c>
      <c r="J26" s="8" t="s">
        <v>90</v>
      </c>
      <c r="K26" s="344"/>
      <c r="L26" s="344"/>
      <c r="M26" s="344"/>
      <c r="N26" s="344"/>
      <c r="O26" s="313">
        <v>2.3344907407407407E-3</v>
      </c>
      <c r="P26" s="314">
        <v>34</v>
      </c>
      <c r="Q26" s="314">
        <v>14</v>
      </c>
      <c r="R26" s="314">
        <v>87</v>
      </c>
      <c r="S26" s="283">
        <v>1.1018518518518519E-3</v>
      </c>
      <c r="T26" s="278">
        <v>46</v>
      </c>
      <c r="U26" s="278">
        <v>22</v>
      </c>
      <c r="V26" s="278">
        <v>79</v>
      </c>
      <c r="W26" s="133">
        <v>8.4837962962962959E-4</v>
      </c>
      <c r="X26" s="134">
        <v>44</v>
      </c>
      <c r="Y26" s="134">
        <v>16</v>
      </c>
      <c r="Z26" s="134">
        <v>85</v>
      </c>
      <c r="AA26" s="98">
        <v>1.0413194444444444E-2</v>
      </c>
      <c r="AB26" s="94">
        <v>30</v>
      </c>
      <c r="AC26" s="94">
        <v>28</v>
      </c>
      <c r="AD26" s="94">
        <v>73</v>
      </c>
      <c r="AE26" s="250">
        <v>6.3541666666666662E-4</v>
      </c>
      <c r="AF26" s="252">
        <v>48</v>
      </c>
      <c r="AG26" s="252">
        <v>26</v>
      </c>
      <c r="AH26" s="253">
        <v>75</v>
      </c>
      <c r="AI26" s="199" t="s">
        <v>289</v>
      </c>
      <c r="AJ26" s="199"/>
      <c r="AK26" s="197"/>
      <c r="AL26" s="180">
        <v>39</v>
      </c>
      <c r="AM26" s="43" t="s">
        <v>152</v>
      </c>
      <c r="AN26" s="42"/>
      <c r="AO26" s="42"/>
      <c r="AP26" s="42">
        <v>53</v>
      </c>
      <c r="BQ26" s="110"/>
      <c r="BR26" s="110"/>
      <c r="BS26" s="110"/>
      <c r="BT26" s="110"/>
      <c r="BU26" s="110"/>
      <c r="BV26" s="110"/>
      <c r="BW26" s="110"/>
      <c r="BY26" s="110"/>
      <c r="BZ26" s="110"/>
    </row>
    <row r="27" spans="1:81" ht="18.75" x14ac:dyDescent="0.3">
      <c r="A27" s="53">
        <f>N27+R27+V27+Z27+AD27+AH27+AL27+AP27</f>
        <v>484</v>
      </c>
      <c r="B27" s="53">
        <v>25</v>
      </c>
      <c r="C27" s="336">
        <f>AVERAGE(L27,P27,T27,X27,AB27,AF27,AJ27,AN27,)</f>
        <v>25.25</v>
      </c>
      <c r="D27" s="12" t="s">
        <v>327</v>
      </c>
      <c r="E27" s="12" t="s">
        <v>7</v>
      </c>
      <c r="F27" s="12" t="s">
        <v>235</v>
      </c>
      <c r="G27" s="57" t="s">
        <v>236</v>
      </c>
      <c r="I27" s="8" t="s">
        <v>77</v>
      </c>
      <c r="J27" s="8" t="s">
        <v>90</v>
      </c>
      <c r="K27" s="345">
        <v>5.1828703703703698E-3</v>
      </c>
      <c r="L27" s="344">
        <v>31</v>
      </c>
      <c r="M27" s="344">
        <v>13</v>
      </c>
      <c r="N27" s="344">
        <v>87</v>
      </c>
      <c r="O27" s="346" t="s">
        <v>315</v>
      </c>
      <c r="P27" s="314"/>
      <c r="Q27" s="314"/>
      <c r="R27" s="314">
        <v>68</v>
      </c>
      <c r="S27" s="333" t="s">
        <v>315</v>
      </c>
      <c r="T27" s="278"/>
      <c r="U27" s="278"/>
      <c r="V27" s="278">
        <v>62</v>
      </c>
      <c r="W27" s="133">
        <v>2.4189814814814812E-4</v>
      </c>
      <c r="X27" s="134">
        <v>41</v>
      </c>
      <c r="Y27" s="134">
        <v>30</v>
      </c>
      <c r="Z27" s="134">
        <v>71</v>
      </c>
      <c r="AA27" s="118">
        <v>1.082175925925926E-2</v>
      </c>
      <c r="AB27" s="116">
        <v>29</v>
      </c>
      <c r="AC27" s="116">
        <v>36</v>
      </c>
      <c r="AD27" s="116">
        <v>65</v>
      </c>
      <c r="AE27" s="256" t="s">
        <v>290</v>
      </c>
      <c r="AF27" s="261"/>
      <c r="AG27" s="261"/>
      <c r="AH27" s="262">
        <v>39</v>
      </c>
      <c r="AI27" s="199" t="s">
        <v>289</v>
      </c>
      <c r="AJ27" s="199"/>
      <c r="AK27" s="201"/>
      <c r="AL27" s="202">
        <v>39</v>
      </c>
      <c r="AM27" s="43" t="s">
        <v>152</v>
      </c>
      <c r="AN27" s="46"/>
      <c r="AO27" s="46"/>
      <c r="AP27" s="46">
        <v>53</v>
      </c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110"/>
      <c r="CB27" s="110"/>
      <c r="CC27" s="110"/>
    </row>
    <row r="28" spans="1:81" s="106" customFormat="1" ht="18.75" customHeight="1" x14ac:dyDescent="0.3">
      <c r="A28" s="53">
        <f>N28+R28+V28+Z28+AD28+AH28+AL28+AP28</f>
        <v>483</v>
      </c>
      <c r="B28" s="53">
        <v>26</v>
      </c>
      <c r="C28" s="336">
        <f>AVERAGE(L28,P28,T28,X28,AB28,AF28,AJ28,AN28,)</f>
        <v>33</v>
      </c>
      <c r="D28" s="12" t="s">
        <v>164</v>
      </c>
      <c r="E28" s="12" t="s">
        <v>7</v>
      </c>
      <c r="F28" s="12" t="s">
        <v>165</v>
      </c>
      <c r="G28" s="57" t="s">
        <v>166</v>
      </c>
      <c r="H28" s="350"/>
      <c r="I28" s="8" t="s">
        <v>92</v>
      </c>
      <c r="J28" s="8" t="s">
        <v>90</v>
      </c>
      <c r="K28" s="344"/>
      <c r="L28" s="344"/>
      <c r="M28" s="344"/>
      <c r="N28" s="344"/>
      <c r="O28" s="329">
        <v>2.0567129629629629E-3</v>
      </c>
      <c r="P28" s="330">
        <v>39</v>
      </c>
      <c r="Q28" s="330">
        <v>1</v>
      </c>
      <c r="R28" s="330">
        <v>100</v>
      </c>
      <c r="S28" s="321" t="s">
        <v>320</v>
      </c>
      <c r="T28" s="275"/>
      <c r="U28" s="275"/>
      <c r="V28" s="278">
        <v>63</v>
      </c>
      <c r="W28" s="156">
        <v>7.5000000000000012E-4</v>
      </c>
      <c r="X28" s="154">
        <v>44</v>
      </c>
      <c r="Y28" s="154">
        <v>1</v>
      </c>
      <c r="Z28" s="154">
        <v>100</v>
      </c>
      <c r="AA28" s="210" t="s">
        <v>291</v>
      </c>
      <c r="AB28" s="94"/>
      <c r="AC28" s="94"/>
      <c r="AD28" s="108">
        <v>28</v>
      </c>
      <c r="AE28" s="254">
        <v>5.3587962962962953E-4</v>
      </c>
      <c r="AF28" s="255">
        <v>49</v>
      </c>
      <c r="AG28" s="255">
        <v>1</v>
      </c>
      <c r="AH28" s="255">
        <v>100</v>
      </c>
      <c r="AI28" s="199" t="s">
        <v>289</v>
      </c>
      <c r="AJ28" s="199"/>
      <c r="AK28" s="197"/>
      <c r="AL28" s="180">
        <v>39</v>
      </c>
      <c r="AM28" s="43" t="s">
        <v>152</v>
      </c>
      <c r="AN28" s="42"/>
      <c r="AO28" s="42"/>
      <c r="AP28" s="42">
        <v>53</v>
      </c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</row>
    <row r="29" spans="1:81" s="90" customFormat="1" ht="15.75" hidden="1" customHeight="1" x14ac:dyDescent="0.3">
      <c r="A29" s="53">
        <f>N29+R29+V29+Z29+AD29+AH29+AL29+AP29</f>
        <v>480</v>
      </c>
      <c r="B29" s="53">
        <v>27</v>
      </c>
      <c r="C29" s="336">
        <f>AVERAGE(L29,P29,T29,X29,AB29,AF29,AJ29,AN29,)</f>
        <v>28.857142857142858</v>
      </c>
      <c r="D29" s="3" t="s">
        <v>106</v>
      </c>
      <c r="E29" s="12" t="s">
        <v>31</v>
      </c>
      <c r="F29" s="12" t="s">
        <v>121</v>
      </c>
      <c r="G29" s="57" t="s">
        <v>210</v>
      </c>
      <c r="H29" s="350"/>
      <c r="I29" s="8" t="s">
        <v>92</v>
      </c>
      <c r="J29" s="8" t="s">
        <v>90</v>
      </c>
      <c r="K29" s="344"/>
      <c r="L29" s="344"/>
      <c r="M29" s="344"/>
      <c r="N29" s="344"/>
      <c r="O29" s="313">
        <v>2.2083333333333334E-3</v>
      </c>
      <c r="P29" s="314">
        <v>24</v>
      </c>
      <c r="Q29" s="314">
        <v>9</v>
      </c>
      <c r="R29" s="314">
        <v>92</v>
      </c>
      <c r="S29" s="283">
        <v>1.230324074074074E-3</v>
      </c>
      <c r="T29" s="278">
        <v>31</v>
      </c>
      <c r="U29" s="278">
        <v>28</v>
      </c>
      <c r="V29" s="278">
        <v>73</v>
      </c>
      <c r="W29" s="133">
        <v>9.0856481481481485E-4</v>
      </c>
      <c r="X29" s="134">
        <v>38</v>
      </c>
      <c r="Y29" s="134">
        <v>26</v>
      </c>
      <c r="Z29" s="134">
        <v>75</v>
      </c>
      <c r="AA29" s="98">
        <v>1.2597222222222223E-2</v>
      </c>
      <c r="AB29" s="94">
        <v>23</v>
      </c>
      <c r="AC29" s="108">
        <v>58</v>
      </c>
      <c r="AD29" s="108">
        <v>43</v>
      </c>
      <c r="AE29" s="250">
        <v>6.4004629629629622E-4</v>
      </c>
      <c r="AF29" s="252">
        <v>44</v>
      </c>
      <c r="AG29" s="252">
        <v>28</v>
      </c>
      <c r="AH29" s="253">
        <v>73</v>
      </c>
      <c r="AI29" s="195">
        <v>4.3055555555555555E-4</v>
      </c>
      <c r="AJ29" s="180">
        <v>42</v>
      </c>
      <c r="AK29" s="180">
        <v>30</v>
      </c>
      <c r="AL29" s="181">
        <v>71</v>
      </c>
      <c r="AM29" s="41" t="s">
        <v>152</v>
      </c>
      <c r="AN29" s="42"/>
      <c r="AO29" s="42"/>
      <c r="AP29" s="42">
        <v>53</v>
      </c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CA29" s="110"/>
      <c r="CB29" s="110"/>
      <c r="CC29" s="110"/>
    </row>
    <row r="30" spans="1:81" s="90" customFormat="1" ht="18.75" hidden="1" x14ac:dyDescent="0.3">
      <c r="A30" s="53">
        <f>N30+R30+V30+Z30+AD30+AH30+AL30+AP30</f>
        <v>477</v>
      </c>
      <c r="B30" s="53">
        <v>28</v>
      </c>
      <c r="C30" s="336">
        <f>AVERAGE(L30,P30,T30,X30,AB30,AF30,AJ30,AN30,)</f>
        <v>34.142857142857146</v>
      </c>
      <c r="D30" s="3" t="s">
        <v>46</v>
      </c>
      <c r="E30" s="12" t="s">
        <v>13</v>
      </c>
      <c r="F30" s="12" t="s">
        <v>18</v>
      </c>
      <c r="G30" s="57" t="s">
        <v>210</v>
      </c>
      <c r="H30" s="350"/>
      <c r="I30" s="8" t="s">
        <v>92</v>
      </c>
      <c r="J30" s="8" t="s">
        <v>90</v>
      </c>
      <c r="K30" s="344"/>
      <c r="L30" s="344"/>
      <c r="M30" s="344"/>
      <c r="N30" s="344"/>
      <c r="O30" s="314"/>
      <c r="P30" s="314"/>
      <c r="Q30" s="314"/>
      <c r="R30" s="314"/>
      <c r="S30" s="283">
        <v>1.0740740740740741E-3</v>
      </c>
      <c r="T30" s="278">
        <v>36</v>
      </c>
      <c r="U30" s="278">
        <v>17</v>
      </c>
      <c r="V30" s="278">
        <v>84</v>
      </c>
      <c r="W30" s="133">
        <v>8.599537037037036E-4</v>
      </c>
      <c r="X30" s="134">
        <v>40</v>
      </c>
      <c r="Y30" s="134">
        <v>20</v>
      </c>
      <c r="Z30" s="134">
        <v>81</v>
      </c>
      <c r="AA30" s="98">
        <v>1.0778935185185185E-2</v>
      </c>
      <c r="AB30" s="94">
        <v>24</v>
      </c>
      <c r="AC30" s="94">
        <v>35</v>
      </c>
      <c r="AD30" s="94">
        <v>66</v>
      </c>
      <c r="AE30" s="250">
        <v>6.122685185185185E-4</v>
      </c>
      <c r="AF30" s="252">
        <v>42</v>
      </c>
      <c r="AG30" s="252">
        <v>22</v>
      </c>
      <c r="AH30" s="253">
        <v>79</v>
      </c>
      <c r="AI30" s="195">
        <v>4.0162037037037038E-4</v>
      </c>
      <c r="AJ30" s="180">
        <v>49</v>
      </c>
      <c r="AK30" s="180">
        <v>20</v>
      </c>
      <c r="AL30" s="181">
        <v>81</v>
      </c>
      <c r="AM30" s="41">
        <v>1.9097222222222223E-4</v>
      </c>
      <c r="AN30" s="42">
        <v>48</v>
      </c>
      <c r="AO30" s="42">
        <v>15</v>
      </c>
      <c r="AP30" s="42">
        <v>86</v>
      </c>
      <c r="BQ30" s="110"/>
      <c r="BR30" s="110"/>
      <c r="BS30" s="110"/>
      <c r="BT30" s="110"/>
      <c r="BU30" s="110"/>
      <c r="BV30" s="110"/>
      <c r="BW30" s="110"/>
      <c r="BX30" s="110"/>
      <c r="BY30" s="3"/>
      <c r="BZ30" s="3"/>
    </row>
    <row r="31" spans="1:81" s="90" customFormat="1" ht="15.75" hidden="1" customHeight="1" x14ac:dyDescent="0.3">
      <c r="A31" s="53">
        <f>N31+R31+V31+Z31+AD31+AH31+AL31+AP31</f>
        <v>464</v>
      </c>
      <c r="B31" s="53">
        <v>29</v>
      </c>
      <c r="C31" s="336">
        <f>AVERAGE(L31,P31,T31,X31,AB31,AF31,AJ31,AN31,)</f>
        <v>34.666666666666664</v>
      </c>
      <c r="D31" s="3" t="s">
        <v>81</v>
      </c>
      <c r="E31" s="12" t="s">
        <v>13</v>
      </c>
      <c r="F31" s="12" t="s">
        <v>18</v>
      </c>
      <c r="G31" s="57" t="s">
        <v>210</v>
      </c>
      <c r="H31" s="350"/>
      <c r="I31" s="8" t="s">
        <v>92</v>
      </c>
      <c r="J31" s="8" t="s">
        <v>90</v>
      </c>
      <c r="K31" s="344"/>
      <c r="L31" s="344"/>
      <c r="M31" s="344"/>
      <c r="N31" s="344"/>
      <c r="O31" s="313">
        <v>2.445601851851852E-3</v>
      </c>
      <c r="P31" s="314">
        <v>31</v>
      </c>
      <c r="Q31" s="314">
        <v>18</v>
      </c>
      <c r="R31" s="314">
        <v>83</v>
      </c>
      <c r="S31" s="283">
        <v>1.1064814814814815E-3</v>
      </c>
      <c r="T31" s="278">
        <v>39</v>
      </c>
      <c r="U31" s="278">
        <v>23</v>
      </c>
      <c r="V31" s="278">
        <v>78</v>
      </c>
      <c r="W31" s="133">
        <v>8.7847222222222233E-4</v>
      </c>
      <c r="X31" s="134">
        <v>40</v>
      </c>
      <c r="Y31" s="134">
        <v>21</v>
      </c>
      <c r="Z31" s="134">
        <v>80</v>
      </c>
      <c r="AA31" s="210" t="s">
        <v>291</v>
      </c>
      <c r="AB31" s="94"/>
      <c r="AC31" s="94"/>
      <c r="AD31" s="108">
        <v>28</v>
      </c>
      <c r="AE31" s="256" t="s">
        <v>290</v>
      </c>
      <c r="AF31" s="257"/>
      <c r="AG31" s="257"/>
      <c r="AH31" s="249">
        <v>39</v>
      </c>
      <c r="AI31" s="195">
        <v>3.9583333333333338E-4</v>
      </c>
      <c r="AJ31" s="180">
        <v>51</v>
      </c>
      <c r="AK31" s="180">
        <v>17</v>
      </c>
      <c r="AL31" s="181">
        <v>84</v>
      </c>
      <c r="AM31" s="41">
        <v>2.0833333333333335E-4</v>
      </c>
      <c r="AN31" s="42">
        <v>47</v>
      </c>
      <c r="AO31" s="42">
        <v>29</v>
      </c>
      <c r="AP31" s="42">
        <v>72</v>
      </c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110"/>
      <c r="BE31" s="110"/>
      <c r="BF31" s="110"/>
      <c r="BG31" s="110"/>
      <c r="BH31" s="110"/>
      <c r="BI31" s="110"/>
      <c r="BJ31" s="110"/>
      <c r="BK31" s="110"/>
      <c r="BL31" s="110"/>
      <c r="BM31" s="110"/>
      <c r="BN31" s="110"/>
      <c r="BO31" s="110"/>
      <c r="BP31" s="110"/>
      <c r="BX31" s="110"/>
      <c r="CA31" s="3"/>
      <c r="CB31" s="3"/>
      <c r="CC31" s="3"/>
    </row>
    <row r="32" spans="1:81" s="90" customFormat="1" ht="15.75" customHeight="1" x14ac:dyDescent="0.3">
      <c r="A32" s="53">
        <f>N32+R32+V32+Z32+AD32+AH32+AL32+AP32</f>
        <v>459</v>
      </c>
      <c r="B32" s="53">
        <v>30</v>
      </c>
      <c r="C32" s="336">
        <f>AVERAGE(L32,P32,T32,X32,AB32,AF32,AJ32,AN32,)</f>
        <v>25.333333333333332</v>
      </c>
      <c r="D32" s="3" t="s">
        <v>325</v>
      </c>
      <c r="E32" s="12" t="s">
        <v>7</v>
      </c>
      <c r="F32" s="12" t="s">
        <v>235</v>
      </c>
      <c r="G32" s="57" t="s">
        <v>236</v>
      </c>
      <c r="H32" s="351"/>
      <c r="I32" s="8" t="s">
        <v>92</v>
      </c>
      <c r="J32" s="8" t="s">
        <v>90</v>
      </c>
      <c r="K32" s="345">
        <v>4.3854166666666668E-3</v>
      </c>
      <c r="L32" s="344">
        <v>35</v>
      </c>
      <c r="M32" s="344">
        <v>2</v>
      </c>
      <c r="N32" s="344">
        <v>99</v>
      </c>
      <c r="O32" s="346" t="s">
        <v>315</v>
      </c>
      <c r="P32" s="314"/>
      <c r="Q32" s="314"/>
      <c r="R32" s="314">
        <v>68</v>
      </c>
      <c r="S32" s="333" t="s">
        <v>315</v>
      </c>
      <c r="T32" s="278"/>
      <c r="U32" s="278"/>
      <c r="V32" s="278">
        <v>62</v>
      </c>
      <c r="W32" s="133">
        <v>2.4189814814814812E-4</v>
      </c>
      <c r="X32" s="134">
        <v>41</v>
      </c>
      <c r="Y32" s="134">
        <v>30</v>
      </c>
      <c r="Z32" s="134">
        <v>71</v>
      </c>
      <c r="AA32" s="210" t="s">
        <v>291</v>
      </c>
      <c r="AB32" s="94"/>
      <c r="AC32" s="94"/>
      <c r="AD32" s="108">
        <v>28</v>
      </c>
      <c r="AE32" s="256" t="s">
        <v>290</v>
      </c>
      <c r="AF32" s="257"/>
      <c r="AG32" s="257"/>
      <c r="AH32" s="249">
        <v>39</v>
      </c>
      <c r="AI32" s="199" t="s">
        <v>289</v>
      </c>
      <c r="AJ32" s="199"/>
      <c r="AK32" s="196"/>
      <c r="AL32" s="193">
        <v>39</v>
      </c>
      <c r="AM32" s="43" t="s">
        <v>152</v>
      </c>
      <c r="AN32" s="115"/>
      <c r="AO32" s="115"/>
      <c r="AP32" s="115">
        <v>53</v>
      </c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110"/>
      <c r="CB32" s="110"/>
      <c r="CC32" s="110"/>
    </row>
    <row r="33" spans="1:81" s="90" customFormat="1" ht="18.75" x14ac:dyDescent="0.3">
      <c r="A33" s="53">
        <f>N33+R33+V33+Z33+AD33+AH33+AL33+AP33</f>
        <v>458</v>
      </c>
      <c r="B33" s="53">
        <v>31</v>
      </c>
      <c r="C33" s="336">
        <f>AVERAGE(L33,P33,T33,X33,AB33,AF33,AJ33,AN33,)</f>
        <v>24.666666666666668</v>
      </c>
      <c r="D33" s="3" t="s">
        <v>326</v>
      </c>
      <c r="E33" s="12" t="s">
        <v>7</v>
      </c>
      <c r="F33" s="12" t="s">
        <v>235</v>
      </c>
      <c r="G33" s="57" t="s">
        <v>236</v>
      </c>
      <c r="H33" s="351"/>
      <c r="I33" s="8" t="s">
        <v>92</v>
      </c>
      <c r="J33" s="8" t="s">
        <v>90</v>
      </c>
      <c r="K33" s="345">
        <v>4.4039351851851852E-3</v>
      </c>
      <c r="L33" s="344">
        <v>33</v>
      </c>
      <c r="M33" s="344">
        <v>3</v>
      </c>
      <c r="N33" s="344">
        <v>98</v>
      </c>
      <c r="O33" s="346" t="s">
        <v>315</v>
      </c>
      <c r="P33" s="314"/>
      <c r="Q33" s="314"/>
      <c r="R33" s="314">
        <v>68</v>
      </c>
      <c r="S33" s="333" t="s">
        <v>315</v>
      </c>
      <c r="T33" s="278"/>
      <c r="U33" s="278"/>
      <c r="V33" s="278">
        <v>62</v>
      </c>
      <c r="W33" s="133">
        <v>2.4189814814814812E-4</v>
      </c>
      <c r="X33" s="134">
        <v>41</v>
      </c>
      <c r="Y33" s="134">
        <v>30</v>
      </c>
      <c r="Z33" s="134">
        <v>71</v>
      </c>
      <c r="AA33" s="210" t="s">
        <v>291</v>
      </c>
      <c r="AB33" s="94"/>
      <c r="AC33" s="94"/>
      <c r="AD33" s="108">
        <v>28</v>
      </c>
      <c r="AE33" s="256" t="s">
        <v>290</v>
      </c>
      <c r="AF33" s="257"/>
      <c r="AG33" s="257"/>
      <c r="AH33" s="249">
        <v>39</v>
      </c>
      <c r="AI33" s="199" t="s">
        <v>289</v>
      </c>
      <c r="AJ33" s="199"/>
      <c r="AK33" s="196"/>
      <c r="AL33" s="193">
        <v>39</v>
      </c>
      <c r="AM33" s="43" t="s">
        <v>152</v>
      </c>
      <c r="AN33" s="115"/>
      <c r="AO33" s="115"/>
      <c r="AP33" s="115">
        <v>53</v>
      </c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110"/>
      <c r="CB33" s="110"/>
      <c r="CC33" s="110"/>
    </row>
    <row r="34" spans="1:81" s="110" customFormat="1" ht="18.75" hidden="1" x14ac:dyDescent="0.3">
      <c r="A34" s="53">
        <f>N34+R34+V34+Z34+AD34+AH34+AL34+AP34</f>
        <v>454</v>
      </c>
      <c r="B34" s="53">
        <v>32</v>
      </c>
      <c r="C34" s="336">
        <f>AVERAGE(L34,P34,T34,X34,AB34,AF34,AJ34,AN34,)</f>
        <v>29.111111111111111</v>
      </c>
      <c r="D34" s="3" t="s">
        <v>328</v>
      </c>
      <c r="E34" s="12" t="s">
        <v>133</v>
      </c>
      <c r="F34" s="12" t="s">
        <v>18</v>
      </c>
      <c r="G34" s="57" t="s">
        <v>210</v>
      </c>
      <c r="H34" s="350" t="s">
        <v>339</v>
      </c>
      <c r="I34" s="8" t="s">
        <v>77</v>
      </c>
      <c r="J34" s="8" t="s">
        <v>90</v>
      </c>
      <c r="K34" s="345">
        <v>7.2743055555555556E-3</v>
      </c>
      <c r="L34" s="344">
        <v>29</v>
      </c>
      <c r="M34" s="344">
        <v>24</v>
      </c>
      <c r="N34" s="344">
        <v>76</v>
      </c>
      <c r="O34" s="339">
        <v>3.4548611111111112E-3</v>
      </c>
      <c r="P34" s="340">
        <v>25</v>
      </c>
      <c r="Q34" s="340">
        <v>30</v>
      </c>
      <c r="R34" s="340">
        <v>71</v>
      </c>
      <c r="S34" s="289">
        <v>1.5208333333333332E-3</v>
      </c>
      <c r="T34" s="290">
        <v>31</v>
      </c>
      <c r="U34" s="290">
        <v>35</v>
      </c>
      <c r="V34" s="290">
        <v>66</v>
      </c>
      <c r="W34" s="156">
        <v>1.1909722222222222E-3</v>
      </c>
      <c r="X34" s="154">
        <v>34</v>
      </c>
      <c r="Y34" s="154">
        <v>42</v>
      </c>
      <c r="Z34" s="154">
        <v>62</v>
      </c>
      <c r="AA34" s="103">
        <v>1.4537037037037038E-2</v>
      </c>
      <c r="AB34" s="93">
        <v>30</v>
      </c>
      <c r="AC34" s="94">
        <v>70</v>
      </c>
      <c r="AD34" s="94">
        <v>31</v>
      </c>
      <c r="AE34" s="258">
        <v>8.6921296296296302E-4</v>
      </c>
      <c r="AF34" s="251">
        <v>33</v>
      </c>
      <c r="AG34" s="252">
        <v>60</v>
      </c>
      <c r="AH34" s="253">
        <v>41</v>
      </c>
      <c r="AI34" s="194">
        <v>5.5439814814814815E-4</v>
      </c>
      <c r="AJ34" s="177">
        <v>42</v>
      </c>
      <c r="AK34" s="177">
        <v>51</v>
      </c>
      <c r="AL34" s="177">
        <v>50</v>
      </c>
      <c r="AM34" s="41">
        <v>2.6273148148148146E-4</v>
      </c>
      <c r="AN34" s="42">
        <v>38</v>
      </c>
      <c r="AO34" s="42">
        <v>44</v>
      </c>
      <c r="AP34" s="42">
        <v>57</v>
      </c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5"/>
      <c r="BR34" s="5"/>
      <c r="BS34" s="5"/>
      <c r="BT34" s="90"/>
      <c r="BU34" s="90"/>
      <c r="BV34" s="90"/>
      <c r="BW34" s="90"/>
      <c r="BX34" s="90"/>
      <c r="BY34" s="90"/>
      <c r="BZ34" s="90"/>
      <c r="CA34" s="5"/>
      <c r="CB34" s="5"/>
      <c r="CC34" s="5"/>
    </row>
    <row r="35" spans="1:81" s="90" customFormat="1" ht="18.75" hidden="1" x14ac:dyDescent="0.3">
      <c r="A35" s="53">
        <f>N35+R35+V35+Z35+AD35+AH35+AL35+AP35</f>
        <v>450</v>
      </c>
      <c r="B35" s="53">
        <v>33</v>
      </c>
      <c r="C35" s="336">
        <f>AVERAGE(L35,P35,T35,X35,AB35,AF35,AJ35,AN35,)</f>
        <v>31.5</v>
      </c>
      <c r="D35" s="3" t="s">
        <v>97</v>
      </c>
      <c r="E35" s="12" t="s">
        <v>13</v>
      </c>
      <c r="F35" s="12" t="s">
        <v>122</v>
      </c>
      <c r="G35" s="57" t="s">
        <v>212</v>
      </c>
      <c r="H35" s="350"/>
      <c r="I35" s="8" t="s">
        <v>92</v>
      </c>
      <c r="J35" s="8" t="s">
        <v>90</v>
      </c>
      <c r="K35" s="344"/>
      <c r="L35" s="344"/>
      <c r="M35" s="344"/>
      <c r="N35" s="344"/>
      <c r="O35" s="314"/>
      <c r="P35" s="314"/>
      <c r="Q35" s="314"/>
      <c r="R35" s="314"/>
      <c r="S35" s="283">
        <v>1.0717592592592593E-3</v>
      </c>
      <c r="T35" s="278">
        <v>37</v>
      </c>
      <c r="U35" s="278">
        <v>15</v>
      </c>
      <c r="V35" s="278">
        <v>86</v>
      </c>
      <c r="W35" s="133">
        <v>8.3101851851851859E-4</v>
      </c>
      <c r="X35" s="134">
        <v>37</v>
      </c>
      <c r="Y35" s="134">
        <v>14</v>
      </c>
      <c r="Z35" s="134">
        <v>87</v>
      </c>
      <c r="AA35" s="98">
        <v>1.1241898148148147E-2</v>
      </c>
      <c r="AB35" s="94">
        <v>24</v>
      </c>
      <c r="AC35" s="94">
        <v>44</v>
      </c>
      <c r="AD35" s="94">
        <v>57</v>
      </c>
      <c r="AE35" s="250">
        <v>6.0648148148148139E-4</v>
      </c>
      <c r="AF35" s="252">
        <v>44</v>
      </c>
      <c r="AG35" s="252">
        <v>19</v>
      </c>
      <c r="AH35" s="253">
        <v>82</v>
      </c>
      <c r="AI35" s="195">
        <v>3.9351851851851852E-4</v>
      </c>
      <c r="AJ35" s="180">
        <v>47</v>
      </c>
      <c r="AK35" s="180">
        <v>16</v>
      </c>
      <c r="AL35" s="181">
        <v>85</v>
      </c>
      <c r="AM35" s="41" t="s">
        <v>152</v>
      </c>
      <c r="AN35" s="42"/>
      <c r="AO35" s="42"/>
      <c r="AP35" s="42">
        <v>53</v>
      </c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T35" s="5"/>
      <c r="BU35" s="5"/>
      <c r="BV35" s="5"/>
      <c r="BW35" s="5"/>
      <c r="BX35" s="5"/>
    </row>
    <row r="36" spans="1:81" s="3" customFormat="1" ht="18.75" hidden="1" customHeight="1" x14ac:dyDescent="0.3">
      <c r="A36" s="53">
        <f>N36+R36+V36+Z36+AD36+AH36+AL36+AP36</f>
        <v>446</v>
      </c>
      <c r="B36" s="53">
        <v>34</v>
      </c>
      <c r="C36" s="336">
        <f>AVERAGE(L36,P36,T36,X36,AB36,AF36,AJ36,AN36,)</f>
        <v>24</v>
      </c>
      <c r="D36" s="12" t="s">
        <v>205</v>
      </c>
      <c r="E36" s="12" t="s">
        <v>13</v>
      </c>
      <c r="F36" s="12" t="s">
        <v>170</v>
      </c>
      <c r="G36" s="57" t="s">
        <v>212</v>
      </c>
      <c r="H36" s="351"/>
      <c r="I36" s="8" t="s">
        <v>77</v>
      </c>
      <c r="J36" s="8" t="s">
        <v>90</v>
      </c>
      <c r="K36" s="345">
        <v>6.5150462962962957E-3</v>
      </c>
      <c r="L36" s="344">
        <v>24</v>
      </c>
      <c r="M36" s="344">
        <v>22</v>
      </c>
      <c r="N36" s="344">
        <v>78</v>
      </c>
      <c r="O36" s="313">
        <v>3.0856481481481481E-3</v>
      </c>
      <c r="P36" s="314">
        <v>27</v>
      </c>
      <c r="Q36" s="314">
        <v>28</v>
      </c>
      <c r="R36" s="314">
        <v>73</v>
      </c>
      <c r="S36" s="333" t="s">
        <v>315</v>
      </c>
      <c r="T36" s="278"/>
      <c r="U36" s="278"/>
      <c r="V36" s="278">
        <v>62</v>
      </c>
      <c r="W36" s="133">
        <v>1.1331018518518519E-3</v>
      </c>
      <c r="X36" s="134">
        <v>31</v>
      </c>
      <c r="Y36" s="154">
        <v>37</v>
      </c>
      <c r="Z36" s="154">
        <v>64</v>
      </c>
      <c r="AA36" s="98">
        <v>1.3909722222222224E-2</v>
      </c>
      <c r="AB36" s="94">
        <v>30</v>
      </c>
      <c r="AC36" s="94">
        <v>67</v>
      </c>
      <c r="AD36" s="94">
        <v>34</v>
      </c>
      <c r="AE36" s="256">
        <v>8.4143518518518519E-4</v>
      </c>
      <c r="AF36" s="259">
        <v>32</v>
      </c>
      <c r="AG36" s="259"/>
      <c r="AH36" s="252">
        <v>43</v>
      </c>
      <c r="AI36" s="199" t="s">
        <v>289</v>
      </c>
      <c r="AJ36" s="199"/>
      <c r="AK36" s="196"/>
      <c r="AL36" s="193">
        <v>39</v>
      </c>
      <c r="AM36" s="43" t="s">
        <v>152</v>
      </c>
      <c r="AN36" s="42"/>
      <c r="AO36" s="42"/>
      <c r="AP36" s="42">
        <v>53</v>
      </c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110"/>
      <c r="BE36" s="110"/>
      <c r="BF36" s="110"/>
      <c r="BG36" s="110"/>
      <c r="BH36" s="110"/>
      <c r="BI36" s="110"/>
      <c r="BJ36" s="110"/>
      <c r="BK36" s="110"/>
      <c r="BL36" s="110"/>
      <c r="BM36" s="110"/>
      <c r="BN36" s="110"/>
      <c r="BO36" s="110"/>
      <c r="BP36" s="110"/>
      <c r="BQ36" s="106"/>
      <c r="BR36" s="106"/>
      <c r="BS36" s="106"/>
      <c r="BT36" s="90"/>
      <c r="BU36" s="90"/>
      <c r="BV36" s="90"/>
      <c r="BW36" s="90"/>
      <c r="BX36" s="90"/>
      <c r="BY36" s="90"/>
      <c r="BZ36" s="90"/>
      <c r="CA36" s="110"/>
      <c r="CB36" s="110"/>
      <c r="CC36" s="110"/>
    </row>
    <row r="37" spans="1:81" s="90" customFormat="1" ht="15.75" hidden="1" customHeight="1" x14ac:dyDescent="0.3">
      <c r="A37" s="53">
        <f>N37+R37+V37+Z37+AD37+AH37+AL37+AP37</f>
        <v>440</v>
      </c>
      <c r="B37" s="53">
        <v>35</v>
      </c>
      <c r="C37" s="336">
        <f>AVERAGE(L37,P37,T37,X37,AB37,AF37,AJ37,AN37,)</f>
        <v>34.666666666666664</v>
      </c>
      <c r="D37" s="3" t="s">
        <v>21</v>
      </c>
      <c r="E37" s="12" t="s">
        <v>34</v>
      </c>
      <c r="F37" s="12" t="s">
        <v>22</v>
      </c>
      <c r="G37" s="57" t="s">
        <v>130</v>
      </c>
      <c r="H37" s="350" t="s">
        <v>349</v>
      </c>
      <c r="I37" s="8" t="s">
        <v>77</v>
      </c>
      <c r="J37" s="8" t="s">
        <v>23</v>
      </c>
      <c r="K37" s="345">
        <v>7.1643518518518514E-3</v>
      </c>
      <c r="L37" s="344">
        <v>37</v>
      </c>
      <c r="M37" s="344">
        <v>23</v>
      </c>
      <c r="N37" s="344">
        <v>77</v>
      </c>
      <c r="O37" s="339">
        <v>3.4490740740740745E-3</v>
      </c>
      <c r="P37" s="340">
        <v>41</v>
      </c>
      <c r="Q37" s="340">
        <v>29</v>
      </c>
      <c r="R37" s="340">
        <v>72</v>
      </c>
      <c r="S37" s="289">
        <v>1.6435185185185183E-3</v>
      </c>
      <c r="T37" s="290">
        <v>37</v>
      </c>
      <c r="U37" s="290">
        <v>36</v>
      </c>
      <c r="V37" s="290">
        <v>65</v>
      </c>
      <c r="W37" s="156">
        <v>1.3240740740740741E-3</v>
      </c>
      <c r="X37" s="154">
        <v>30</v>
      </c>
      <c r="Y37" s="154">
        <v>40</v>
      </c>
      <c r="Z37" s="154">
        <v>60</v>
      </c>
      <c r="AA37" s="98">
        <v>1.6192129629629629E-2</v>
      </c>
      <c r="AB37" s="94">
        <v>30</v>
      </c>
      <c r="AC37" s="94">
        <v>71</v>
      </c>
      <c r="AD37" s="94">
        <v>30</v>
      </c>
      <c r="AE37" s="258">
        <v>1.0532407407407407E-3</v>
      </c>
      <c r="AF37" s="252">
        <v>42</v>
      </c>
      <c r="AG37" s="252">
        <v>61</v>
      </c>
      <c r="AH37" s="253">
        <v>40</v>
      </c>
      <c r="AI37" s="195">
        <v>6.2500000000000001E-4</v>
      </c>
      <c r="AJ37" s="180">
        <v>45</v>
      </c>
      <c r="AK37" s="180">
        <v>59</v>
      </c>
      <c r="AL37" s="181">
        <v>42</v>
      </c>
      <c r="AM37" s="41">
        <v>2.8935185185185189E-4</v>
      </c>
      <c r="AN37" s="42">
        <v>50</v>
      </c>
      <c r="AO37" s="42">
        <v>47</v>
      </c>
      <c r="AP37" s="42">
        <v>54</v>
      </c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5"/>
      <c r="BR37" s="5"/>
      <c r="BS37" s="5"/>
    </row>
    <row r="38" spans="1:81" ht="18.75" hidden="1" x14ac:dyDescent="0.3">
      <c r="A38" s="53">
        <f>N38+R38+V38+Z38+AD38+AH38+AL38+AP38</f>
        <v>424</v>
      </c>
      <c r="B38" s="53">
        <v>36</v>
      </c>
      <c r="C38" s="336">
        <f>AVERAGE(L38,P38,T38,X38,AB38,AF38,AJ38,AN38,)</f>
        <v>30.333333333333332</v>
      </c>
      <c r="D38" s="3" t="s">
        <v>64</v>
      </c>
      <c r="E38" s="12" t="s">
        <v>13</v>
      </c>
      <c r="F38" s="12" t="s">
        <v>18</v>
      </c>
      <c r="G38" s="57" t="s">
        <v>210</v>
      </c>
      <c r="I38" s="8" t="s">
        <v>92</v>
      </c>
      <c r="J38" s="8" t="s">
        <v>90</v>
      </c>
      <c r="K38" s="344"/>
      <c r="L38" s="344"/>
      <c r="M38" s="344"/>
      <c r="N38" s="344"/>
      <c r="O38" s="313">
        <v>2.5648148148148149E-3</v>
      </c>
      <c r="P38" s="314">
        <v>28</v>
      </c>
      <c r="Q38" s="314">
        <v>21</v>
      </c>
      <c r="R38" s="314">
        <v>80</v>
      </c>
      <c r="S38" s="287">
        <v>1.170138888888889E-3</v>
      </c>
      <c r="T38" s="279">
        <v>39</v>
      </c>
      <c r="U38" s="278">
        <v>25</v>
      </c>
      <c r="V38" s="278">
        <v>76</v>
      </c>
      <c r="W38" s="133">
        <v>9.1319444444444434E-4</v>
      </c>
      <c r="X38" s="134">
        <v>36</v>
      </c>
      <c r="Y38" s="134">
        <v>27</v>
      </c>
      <c r="Z38" s="134">
        <v>74</v>
      </c>
      <c r="AA38" s="98">
        <v>1.1585648148148149E-2</v>
      </c>
      <c r="AB38" s="94">
        <v>22</v>
      </c>
      <c r="AC38" s="94">
        <v>49</v>
      </c>
      <c r="AD38" s="94">
        <v>52</v>
      </c>
      <c r="AE38" s="256" t="s">
        <v>290</v>
      </c>
      <c r="AF38" s="257"/>
      <c r="AG38" s="257"/>
      <c r="AH38" s="249">
        <v>39</v>
      </c>
      <c r="AI38" s="199" t="s">
        <v>289</v>
      </c>
      <c r="AJ38" s="199"/>
      <c r="AK38" s="197"/>
      <c r="AL38" s="180">
        <v>39</v>
      </c>
      <c r="AM38" s="41">
        <v>2.3032407407407409E-4</v>
      </c>
      <c r="AN38" s="42">
        <v>57</v>
      </c>
      <c r="AO38" s="42">
        <v>37</v>
      </c>
      <c r="AP38" s="42">
        <v>64</v>
      </c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106"/>
      <c r="BR38" s="106"/>
      <c r="BS38" s="106"/>
      <c r="BT38" s="90"/>
      <c r="BU38" s="90"/>
      <c r="BV38" s="90"/>
      <c r="BW38" s="90"/>
      <c r="BX38" s="90"/>
      <c r="BY38" s="90"/>
      <c r="BZ38" s="90"/>
    </row>
    <row r="39" spans="1:81" ht="18.75" x14ac:dyDescent="0.3">
      <c r="A39" s="53">
        <f>N39+R39+V39+Z39+AD39+AH39+AL39+AP39</f>
        <v>423</v>
      </c>
      <c r="B39" s="53">
        <v>37</v>
      </c>
      <c r="C39" s="336">
        <f>AVERAGE(L39,P39,T39,X39,AB39,AF39,AJ39,AN39,)</f>
        <v>31.25</v>
      </c>
      <c r="D39" s="3" t="s">
        <v>172</v>
      </c>
      <c r="E39" s="12" t="s">
        <v>173</v>
      </c>
      <c r="F39" s="12" t="s">
        <v>181</v>
      </c>
      <c r="G39" s="57" t="s">
        <v>209</v>
      </c>
      <c r="H39" s="351" t="s">
        <v>340</v>
      </c>
      <c r="I39" s="8" t="s">
        <v>92</v>
      </c>
      <c r="J39" s="8" t="s">
        <v>90</v>
      </c>
      <c r="K39" s="345"/>
      <c r="L39" s="344"/>
      <c r="M39" s="344"/>
      <c r="N39" s="344"/>
      <c r="O39" s="312"/>
      <c r="P39" s="312"/>
      <c r="Q39" s="312"/>
      <c r="R39" s="312"/>
      <c r="S39" s="291">
        <v>1.0069444444444444E-3</v>
      </c>
      <c r="T39" s="292">
        <v>46</v>
      </c>
      <c r="U39" s="292">
        <v>7</v>
      </c>
      <c r="V39" s="292">
        <v>94</v>
      </c>
      <c r="W39" s="288" t="s">
        <v>315</v>
      </c>
      <c r="X39" s="131"/>
      <c r="Y39" s="139"/>
      <c r="Z39" s="139">
        <v>57</v>
      </c>
      <c r="AA39" s="102">
        <v>9.6631944444444447E-3</v>
      </c>
      <c r="AB39" s="97">
        <v>29</v>
      </c>
      <c r="AC39" s="94">
        <v>9</v>
      </c>
      <c r="AD39" s="94">
        <v>92</v>
      </c>
      <c r="AE39" s="254">
        <v>5.8680555555555558E-4</v>
      </c>
      <c r="AF39" s="255">
        <v>50</v>
      </c>
      <c r="AG39" s="255">
        <v>13</v>
      </c>
      <c r="AH39" s="255">
        <v>88</v>
      </c>
      <c r="AI39" s="199" t="s">
        <v>289</v>
      </c>
      <c r="AJ39" s="199"/>
      <c r="AK39" s="197"/>
      <c r="AL39" s="180">
        <v>39</v>
      </c>
      <c r="AM39" s="43" t="s">
        <v>152</v>
      </c>
      <c r="AN39" s="42"/>
      <c r="AO39" s="42"/>
      <c r="AP39" s="42">
        <v>53</v>
      </c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10"/>
      <c r="BR39" s="110"/>
      <c r="BS39" s="110"/>
      <c r="BT39" s="3"/>
      <c r="BU39" s="3"/>
      <c r="BV39" s="3"/>
      <c r="BW39" s="3"/>
      <c r="BX39" s="3"/>
    </row>
    <row r="40" spans="1:81" s="110" customFormat="1" ht="15.75" hidden="1" customHeight="1" x14ac:dyDescent="0.3">
      <c r="A40" s="53">
        <f>N40+R40+V40+Z40+AD40+AH40+AL40+AP40</f>
        <v>374</v>
      </c>
      <c r="B40" s="53">
        <v>38</v>
      </c>
      <c r="C40" s="336">
        <f>AVERAGE(L40,P40,T40,X40,AB40,AF40,AJ40,AN40,)</f>
        <v>24.75</v>
      </c>
      <c r="D40" s="3" t="s">
        <v>187</v>
      </c>
      <c r="E40" s="12" t="s">
        <v>13</v>
      </c>
      <c r="F40" s="12" t="s">
        <v>18</v>
      </c>
      <c r="G40" s="57" t="s">
        <v>210</v>
      </c>
      <c r="H40" s="350"/>
      <c r="I40" s="8" t="s">
        <v>92</v>
      </c>
      <c r="J40" s="8" t="s">
        <v>357</v>
      </c>
      <c r="K40" s="344"/>
      <c r="L40" s="344"/>
      <c r="M40" s="344"/>
      <c r="N40" s="344"/>
      <c r="O40" s="314"/>
      <c r="P40" s="314"/>
      <c r="Q40" s="314"/>
      <c r="R40" s="314"/>
      <c r="S40" s="283">
        <v>1.0752314814814815E-3</v>
      </c>
      <c r="T40" s="278">
        <v>38</v>
      </c>
      <c r="U40" s="278">
        <v>18</v>
      </c>
      <c r="V40" s="278">
        <v>83</v>
      </c>
      <c r="W40" s="288" t="s">
        <v>315</v>
      </c>
      <c r="X40" s="134"/>
      <c r="Y40" s="134"/>
      <c r="Z40" s="134">
        <v>57</v>
      </c>
      <c r="AA40" s="104">
        <v>1.0368055555555556E-2</v>
      </c>
      <c r="AB40" s="95">
        <v>24</v>
      </c>
      <c r="AC40" s="94">
        <v>25</v>
      </c>
      <c r="AD40" s="94">
        <v>76</v>
      </c>
      <c r="AE40" s="250">
        <v>6.6435185185185184E-4</v>
      </c>
      <c r="AF40" s="253">
        <v>37</v>
      </c>
      <c r="AG40" s="252">
        <v>35</v>
      </c>
      <c r="AH40" s="253">
        <v>66</v>
      </c>
      <c r="AI40" s="199" t="s">
        <v>289</v>
      </c>
      <c r="AJ40" s="199"/>
      <c r="AK40" s="197"/>
      <c r="AL40" s="180">
        <v>39</v>
      </c>
      <c r="AM40" s="43" t="s">
        <v>152</v>
      </c>
      <c r="AN40" s="42"/>
      <c r="AO40" s="42"/>
      <c r="AP40" s="42">
        <v>53</v>
      </c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T40" s="90"/>
      <c r="BU40" s="90"/>
      <c r="BV40" s="90"/>
      <c r="BW40" s="90"/>
      <c r="BX40" s="90"/>
      <c r="BY40" s="5"/>
      <c r="BZ40" s="5"/>
    </row>
    <row r="41" spans="1:81" s="110" customFormat="1" ht="18.75" hidden="1" x14ac:dyDescent="0.3">
      <c r="A41" s="53">
        <f>N41+R41+V41+Z41+AD41+AH41+AL41+AP41</f>
        <v>372</v>
      </c>
      <c r="B41" s="53">
        <v>39</v>
      </c>
      <c r="C41" s="336">
        <f>AVERAGE(L41,P41,T41,X41,AB41,AF41,AJ41,AN41,)</f>
        <v>28.5</v>
      </c>
      <c r="D41" s="3" t="s">
        <v>168</v>
      </c>
      <c r="E41" s="12" t="s">
        <v>31</v>
      </c>
      <c r="F41" s="12" t="s">
        <v>18</v>
      </c>
      <c r="G41" s="57" t="s">
        <v>210</v>
      </c>
      <c r="H41" s="351"/>
      <c r="I41" s="8" t="s">
        <v>92</v>
      </c>
      <c r="J41" s="8" t="s">
        <v>90</v>
      </c>
      <c r="K41" s="344"/>
      <c r="L41" s="344"/>
      <c r="M41" s="344"/>
      <c r="N41" s="344"/>
      <c r="O41" s="311"/>
      <c r="P41" s="311"/>
      <c r="Q41" s="311"/>
      <c r="R41" s="311"/>
      <c r="S41" s="333"/>
      <c r="T41" s="278"/>
      <c r="U41" s="278"/>
      <c r="V41" s="278"/>
      <c r="W41" s="156">
        <v>7.8356481481481495E-4</v>
      </c>
      <c r="X41" s="154">
        <v>46</v>
      </c>
      <c r="Y41" s="154">
        <v>6</v>
      </c>
      <c r="Z41" s="154">
        <v>95</v>
      </c>
      <c r="AA41" s="107">
        <v>9.7129629629629632E-3</v>
      </c>
      <c r="AB41" s="108">
        <v>22</v>
      </c>
      <c r="AC41" s="108">
        <v>12</v>
      </c>
      <c r="AD41" s="108">
        <v>89</v>
      </c>
      <c r="AE41" s="248">
        <v>5.6712962962962956E-4</v>
      </c>
      <c r="AF41" s="249">
        <v>46</v>
      </c>
      <c r="AG41" s="249">
        <v>5</v>
      </c>
      <c r="AH41" s="249">
        <v>96</v>
      </c>
      <c r="AI41" s="199" t="s">
        <v>289</v>
      </c>
      <c r="AJ41" s="199"/>
      <c r="AK41" s="196"/>
      <c r="AL41" s="193">
        <v>39</v>
      </c>
      <c r="AM41" s="43" t="s">
        <v>152</v>
      </c>
      <c r="AN41" s="115"/>
      <c r="AO41" s="115"/>
      <c r="AP41" s="115">
        <v>53</v>
      </c>
      <c r="BT41" s="24"/>
      <c r="BU41" s="24"/>
      <c r="BV41" s="24"/>
      <c r="BW41" s="24"/>
      <c r="BX41" s="24"/>
    </row>
    <row r="42" spans="1:81" s="90" customFormat="1" ht="15.75" hidden="1" customHeight="1" x14ac:dyDescent="0.3">
      <c r="A42" s="53">
        <f>N42+R42+V42+Z42+AD42+AH42+AL42+AP42</f>
        <v>369</v>
      </c>
      <c r="B42" s="53">
        <v>40</v>
      </c>
      <c r="C42" s="336">
        <f>AVERAGE(L42,P42,T42,X42,AB42,AF42,AJ42,AN42,)</f>
        <v>17.2</v>
      </c>
      <c r="D42" s="12" t="s">
        <v>283</v>
      </c>
      <c r="E42" s="12" t="s">
        <v>268</v>
      </c>
      <c r="F42" s="12" t="s">
        <v>18</v>
      </c>
      <c r="G42" s="57" t="s">
        <v>210</v>
      </c>
      <c r="H42" s="351" t="s">
        <v>341</v>
      </c>
      <c r="I42" s="8" t="s">
        <v>92</v>
      </c>
      <c r="J42" s="8" t="s">
        <v>90</v>
      </c>
      <c r="K42" s="344"/>
      <c r="L42" s="344"/>
      <c r="M42" s="344"/>
      <c r="N42" s="344"/>
      <c r="O42" s="339">
        <v>2.9988425925925929E-3</v>
      </c>
      <c r="P42" s="340">
        <v>20</v>
      </c>
      <c r="Q42" s="340">
        <v>27</v>
      </c>
      <c r="R42" s="340">
        <v>74</v>
      </c>
      <c r="S42" s="289">
        <v>1.3275462962962963E-3</v>
      </c>
      <c r="T42" s="290">
        <v>25</v>
      </c>
      <c r="U42" s="290">
        <v>33</v>
      </c>
      <c r="V42" s="290">
        <v>68</v>
      </c>
      <c r="W42" s="156">
        <v>1.3796296296296297E-3</v>
      </c>
      <c r="X42" s="154">
        <v>23</v>
      </c>
      <c r="Y42" s="154">
        <v>41</v>
      </c>
      <c r="Z42" s="154">
        <v>59</v>
      </c>
      <c r="AA42" s="107">
        <v>1.3369212962962963E-2</v>
      </c>
      <c r="AB42" s="108">
        <v>18</v>
      </c>
      <c r="AC42" s="108">
        <v>64</v>
      </c>
      <c r="AD42" s="108">
        <v>37</v>
      </c>
      <c r="AE42" s="256" t="s">
        <v>290</v>
      </c>
      <c r="AF42" s="257"/>
      <c r="AG42" s="257"/>
      <c r="AH42" s="249">
        <v>39</v>
      </c>
      <c r="AI42" s="199" t="s">
        <v>289</v>
      </c>
      <c r="AJ42" s="199"/>
      <c r="AK42" s="196"/>
      <c r="AL42" s="193">
        <v>39</v>
      </c>
      <c r="AM42" s="43" t="s">
        <v>152</v>
      </c>
      <c r="AN42" s="115"/>
      <c r="AO42" s="115"/>
      <c r="AP42" s="115">
        <v>53</v>
      </c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10"/>
      <c r="BE42" s="110"/>
      <c r="BF42" s="110"/>
      <c r="BG42" s="110"/>
      <c r="BH42" s="110"/>
      <c r="BI42" s="110"/>
      <c r="BJ42" s="110"/>
      <c r="BK42" s="110"/>
      <c r="BL42" s="110"/>
      <c r="BM42" s="110"/>
      <c r="BN42" s="110"/>
      <c r="BO42" s="110"/>
      <c r="BP42" s="110"/>
      <c r="BQ42" s="3"/>
      <c r="BR42" s="3"/>
      <c r="BS42" s="3"/>
    </row>
    <row r="43" spans="1:81" s="90" customFormat="1" ht="18.75" x14ac:dyDescent="0.3">
      <c r="A43" s="53">
        <f>N43+R43+V43+Z43+AD43+AH43+AL43+AP43</f>
        <v>366</v>
      </c>
      <c r="B43" s="53">
        <v>41</v>
      </c>
      <c r="C43" s="336">
        <f>AVERAGE(L43,P43,T43,X43,AB43,AF43,AJ43,AN43,)</f>
        <v>28.75</v>
      </c>
      <c r="D43" s="3" t="s">
        <v>174</v>
      </c>
      <c r="E43" s="12" t="s">
        <v>173</v>
      </c>
      <c r="F43" s="12" t="s">
        <v>181</v>
      </c>
      <c r="G43" s="57" t="s">
        <v>209</v>
      </c>
      <c r="H43" s="351"/>
      <c r="I43" s="8" t="s">
        <v>92</v>
      </c>
      <c r="J43" s="8" t="s">
        <v>90</v>
      </c>
      <c r="K43" s="344"/>
      <c r="L43" s="344"/>
      <c r="M43" s="344"/>
      <c r="N43" s="344"/>
      <c r="O43" s="311"/>
      <c r="P43" s="311"/>
      <c r="Q43" s="311"/>
      <c r="R43" s="311"/>
      <c r="S43" s="333"/>
      <c r="T43" s="278"/>
      <c r="U43" s="278"/>
      <c r="V43" s="278"/>
      <c r="W43" s="156">
        <v>7.9050925925925936E-4</v>
      </c>
      <c r="X43" s="154">
        <v>43</v>
      </c>
      <c r="Y43" s="154">
        <v>7</v>
      </c>
      <c r="Z43" s="154">
        <v>94</v>
      </c>
      <c r="AA43" s="107">
        <v>9.5821759259259263E-3</v>
      </c>
      <c r="AB43" s="108">
        <v>29</v>
      </c>
      <c r="AC43" s="108">
        <v>7</v>
      </c>
      <c r="AD43" s="108">
        <v>94</v>
      </c>
      <c r="AE43" s="248">
        <v>5.9143518518518518E-4</v>
      </c>
      <c r="AF43" s="249">
        <v>43</v>
      </c>
      <c r="AG43" s="249">
        <v>15</v>
      </c>
      <c r="AH43" s="249">
        <v>86</v>
      </c>
      <c r="AI43" s="199" t="s">
        <v>289</v>
      </c>
      <c r="AJ43" s="199"/>
      <c r="AK43" s="196"/>
      <c r="AL43" s="193">
        <v>39</v>
      </c>
      <c r="AM43" s="43" t="s">
        <v>152</v>
      </c>
      <c r="AN43" s="115"/>
      <c r="AO43" s="115"/>
      <c r="AP43" s="115">
        <v>53</v>
      </c>
      <c r="AQ43" s="110"/>
      <c r="AR43" s="110"/>
      <c r="AS43" s="110"/>
      <c r="AT43" s="110"/>
      <c r="AU43" s="110"/>
      <c r="AV43" s="110"/>
      <c r="AW43" s="110"/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/>
      <c r="BJ43" s="110"/>
      <c r="BK43" s="110"/>
      <c r="BL43" s="110"/>
      <c r="BM43" s="110"/>
      <c r="BN43" s="110"/>
      <c r="BO43" s="110"/>
      <c r="BP43" s="110"/>
      <c r="BT43" s="110"/>
      <c r="BU43" s="110"/>
      <c r="BV43" s="110"/>
      <c r="BW43" s="110"/>
      <c r="BX43" s="110"/>
      <c r="BY43" s="110"/>
      <c r="BZ43" s="110"/>
    </row>
    <row r="44" spans="1:81" s="110" customFormat="1" ht="15.75" hidden="1" customHeight="1" x14ac:dyDescent="0.3">
      <c r="A44" s="53">
        <f>N44+R44+V44+Z44+AD44+AH44+AL44+AP44</f>
        <v>351</v>
      </c>
      <c r="B44" s="53">
        <v>42</v>
      </c>
      <c r="C44" s="336">
        <f>AVERAGE(L44,P44,T44,X44,AB44,AF44,AJ44,AN44,)</f>
        <v>27.2</v>
      </c>
      <c r="D44" s="3" t="s">
        <v>285</v>
      </c>
      <c r="E44" s="12" t="s">
        <v>146</v>
      </c>
      <c r="F44" s="12" t="s">
        <v>18</v>
      </c>
      <c r="G44" s="57" t="s">
        <v>210</v>
      </c>
      <c r="H44" s="350" t="s">
        <v>342</v>
      </c>
      <c r="I44" s="8" t="s">
        <v>92</v>
      </c>
      <c r="J44" s="8" t="s">
        <v>90</v>
      </c>
      <c r="K44" s="344"/>
      <c r="L44" s="344"/>
      <c r="M44" s="344"/>
      <c r="N44" s="344"/>
      <c r="O44" s="339">
        <v>4.6006944444444446E-3</v>
      </c>
      <c r="P44" s="340">
        <v>35</v>
      </c>
      <c r="Q44" s="340">
        <v>32</v>
      </c>
      <c r="R44" s="340">
        <v>69</v>
      </c>
      <c r="S44" s="289">
        <v>2.0358796296296297E-3</v>
      </c>
      <c r="T44" s="290">
        <v>33</v>
      </c>
      <c r="U44" s="290">
        <v>37</v>
      </c>
      <c r="V44" s="290">
        <v>64</v>
      </c>
      <c r="W44" s="156">
        <v>2.003472222222222E-3</v>
      </c>
      <c r="X44" s="154">
        <v>33</v>
      </c>
      <c r="Y44" s="154">
        <v>43</v>
      </c>
      <c r="Z44" s="154">
        <v>58</v>
      </c>
      <c r="AA44" s="210" t="s">
        <v>291</v>
      </c>
      <c r="AB44" s="94"/>
      <c r="AC44" s="94"/>
      <c r="AD44" s="108">
        <v>28</v>
      </c>
      <c r="AE44" s="256" t="s">
        <v>290</v>
      </c>
      <c r="AF44" s="257"/>
      <c r="AG44" s="257"/>
      <c r="AH44" s="249">
        <v>39</v>
      </c>
      <c r="AI44" s="194">
        <v>7.6967592592592593E-4</v>
      </c>
      <c r="AJ44" s="177">
        <v>35</v>
      </c>
      <c r="AK44" s="177">
        <v>61</v>
      </c>
      <c r="AL44" s="177">
        <v>40</v>
      </c>
      <c r="AM44" s="41" t="s">
        <v>152</v>
      </c>
      <c r="AN44" s="42"/>
      <c r="AO44" s="42"/>
      <c r="AP44" s="42">
        <v>53</v>
      </c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</row>
    <row r="45" spans="1:81" s="90" customFormat="1" ht="18.75" hidden="1" x14ac:dyDescent="0.3">
      <c r="A45" s="53">
        <f>N45+R45+V45+Z45+AD45+AH45+AL45+AP45</f>
        <v>348</v>
      </c>
      <c r="B45" s="53">
        <v>43</v>
      </c>
      <c r="C45" s="336">
        <f>AVERAGE(L45,P45,T45,X45,AB45,AF45,AJ45,AN45,)</f>
        <v>11</v>
      </c>
      <c r="D45" s="3" t="s">
        <v>318</v>
      </c>
      <c r="E45" s="12" t="s">
        <v>114</v>
      </c>
      <c r="F45" s="12" t="s">
        <v>18</v>
      </c>
      <c r="G45" s="57" t="s">
        <v>210</v>
      </c>
      <c r="H45" s="350" t="s">
        <v>345</v>
      </c>
      <c r="I45" s="8" t="s">
        <v>92</v>
      </c>
      <c r="J45" s="8" t="s">
        <v>90</v>
      </c>
      <c r="K45" s="344"/>
      <c r="L45" s="344"/>
      <c r="M45" s="344"/>
      <c r="N45" s="344"/>
      <c r="O45" s="313">
        <v>3.9583333333333337E-3</v>
      </c>
      <c r="P45" s="314">
        <v>22</v>
      </c>
      <c r="Q45" s="314">
        <v>31</v>
      </c>
      <c r="R45" s="314">
        <v>70</v>
      </c>
      <c r="S45" s="333" t="s">
        <v>320</v>
      </c>
      <c r="T45" s="278"/>
      <c r="U45" s="278"/>
      <c r="V45" s="278">
        <v>62</v>
      </c>
      <c r="W45" s="288" t="s">
        <v>315</v>
      </c>
      <c r="X45" s="134"/>
      <c r="Y45" s="134"/>
      <c r="Z45" s="134">
        <v>57</v>
      </c>
      <c r="AA45" s="210" t="s">
        <v>291</v>
      </c>
      <c r="AB45" s="94"/>
      <c r="AC45" s="94"/>
      <c r="AD45" s="108">
        <v>28</v>
      </c>
      <c r="AE45" s="256" t="s">
        <v>290</v>
      </c>
      <c r="AF45" s="257"/>
      <c r="AG45" s="257"/>
      <c r="AH45" s="249">
        <v>39</v>
      </c>
      <c r="AI45" s="199" t="s">
        <v>289</v>
      </c>
      <c r="AJ45" s="199"/>
      <c r="AK45" s="197"/>
      <c r="AL45" s="180">
        <v>39</v>
      </c>
      <c r="AM45" s="43" t="s">
        <v>152</v>
      </c>
      <c r="AN45" s="115"/>
      <c r="AO45" s="115"/>
      <c r="AP45" s="115">
        <v>53</v>
      </c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</row>
    <row r="46" spans="1:81" s="90" customFormat="1" ht="15.75" hidden="1" customHeight="1" x14ac:dyDescent="0.3">
      <c r="A46" s="53">
        <f>N46+R46+V46+Z46+AD46+AH46+AL46+AP46</f>
        <v>340</v>
      </c>
      <c r="B46" s="53">
        <v>44</v>
      </c>
      <c r="C46" s="336">
        <f>AVERAGE(L46,P46,T46,X46,AB46,AF46,AJ46,AN46,)</f>
        <v>32.714285714285715</v>
      </c>
      <c r="D46" s="3" t="s">
        <v>74</v>
      </c>
      <c r="E46" s="12" t="s">
        <v>245</v>
      </c>
      <c r="F46" s="12" t="s">
        <v>18</v>
      </c>
      <c r="G46" s="57" t="s">
        <v>210</v>
      </c>
      <c r="H46" s="351" t="s">
        <v>343</v>
      </c>
      <c r="I46" s="8" t="s">
        <v>92</v>
      </c>
      <c r="J46" s="8" t="s">
        <v>66</v>
      </c>
      <c r="K46" s="344"/>
      <c r="L46" s="344"/>
      <c r="M46" s="344"/>
      <c r="N46" s="344"/>
      <c r="O46" s="311"/>
      <c r="P46" s="311"/>
      <c r="Q46" s="311"/>
      <c r="R46" s="311"/>
      <c r="S46" s="283">
        <v>1.4930555555555556E-3</v>
      </c>
      <c r="T46" s="278">
        <v>36</v>
      </c>
      <c r="U46" s="278">
        <v>34</v>
      </c>
      <c r="V46" s="278">
        <v>67</v>
      </c>
      <c r="W46" s="156">
        <v>1.0023148148148148E-3</v>
      </c>
      <c r="X46" s="154">
        <v>44</v>
      </c>
      <c r="Y46" s="154">
        <v>33</v>
      </c>
      <c r="Z46" s="154">
        <v>68</v>
      </c>
      <c r="AA46" s="124">
        <v>1.4467592592592593E-2</v>
      </c>
      <c r="AB46" s="125">
        <v>23</v>
      </c>
      <c r="AC46" s="94">
        <v>69</v>
      </c>
      <c r="AD46" s="94">
        <v>32</v>
      </c>
      <c r="AE46" s="254">
        <v>6.5740740740740733E-4</v>
      </c>
      <c r="AF46" s="255">
        <v>48</v>
      </c>
      <c r="AG46" s="255">
        <v>34</v>
      </c>
      <c r="AH46" s="255">
        <v>67</v>
      </c>
      <c r="AI46" s="198">
        <v>5.3819444444444444E-4</v>
      </c>
      <c r="AJ46" s="188">
        <v>41</v>
      </c>
      <c r="AK46" s="180">
        <v>50</v>
      </c>
      <c r="AL46" s="181">
        <v>51</v>
      </c>
      <c r="AM46" s="45">
        <v>2.3148148148148146E-4</v>
      </c>
      <c r="AN46" s="46">
        <v>37</v>
      </c>
      <c r="AO46" s="47">
        <v>46</v>
      </c>
      <c r="AP46" s="46">
        <v>55</v>
      </c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</row>
    <row r="47" spans="1:81" s="106" customFormat="1" ht="18.75" customHeight="1" x14ac:dyDescent="0.3">
      <c r="A47" s="53">
        <f>N47+R47+V47+Z47+AD47+AH47+AL47+AP47</f>
        <v>330</v>
      </c>
      <c r="B47" s="53">
        <v>45</v>
      </c>
      <c r="C47" s="336">
        <f>AVERAGE(L47,P47,T47,X47,AB47,AF47,AJ47,AN47,)</f>
        <v>28</v>
      </c>
      <c r="D47" s="12" t="s">
        <v>278</v>
      </c>
      <c r="E47" s="12" t="s">
        <v>173</v>
      </c>
      <c r="F47" s="12" t="s">
        <v>181</v>
      </c>
      <c r="G47" s="57" t="s">
        <v>209</v>
      </c>
      <c r="H47" s="350"/>
      <c r="I47" s="8" t="s">
        <v>92</v>
      </c>
      <c r="J47" s="8" t="s">
        <v>90</v>
      </c>
      <c r="K47" s="344"/>
      <c r="L47" s="344"/>
      <c r="M47" s="344"/>
      <c r="N47" s="344"/>
      <c r="O47" s="315"/>
      <c r="P47" s="315"/>
      <c r="Q47" s="315"/>
      <c r="R47" s="315"/>
      <c r="S47" s="287">
        <v>1.0717592592592593E-3</v>
      </c>
      <c r="T47" s="279">
        <v>40</v>
      </c>
      <c r="U47" s="278">
        <v>16</v>
      </c>
      <c r="V47" s="278">
        <v>85</v>
      </c>
      <c r="W47" s="133">
        <v>8.3796296296296299E-4</v>
      </c>
      <c r="X47" s="134">
        <v>44</v>
      </c>
      <c r="Y47" s="134">
        <v>15</v>
      </c>
      <c r="Z47" s="134">
        <v>86</v>
      </c>
      <c r="AA47" s="210" t="s">
        <v>291</v>
      </c>
      <c r="AB47" s="94"/>
      <c r="AC47" s="94"/>
      <c r="AD47" s="108">
        <v>28</v>
      </c>
      <c r="AE47" s="256" t="s">
        <v>290</v>
      </c>
      <c r="AF47" s="257"/>
      <c r="AG47" s="257"/>
      <c r="AH47" s="249">
        <v>39</v>
      </c>
      <c r="AI47" s="199" t="s">
        <v>289</v>
      </c>
      <c r="AJ47" s="199"/>
      <c r="AK47" s="196"/>
      <c r="AL47" s="193">
        <v>39</v>
      </c>
      <c r="AM47" s="43" t="s">
        <v>152</v>
      </c>
      <c r="AN47" s="42"/>
      <c r="AO47" s="42"/>
      <c r="AP47" s="42">
        <v>53</v>
      </c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110"/>
      <c r="BU47" s="110"/>
      <c r="BV47" s="110"/>
      <c r="BW47" s="110"/>
      <c r="BX47" s="110"/>
      <c r="BY47" s="90"/>
      <c r="BZ47" s="90"/>
    </row>
    <row r="48" spans="1:81" s="106" customFormat="1" ht="18.75" hidden="1" customHeight="1" x14ac:dyDescent="0.3">
      <c r="A48" s="53">
        <f>N48+R48+V48+Z48+AD48+AH48+AL48+AP48</f>
        <v>304</v>
      </c>
      <c r="B48" s="53">
        <v>46</v>
      </c>
      <c r="C48" s="336">
        <f>AVERAGE(L48,P48,T48,X48,AB48,AF48,AJ48,AN48,)</f>
        <v>20</v>
      </c>
      <c r="D48" s="3" t="s">
        <v>312</v>
      </c>
      <c r="E48" s="12" t="s">
        <v>34</v>
      </c>
      <c r="F48" s="12" t="s">
        <v>313</v>
      </c>
      <c r="G48" s="57" t="s">
        <v>314</v>
      </c>
      <c r="H48" s="350"/>
      <c r="I48" s="8" t="s">
        <v>92</v>
      </c>
      <c r="J48" s="8" t="s">
        <v>90</v>
      </c>
      <c r="K48" s="344"/>
      <c r="L48" s="344"/>
      <c r="M48" s="344"/>
      <c r="N48" s="344"/>
      <c r="O48" s="314"/>
      <c r="P48" s="314"/>
      <c r="Q48" s="314"/>
      <c r="R48" s="314"/>
      <c r="S48" s="283">
        <v>1.0543981481481483E-3</v>
      </c>
      <c r="T48" s="278">
        <v>40</v>
      </c>
      <c r="U48" s="278">
        <v>13</v>
      </c>
      <c r="V48" s="278">
        <v>88</v>
      </c>
      <c r="W48" s="288" t="s">
        <v>315</v>
      </c>
      <c r="X48" s="134"/>
      <c r="Y48" s="134"/>
      <c r="Z48" s="134">
        <v>57</v>
      </c>
      <c r="AA48" s="210" t="s">
        <v>291</v>
      </c>
      <c r="AB48" s="95"/>
      <c r="AC48" s="95"/>
      <c r="AD48" s="95">
        <v>28</v>
      </c>
      <c r="AE48" s="256" t="s">
        <v>290</v>
      </c>
      <c r="AF48" s="257"/>
      <c r="AG48" s="257"/>
      <c r="AH48" s="249">
        <v>39</v>
      </c>
      <c r="AI48" s="199" t="s">
        <v>289</v>
      </c>
      <c r="AJ48" s="199"/>
      <c r="AK48" s="197"/>
      <c r="AL48" s="180">
        <v>39</v>
      </c>
      <c r="AM48" s="43" t="s">
        <v>152</v>
      </c>
      <c r="AN48" s="42"/>
      <c r="AO48" s="42"/>
      <c r="AP48" s="42">
        <v>53</v>
      </c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90"/>
      <c r="BR48" s="90"/>
      <c r="BS48" s="90"/>
      <c r="BT48" s="90"/>
      <c r="BU48" s="90"/>
      <c r="BV48" s="90"/>
      <c r="BW48" s="90"/>
      <c r="BX48" s="90"/>
      <c r="BY48" s="110"/>
      <c r="BZ48" s="110"/>
    </row>
    <row r="49" spans="1:78" s="14" customFormat="1" ht="18.75" hidden="1" x14ac:dyDescent="0.3">
      <c r="A49" s="53">
        <f>N49+R49+V49+Z49+AD49+AH49+AL49+AP49</f>
        <v>303</v>
      </c>
      <c r="B49" s="53">
        <v>47</v>
      </c>
      <c r="C49" s="336">
        <f>AVERAGE(L49,P49,T49,X49,AB49,AF49,AJ49,AN49,)</f>
        <v>18</v>
      </c>
      <c r="D49" s="3" t="s">
        <v>310</v>
      </c>
      <c r="E49" s="12" t="s">
        <v>34</v>
      </c>
      <c r="F49" s="12" t="s">
        <v>275</v>
      </c>
      <c r="G49" s="57"/>
      <c r="H49" s="350"/>
      <c r="I49" s="8" t="s">
        <v>92</v>
      </c>
      <c r="J49" s="8" t="s">
        <v>311</v>
      </c>
      <c r="K49" s="344"/>
      <c r="L49" s="344"/>
      <c r="M49" s="344"/>
      <c r="N49" s="344"/>
      <c r="O49" s="314"/>
      <c r="P49" s="314"/>
      <c r="Q49" s="314"/>
      <c r="R49" s="314"/>
      <c r="S49" s="283">
        <v>1.0648148148148147E-3</v>
      </c>
      <c r="T49" s="278">
        <v>36</v>
      </c>
      <c r="U49" s="278">
        <v>14</v>
      </c>
      <c r="V49" s="278">
        <v>87</v>
      </c>
      <c r="W49" s="288" t="s">
        <v>315</v>
      </c>
      <c r="X49" s="134"/>
      <c r="Y49" s="134"/>
      <c r="Z49" s="134">
        <v>57</v>
      </c>
      <c r="AA49" s="210" t="s">
        <v>291</v>
      </c>
      <c r="AB49" s="95"/>
      <c r="AC49" s="95"/>
      <c r="AD49" s="95">
        <v>28</v>
      </c>
      <c r="AE49" s="256" t="s">
        <v>290</v>
      </c>
      <c r="AF49" s="257"/>
      <c r="AG49" s="257"/>
      <c r="AH49" s="249">
        <v>39</v>
      </c>
      <c r="AI49" s="199" t="s">
        <v>289</v>
      </c>
      <c r="AJ49" s="199"/>
      <c r="AK49" s="197"/>
      <c r="AL49" s="180">
        <v>39</v>
      </c>
      <c r="AM49" s="43" t="s">
        <v>152</v>
      </c>
      <c r="AN49" s="42"/>
      <c r="AO49" s="42"/>
      <c r="AP49" s="42">
        <v>53</v>
      </c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90"/>
      <c r="BR49" s="90"/>
      <c r="BS49" s="90"/>
      <c r="BT49" s="5"/>
      <c r="BU49" s="5"/>
      <c r="BV49" s="5"/>
      <c r="BW49" s="5"/>
      <c r="BX49" s="5"/>
      <c r="BY49" s="90"/>
      <c r="BZ49" s="90"/>
    </row>
    <row r="50" spans="1:78" s="14" customFormat="1" ht="18.75" hidden="1" x14ac:dyDescent="0.3">
      <c r="A50" s="53">
        <f>N50+R50+V50+Z50+AD50+AH50+AL50+AP50</f>
        <v>299</v>
      </c>
      <c r="B50" s="53">
        <v>48</v>
      </c>
      <c r="C50" s="336">
        <f>AVERAGE(L50,P50,T50,X50,AB50,AF50,AJ50,AN50,)</f>
        <v>34.6</v>
      </c>
      <c r="D50" s="3" t="s">
        <v>53</v>
      </c>
      <c r="E50" s="12" t="s">
        <v>34</v>
      </c>
      <c r="F50" s="12" t="s">
        <v>54</v>
      </c>
      <c r="G50" s="57" t="s">
        <v>128</v>
      </c>
      <c r="H50" s="350"/>
      <c r="I50" s="8" t="s">
        <v>92</v>
      </c>
      <c r="J50" s="8" t="s">
        <v>90</v>
      </c>
      <c r="K50" s="344"/>
      <c r="L50" s="344"/>
      <c r="M50" s="344"/>
      <c r="N50" s="344"/>
      <c r="O50" s="319"/>
      <c r="P50" s="319"/>
      <c r="Q50" s="319"/>
      <c r="R50" s="319"/>
      <c r="S50" s="276"/>
      <c r="T50" s="276"/>
      <c r="U50" s="276"/>
      <c r="V50" s="276"/>
      <c r="W50" s="133">
        <v>9.0509259259259243E-4</v>
      </c>
      <c r="X50" s="134">
        <v>37</v>
      </c>
      <c r="Y50" s="134">
        <v>25</v>
      </c>
      <c r="Z50" s="134">
        <v>76</v>
      </c>
      <c r="AA50" s="210" t="s">
        <v>291</v>
      </c>
      <c r="AB50" s="94"/>
      <c r="AC50" s="94"/>
      <c r="AD50" s="108">
        <v>28</v>
      </c>
      <c r="AE50" s="254">
        <v>6.4004629629629622E-4</v>
      </c>
      <c r="AF50" s="255">
        <v>44</v>
      </c>
      <c r="AG50" s="255">
        <v>29</v>
      </c>
      <c r="AH50" s="255">
        <v>72</v>
      </c>
      <c r="AI50" s="194">
        <v>4.6296296296296293E-4</v>
      </c>
      <c r="AJ50" s="177">
        <v>40</v>
      </c>
      <c r="AK50" s="177">
        <v>40</v>
      </c>
      <c r="AL50" s="177">
        <v>61</v>
      </c>
      <c r="AM50" s="41">
        <v>2.3148148148148146E-4</v>
      </c>
      <c r="AN50" s="42">
        <v>52</v>
      </c>
      <c r="AO50" s="42">
        <v>39</v>
      </c>
      <c r="AP50" s="42">
        <v>62</v>
      </c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110"/>
      <c r="BR50" s="110"/>
      <c r="BS50" s="110"/>
      <c r="BT50" s="90"/>
      <c r="BU50" s="90"/>
      <c r="BV50" s="90"/>
      <c r="BW50" s="90"/>
      <c r="BX50" s="90"/>
      <c r="BY50" s="90"/>
      <c r="BZ50" s="90"/>
    </row>
    <row r="51" spans="1:78" s="33" customFormat="1" ht="18.75" hidden="1" x14ac:dyDescent="0.3">
      <c r="A51" s="53">
        <f>N51+R51+V51+Z51+AD51+AH51+AL51+AP51</f>
        <v>295</v>
      </c>
      <c r="B51" s="53">
        <v>49</v>
      </c>
      <c r="C51" s="336">
        <f>AVERAGE(L51,P51,T51,X51,AB51,AF51,AJ51,AN51,)</f>
        <v>24</v>
      </c>
      <c r="D51" s="3" t="s">
        <v>185</v>
      </c>
      <c r="E51" s="12" t="s">
        <v>13</v>
      </c>
      <c r="F51" s="12" t="s">
        <v>274</v>
      </c>
      <c r="G51" s="57" t="s">
        <v>279</v>
      </c>
      <c r="H51" s="350"/>
      <c r="I51" s="8" t="s">
        <v>92</v>
      </c>
      <c r="J51" s="8" t="s">
        <v>90</v>
      </c>
      <c r="K51" s="344"/>
      <c r="L51" s="344"/>
      <c r="M51" s="344"/>
      <c r="N51" s="344"/>
      <c r="O51" s="314"/>
      <c r="P51" s="314"/>
      <c r="Q51" s="314"/>
      <c r="R51" s="314"/>
      <c r="S51" s="278"/>
      <c r="T51" s="278"/>
      <c r="U51" s="278"/>
      <c r="V51" s="278"/>
      <c r="W51" s="133">
        <v>8.8888888888888882E-4</v>
      </c>
      <c r="X51" s="134">
        <v>32</v>
      </c>
      <c r="Y51" s="134">
        <v>22</v>
      </c>
      <c r="Z51" s="134">
        <v>79</v>
      </c>
      <c r="AA51" s="98">
        <v>1.151273148148148E-2</v>
      </c>
      <c r="AB51" s="94">
        <v>26</v>
      </c>
      <c r="AC51" s="94">
        <v>47</v>
      </c>
      <c r="AD51" s="94">
        <v>54</v>
      </c>
      <c r="AE51" s="250">
        <v>6.4236111111111113E-4</v>
      </c>
      <c r="AF51" s="252">
        <v>38</v>
      </c>
      <c r="AG51" s="252">
        <v>31</v>
      </c>
      <c r="AH51" s="253">
        <v>70</v>
      </c>
      <c r="AI51" s="199" t="s">
        <v>289</v>
      </c>
      <c r="AJ51" s="199"/>
      <c r="AK51" s="197"/>
      <c r="AL51" s="180">
        <v>39</v>
      </c>
      <c r="AM51" s="43" t="s">
        <v>152</v>
      </c>
      <c r="AN51" s="42"/>
      <c r="AO51" s="42"/>
      <c r="AP51" s="42">
        <v>53</v>
      </c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110"/>
      <c r="BE51" s="110"/>
      <c r="BF51" s="110"/>
      <c r="BG51" s="110"/>
      <c r="BH51" s="110"/>
      <c r="BI51" s="110"/>
      <c r="BJ51" s="110"/>
      <c r="BK51" s="110"/>
      <c r="BL51" s="110"/>
      <c r="BM51" s="110"/>
      <c r="BN51" s="110"/>
      <c r="BO51" s="110"/>
      <c r="BP51" s="110"/>
      <c r="BQ51" s="90"/>
      <c r="BR51" s="90"/>
      <c r="BS51" s="90"/>
      <c r="BT51" s="106"/>
      <c r="BU51" s="106"/>
      <c r="BV51" s="106"/>
      <c r="BW51" s="106"/>
      <c r="BX51" s="106"/>
      <c r="BY51" s="106"/>
      <c r="BZ51" s="106"/>
    </row>
    <row r="52" spans="1:78" ht="18.75" hidden="1" customHeight="1" x14ac:dyDescent="0.3">
      <c r="A52" s="53">
        <f>N52+R52+V52+Z52+AD52+AH52+AL52+AP52</f>
        <v>285</v>
      </c>
      <c r="B52" s="53">
        <v>50</v>
      </c>
      <c r="C52" s="336">
        <f>AVERAGE(L52,P52,T52,X52,AB52,AF52,AJ52,AN52,)</f>
        <v>36.75</v>
      </c>
      <c r="D52" s="3" t="s">
        <v>38</v>
      </c>
      <c r="E52" s="12" t="s">
        <v>13</v>
      </c>
      <c r="F52" s="12" t="s">
        <v>18</v>
      </c>
      <c r="G52" s="57" t="s">
        <v>210</v>
      </c>
      <c r="I52" s="8" t="s">
        <v>92</v>
      </c>
      <c r="J52" s="8" t="s">
        <v>90</v>
      </c>
      <c r="K52" s="344"/>
      <c r="L52" s="344"/>
      <c r="M52" s="344"/>
      <c r="N52" s="344"/>
      <c r="O52" s="314"/>
      <c r="P52" s="314"/>
      <c r="Q52" s="314"/>
      <c r="R52" s="314"/>
      <c r="S52" s="278"/>
      <c r="T52" s="278"/>
      <c r="U52" s="278"/>
      <c r="V52" s="278"/>
      <c r="W52" s="134"/>
      <c r="X52" s="134"/>
      <c r="Y52" s="134"/>
      <c r="Z52" s="134"/>
      <c r="AA52" s="95"/>
      <c r="AB52" s="95"/>
      <c r="AC52" s="95"/>
      <c r="AD52" s="95"/>
      <c r="AE52" s="250">
        <v>5.7175925925925927E-4</v>
      </c>
      <c r="AF52" s="252">
        <v>46</v>
      </c>
      <c r="AG52" s="252">
        <v>8</v>
      </c>
      <c r="AH52" s="253">
        <v>93</v>
      </c>
      <c r="AI52" s="195">
        <v>3.7615740740740735E-4</v>
      </c>
      <c r="AJ52" s="180">
        <v>44</v>
      </c>
      <c r="AK52" s="180">
        <v>6</v>
      </c>
      <c r="AL52" s="181">
        <v>95</v>
      </c>
      <c r="AM52" s="43">
        <v>1.8287037037037038E-4</v>
      </c>
      <c r="AN52" s="44">
        <v>57</v>
      </c>
      <c r="AO52" s="44">
        <v>4</v>
      </c>
      <c r="AP52" s="44">
        <v>97</v>
      </c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Q52" s="90"/>
      <c r="BR52" s="90"/>
      <c r="BS52" s="90"/>
      <c r="BT52" s="106"/>
      <c r="BU52" s="106"/>
      <c r="BV52" s="106"/>
      <c r="BW52" s="106"/>
      <c r="BX52" s="106"/>
      <c r="BY52" s="106"/>
      <c r="BZ52" s="106"/>
    </row>
    <row r="53" spans="1:78" s="14" customFormat="1" ht="18.75" x14ac:dyDescent="0.3">
      <c r="A53" s="53">
        <f>N53+R53+V53+Z53+AD53+AH53+AL53+AP53</f>
        <v>268</v>
      </c>
      <c r="B53" s="53">
        <v>51</v>
      </c>
      <c r="C53" s="336">
        <f>AVERAGE(L53,P53,T53,X53,AB53,AF53,AJ53,AN53,)</f>
        <v>38.75</v>
      </c>
      <c r="D53" s="3" t="s">
        <v>16</v>
      </c>
      <c r="E53" s="12" t="s">
        <v>7</v>
      </c>
      <c r="F53" s="12" t="s">
        <v>8</v>
      </c>
      <c r="G53" s="57" t="s">
        <v>210</v>
      </c>
      <c r="H53" s="350"/>
      <c r="I53" s="8" t="s">
        <v>92</v>
      </c>
      <c r="J53" s="8" t="s">
        <v>90</v>
      </c>
      <c r="K53" s="344"/>
      <c r="L53" s="344"/>
      <c r="M53" s="344"/>
      <c r="N53" s="344"/>
      <c r="O53" s="314"/>
      <c r="P53" s="314"/>
      <c r="Q53" s="314"/>
      <c r="R53" s="314"/>
      <c r="S53" s="278"/>
      <c r="T53" s="278"/>
      <c r="U53" s="278"/>
      <c r="V53" s="278"/>
      <c r="W53" s="134"/>
      <c r="X53" s="134"/>
      <c r="Y53" s="139"/>
      <c r="Z53" s="139"/>
      <c r="AA53" s="94"/>
      <c r="AB53" s="94"/>
      <c r="AC53" s="94"/>
      <c r="AD53" s="94"/>
      <c r="AE53" s="250">
        <v>5.7754629629629627E-4</v>
      </c>
      <c r="AF53" s="252">
        <v>47</v>
      </c>
      <c r="AG53" s="252">
        <v>10</v>
      </c>
      <c r="AH53" s="253">
        <v>91</v>
      </c>
      <c r="AI53" s="195">
        <v>3.8310185185185186E-4</v>
      </c>
      <c r="AJ53" s="180">
        <v>54</v>
      </c>
      <c r="AK53" s="180">
        <v>9</v>
      </c>
      <c r="AL53" s="181">
        <v>92</v>
      </c>
      <c r="AM53" s="41">
        <v>1.9097222222222223E-4</v>
      </c>
      <c r="AN53" s="42">
        <v>54</v>
      </c>
      <c r="AO53" s="42">
        <v>16</v>
      </c>
      <c r="AP53" s="42">
        <v>85</v>
      </c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106"/>
      <c r="BR53" s="106"/>
      <c r="BS53" s="106"/>
    </row>
    <row r="54" spans="1:78" ht="18.75" hidden="1" x14ac:dyDescent="0.3">
      <c r="A54" s="53">
        <f>N54+R54+V54+Z54+AD54+AH54+AL54+AP54</f>
        <v>264</v>
      </c>
      <c r="B54" s="53">
        <v>52</v>
      </c>
      <c r="C54" s="336">
        <f>AVERAGE(L54,P54,T54,X54,AB54,AF54,AJ54,AN54,)</f>
        <v>20.666666666666668</v>
      </c>
      <c r="D54" s="12" t="s">
        <v>255</v>
      </c>
      <c r="E54" s="12" t="s">
        <v>25</v>
      </c>
      <c r="F54" s="12" t="s">
        <v>18</v>
      </c>
      <c r="G54" s="57" t="s">
        <v>210</v>
      </c>
      <c r="H54" s="351"/>
      <c r="I54" s="8" t="s">
        <v>92</v>
      </c>
      <c r="J54" s="8" t="s">
        <v>90</v>
      </c>
      <c r="K54" s="344"/>
      <c r="L54" s="344"/>
      <c r="M54" s="344"/>
      <c r="N54" s="344"/>
      <c r="O54" s="314"/>
      <c r="P54" s="314"/>
      <c r="Q54" s="314"/>
      <c r="R54" s="314"/>
      <c r="S54" s="278"/>
      <c r="T54" s="278"/>
      <c r="U54" s="278"/>
      <c r="V54" s="278"/>
      <c r="W54" s="133">
        <v>9.8958333333333342E-4</v>
      </c>
      <c r="X54" s="134">
        <v>35</v>
      </c>
      <c r="Y54" s="134">
        <v>32</v>
      </c>
      <c r="Z54" s="134">
        <v>69</v>
      </c>
      <c r="AA54" s="104">
        <v>1.0863425925925924E-2</v>
      </c>
      <c r="AB54" s="95">
        <v>27</v>
      </c>
      <c r="AC54" s="95">
        <v>37</v>
      </c>
      <c r="AD54" s="95">
        <v>64</v>
      </c>
      <c r="AE54" s="256" t="s">
        <v>290</v>
      </c>
      <c r="AF54" s="257"/>
      <c r="AG54" s="257"/>
      <c r="AH54" s="249">
        <v>39</v>
      </c>
      <c r="AI54" s="199" t="s">
        <v>289</v>
      </c>
      <c r="AJ54" s="199"/>
      <c r="AK54" s="199"/>
      <c r="AL54" s="181">
        <v>39</v>
      </c>
      <c r="AM54" s="43" t="s">
        <v>152</v>
      </c>
      <c r="AN54" s="44"/>
      <c r="AO54" s="44"/>
      <c r="AP54" s="44">
        <v>53</v>
      </c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106"/>
      <c r="BR54" s="106"/>
      <c r="BS54" s="106"/>
      <c r="BT54" s="14"/>
      <c r="BU54" s="14"/>
      <c r="BV54" s="14"/>
      <c r="BW54" s="14"/>
      <c r="BX54" s="14"/>
      <c r="BY54" s="14"/>
      <c r="BZ54" s="14"/>
    </row>
    <row r="55" spans="1:78" ht="18.75" hidden="1" customHeight="1" x14ac:dyDescent="0.3">
      <c r="A55" s="53">
        <f>N55+R55+V55+Z55+AD55+AH55+AL55+AP55</f>
        <v>261</v>
      </c>
      <c r="B55" s="53">
        <v>53</v>
      </c>
      <c r="C55" s="336">
        <f>AVERAGE(L55,P55,T55,X55,AB55,AF55,AJ55,AN55,)</f>
        <v>25</v>
      </c>
      <c r="D55" s="3" t="s">
        <v>119</v>
      </c>
      <c r="E55" s="12" t="s">
        <v>25</v>
      </c>
      <c r="F55" s="12" t="s">
        <v>120</v>
      </c>
      <c r="G55" s="3" t="s">
        <v>225</v>
      </c>
      <c r="H55" s="350" t="s">
        <v>351</v>
      </c>
      <c r="I55" s="8" t="s">
        <v>77</v>
      </c>
      <c r="J55" s="8" t="s">
        <v>90</v>
      </c>
      <c r="K55" s="344"/>
      <c r="L55" s="344"/>
      <c r="M55" s="344"/>
      <c r="N55" s="344"/>
      <c r="O55" s="311"/>
      <c r="P55" s="311"/>
      <c r="Q55" s="311"/>
      <c r="R55" s="311"/>
      <c r="S55" s="275"/>
      <c r="T55" s="275"/>
      <c r="U55" s="275"/>
      <c r="V55" s="275"/>
      <c r="W55" s="156">
        <v>1.0254629629629628E-3</v>
      </c>
      <c r="X55" s="154">
        <v>37</v>
      </c>
      <c r="Y55" s="154">
        <v>35</v>
      </c>
      <c r="Z55" s="154">
        <v>66</v>
      </c>
      <c r="AA55" s="210" t="s">
        <v>291</v>
      </c>
      <c r="AB55" s="94"/>
      <c r="AC55" s="94"/>
      <c r="AD55" s="108">
        <v>28</v>
      </c>
      <c r="AE55" s="258">
        <v>7.4537037037037031E-4</v>
      </c>
      <c r="AF55" s="251">
        <v>28</v>
      </c>
      <c r="AG55" s="251">
        <v>45</v>
      </c>
      <c r="AH55" s="251">
        <v>56</v>
      </c>
      <c r="AI55" s="194">
        <v>4.6759259259259258E-4</v>
      </c>
      <c r="AJ55" s="177">
        <v>35</v>
      </c>
      <c r="AK55" s="177">
        <v>43</v>
      </c>
      <c r="AL55" s="177">
        <v>58</v>
      </c>
      <c r="AM55" s="41" t="s">
        <v>152</v>
      </c>
      <c r="AN55" s="42"/>
      <c r="AO55" s="42"/>
      <c r="AP55" s="42">
        <v>53</v>
      </c>
      <c r="BQ55" s="14"/>
      <c r="BR55" s="14"/>
      <c r="BS55" s="14"/>
      <c r="BT55" s="33"/>
      <c r="BU55" s="33"/>
      <c r="BV55" s="33"/>
      <c r="BW55" s="33"/>
      <c r="BX55" s="33"/>
      <c r="BY55" s="33"/>
      <c r="BZ55" s="33"/>
    </row>
    <row r="56" spans="1:78" s="106" customFormat="1" ht="18.75" hidden="1" x14ac:dyDescent="0.3">
      <c r="A56" s="53">
        <f>N56+R56+V56+Z56+AD56+AH56+AL56+AP56</f>
        <v>261</v>
      </c>
      <c r="B56" s="53">
        <v>54</v>
      </c>
      <c r="C56" s="336">
        <f>AVERAGE(L56,P56,T56,X56,AB56,AF56,AJ56,AN56,)</f>
        <v>22</v>
      </c>
      <c r="D56" s="3" t="s">
        <v>175</v>
      </c>
      <c r="E56" s="12" t="s">
        <v>135</v>
      </c>
      <c r="F56" s="3" t="s">
        <v>170</v>
      </c>
      <c r="G56" s="57" t="s">
        <v>212</v>
      </c>
      <c r="H56" s="350"/>
      <c r="I56" s="8" t="s">
        <v>92</v>
      </c>
      <c r="J56" s="8" t="s">
        <v>90</v>
      </c>
      <c r="K56" s="344"/>
      <c r="L56" s="344"/>
      <c r="M56" s="344"/>
      <c r="N56" s="344"/>
      <c r="O56" s="314"/>
      <c r="P56" s="314"/>
      <c r="Q56" s="314"/>
      <c r="R56" s="314"/>
      <c r="S56" s="278"/>
      <c r="T56" s="278"/>
      <c r="U56" s="278"/>
      <c r="V56" s="278"/>
      <c r="W56" s="133"/>
      <c r="X56" s="134"/>
      <c r="Y56" s="139"/>
      <c r="Z56" s="139"/>
      <c r="AA56" s="98">
        <v>1.0059027777777778E-2</v>
      </c>
      <c r="AB56" s="94">
        <v>24</v>
      </c>
      <c r="AC56" s="94">
        <v>16</v>
      </c>
      <c r="AD56" s="94">
        <v>85</v>
      </c>
      <c r="AE56" s="250">
        <v>5.9259259259259258E-4</v>
      </c>
      <c r="AF56" s="252">
        <v>42</v>
      </c>
      <c r="AG56" s="252">
        <v>17</v>
      </c>
      <c r="AH56" s="253">
        <v>84</v>
      </c>
      <c r="AI56" s="199" t="s">
        <v>289</v>
      </c>
      <c r="AJ56" s="199"/>
      <c r="AK56" s="197"/>
      <c r="AL56" s="180">
        <v>39</v>
      </c>
      <c r="AM56" s="43" t="s">
        <v>152</v>
      </c>
      <c r="AN56" s="42"/>
      <c r="AO56" s="42"/>
      <c r="AP56" s="42">
        <v>53</v>
      </c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5"/>
      <c r="BU56" s="5"/>
      <c r="BV56" s="5"/>
      <c r="BW56" s="5"/>
      <c r="BX56" s="5"/>
      <c r="BY56" s="5"/>
      <c r="BZ56" s="5"/>
    </row>
    <row r="57" spans="1:78" s="106" customFormat="1" ht="18.75" hidden="1" x14ac:dyDescent="0.3">
      <c r="A57" s="53">
        <f>N57+R57+V57+Z57+AD57+AH57+AL57+AP57</f>
        <v>259</v>
      </c>
      <c r="B57" s="53">
        <v>55</v>
      </c>
      <c r="C57" s="336">
        <f>AVERAGE(L57,P57,T57,X57,AB57,AF57,AJ57,AN57,)</f>
        <v>22</v>
      </c>
      <c r="D57" s="3" t="s">
        <v>169</v>
      </c>
      <c r="E57" s="12" t="s">
        <v>31</v>
      </c>
      <c r="F57" s="12" t="s">
        <v>170</v>
      </c>
      <c r="G57" s="57" t="s">
        <v>212</v>
      </c>
      <c r="H57" s="350"/>
      <c r="I57" s="8" t="s">
        <v>92</v>
      </c>
      <c r="J57" s="8" t="s">
        <v>90</v>
      </c>
      <c r="K57" s="344"/>
      <c r="L57" s="344"/>
      <c r="M57" s="344"/>
      <c r="N57" s="344"/>
      <c r="O57" s="314"/>
      <c r="P57" s="314"/>
      <c r="Q57" s="314"/>
      <c r="R57" s="314"/>
      <c r="S57" s="278"/>
      <c r="T57" s="278"/>
      <c r="U57" s="278"/>
      <c r="V57" s="278"/>
      <c r="W57" s="133"/>
      <c r="X57" s="134"/>
      <c r="Y57" s="139"/>
      <c r="Z57" s="139"/>
      <c r="AA57" s="98">
        <v>1.0403935185185186E-2</v>
      </c>
      <c r="AB57" s="94">
        <v>24</v>
      </c>
      <c r="AC57" s="94">
        <v>26</v>
      </c>
      <c r="AD57" s="94">
        <v>75</v>
      </c>
      <c r="AE57" s="250">
        <v>5.7638888888888887E-4</v>
      </c>
      <c r="AF57" s="252">
        <v>42</v>
      </c>
      <c r="AG57" s="252">
        <v>9</v>
      </c>
      <c r="AH57" s="253">
        <v>92</v>
      </c>
      <c r="AI57" s="199" t="s">
        <v>289</v>
      </c>
      <c r="AJ57" s="199"/>
      <c r="AK57" s="197"/>
      <c r="AL57" s="180">
        <v>39</v>
      </c>
      <c r="AM57" s="43" t="s">
        <v>152</v>
      </c>
      <c r="AN57" s="42"/>
      <c r="AO57" s="42"/>
      <c r="AP57" s="42">
        <v>53</v>
      </c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Q57" s="33"/>
      <c r="BR57" s="33"/>
      <c r="BS57" s="33"/>
      <c r="BT57" s="14"/>
      <c r="BU57" s="14"/>
      <c r="BV57" s="14"/>
      <c r="BW57" s="14"/>
      <c r="BX57" s="14"/>
      <c r="BY57" s="14"/>
      <c r="BZ57" s="14"/>
    </row>
    <row r="58" spans="1:78" ht="18.75" hidden="1" customHeight="1" x14ac:dyDescent="0.3">
      <c r="A58" s="53">
        <f>N58+R58+V58+Z58+AD58+AH58+AL58+AP58</f>
        <v>253</v>
      </c>
      <c r="B58" s="53">
        <v>56</v>
      </c>
      <c r="C58" s="336">
        <f>AVERAGE(L58,P58,T58,X58,AB58,AF58,AJ58,AN58,)</f>
        <v>23.333333333333332</v>
      </c>
      <c r="D58" s="3" t="s">
        <v>176</v>
      </c>
      <c r="E58" s="12" t="s">
        <v>135</v>
      </c>
      <c r="F58" s="12" t="s">
        <v>170</v>
      </c>
      <c r="G58" s="57" t="s">
        <v>212</v>
      </c>
      <c r="I58" s="8" t="s">
        <v>92</v>
      </c>
      <c r="J58" s="8" t="s">
        <v>90</v>
      </c>
      <c r="K58" s="344"/>
      <c r="L58" s="344"/>
      <c r="M58" s="344"/>
      <c r="N58" s="344"/>
      <c r="O58" s="314"/>
      <c r="P58" s="314"/>
      <c r="Q58" s="314"/>
      <c r="R58" s="314"/>
      <c r="S58" s="278"/>
      <c r="T58" s="278"/>
      <c r="U58" s="278"/>
      <c r="V58" s="278"/>
      <c r="W58" s="133"/>
      <c r="X58" s="134"/>
      <c r="Y58" s="138"/>
      <c r="Z58" s="138"/>
      <c r="AA58" s="98">
        <v>1.0274305555555556E-2</v>
      </c>
      <c r="AB58" s="94">
        <v>22</v>
      </c>
      <c r="AC58" s="94">
        <v>21</v>
      </c>
      <c r="AD58" s="94">
        <v>80</v>
      </c>
      <c r="AE58" s="250">
        <v>6.0648148148148139E-4</v>
      </c>
      <c r="AF58" s="252">
        <v>48</v>
      </c>
      <c r="AG58" s="252">
        <v>20</v>
      </c>
      <c r="AH58" s="253">
        <v>81</v>
      </c>
      <c r="AI58" s="199" t="s">
        <v>289</v>
      </c>
      <c r="AJ58" s="199"/>
      <c r="AK58" s="197"/>
      <c r="AL58" s="180">
        <v>39</v>
      </c>
      <c r="AM58" s="43" t="s">
        <v>152</v>
      </c>
      <c r="AN58" s="42"/>
      <c r="AO58" s="42"/>
      <c r="AP58" s="42">
        <v>53</v>
      </c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</row>
    <row r="59" spans="1:78" ht="18.75" hidden="1" customHeight="1" x14ac:dyDescent="0.3">
      <c r="A59" s="53">
        <f>N59+R59+V59+Z59+AD59+AH59+AL59+AP59</f>
        <v>235</v>
      </c>
      <c r="B59" s="53">
        <v>57</v>
      </c>
      <c r="C59" s="336">
        <f>AVERAGE(L59,P59,T59,X59,AB59,AF59,AJ59,AN59,)</f>
        <v>17.75</v>
      </c>
      <c r="D59" s="3" t="s">
        <v>280</v>
      </c>
      <c r="E59" s="12" t="s">
        <v>195</v>
      </c>
      <c r="F59" s="12" t="s">
        <v>170</v>
      </c>
      <c r="G59" s="57" t="s">
        <v>212</v>
      </c>
      <c r="H59" s="351" t="s">
        <v>353</v>
      </c>
      <c r="I59" s="8" t="s">
        <v>77</v>
      </c>
      <c r="J59" s="8" t="s">
        <v>90</v>
      </c>
      <c r="K59" s="344"/>
      <c r="L59" s="344"/>
      <c r="M59" s="344"/>
      <c r="N59" s="344"/>
      <c r="O59" s="311"/>
      <c r="P59" s="311"/>
      <c r="Q59" s="311"/>
      <c r="R59" s="311"/>
      <c r="S59" s="286"/>
      <c r="T59" s="275"/>
      <c r="U59" s="275"/>
      <c r="V59" s="275"/>
      <c r="W59" s="156">
        <v>1.1562499999999999E-3</v>
      </c>
      <c r="X59" s="154">
        <v>32</v>
      </c>
      <c r="Y59" s="154">
        <v>38</v>
      </c>
      <c r="Z59" s="154">
        <v>63</v>
      </c>
      <c r="AA59" s="107">
        <v>1.351388888888889E-2</v>
      </c>
      <c r="AB59" s="108">
        <v>0</v>
      </c>
      <c r="AC59" s="94">
        <v>65</v>
      </c>
      <c r="AD59" s="94">
        <v>36</v>
      </c>
      <c r="AE59" s="248">
        <v>8.4027777777777779E-4</v>
      </c>
      <c r="AF59" s="249">
        <v>39</v>
      </c>
      <c r="AG59" s="249">
        <v>57</v>
      </c>
      <c r="AH59" s="249">
        <v>44</v>
      </c>
      <c r="AI59" s="199" t="s">
        <v>289</v>
      </c>
      <c r="AJ59" s="199"/>
      <c r="AK59" s="196"/>
      <c r="AL59" s="193">
        <v>39</v>
      </c>
      <c r="AM59" s="43" t="s">
        <v>152</v>
      </c>
      <c r="AN59" s="115"/>
      <c r="AO59" s="115"/>
      <c r="AP59" s="115">
        <v>53</v>
      </c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14"/>
      <c r="BR59" s="14"/>
      <c r="BS59" s="14"/>
    </row>
    <row r="60" spans="1:78" ht="18.75" hidden="1" x14ac:dyDescent="0.3">
      <c r="A60" s="53">
        <f>N60+R60+V60+Z60+AD60+AH60+AL60+AP60</f>
        <v>233</v>
      </c>
      <c r="B60" s="53">
        <v>58</v>
      </c>
      <c r="C60" s="336">
        <f>AVERAGE(L60,P60,T60,X60,AB60,AF60,AJ60,AN60,)</f>
        <v>30</v>
      </c>
      <c r="D60" s="3" t="s">
        <v>104</v>
      </c>
      <c r="E60" s="12" t="s">
        <v>31</v>
      </c>
      <c r="F60" s="12" t="s">
        <v>105</v>
      </c>
      <c r="G60" s="57" t="s">
        <v>213</v>
      </c>
      <c r="I60" s="8" t="s">
        <v>92</v>
      </c>
      <c r="J60" s="8" t="s">
        <v>90</v>
      </c>
      <c r="K60" s="344"/>
      <c r="L60" s="344"/>
      <c r="M60" s="344"/>
      <c r="N60" s="344"/>
      <c r="O60" s="314"/>
      <c r="P60" s="314"/>
      <c r="Q60" s="314"/>
      <c r="R60" s="314"/>
      <c r="S60" s="278"/>
      <c r="T60" s="278"/>
      <c r="U60" s="278"/>
      <c r="V60" s="278"/>
      <c r="W60" s="134"/>
      <c r="X60" s="134"/>
      <c r="Y60" s="139"/>
      <c r="Z60" s="139"/>
      <c r="AA60" s="94"/>
      <c r="AB60" s="94"/>
      <c r="AC60" s="94"/>
      <c r="AD60" s="94"/>
      <c r="AE60" s="250">
        <v>5.7870370370370378E-4</v>
      </c>
      <c r="AF60" s="252">
        <v>46</v>
      </c>
      <c r="AG60" s="252">
        <v>12</v>
      </c>
      <c r="AH60" s="253">
        <v>89</v>
      </c>
      <c r="AI60" s="195">
        <v>3.8657407407407407E-4</v>
      </c>
      <c r="AJ60" s="180">
        <v>44</v>
      </c>
      <c r="AK60" s="180">
        <v>10</v>
      </c>
      <c r="AL60" s="181">
        <v>91</v>
      </c>
      <c r="AM60" s="41" t="s">
        <v>152</v>
      </c>
      <c r="AN60" s="42"/>
      <c r="AO60" s="42"/>
      <c r="AP60" s="42">
        <v>53</v>
      </c>
      <c r="BT60" s="106"/>
      <c r="BU60" s="106"/>
      <c r="BV60" s="106"/>
      <c r="BW60" s="106"/>
      <c r="BX60" s="106"/>
      <c r="BY60" s="106"/>
      <c r="BZ60" s="106"/>
    </row>
    <row r="61" spans="1:78" s="106" customFormat="1" ht="18.75" hidden="1" x14ac:dyDescent="0.3">
      <c r="A61" s="53">
        <f>N61+R61+V61+Z61+AD61+AH61+AL61+AP61</f>
        <v>226</v>
      </c>
      <c r="B61" s="53">
        <v>59</v>
      </c>
      <c r="C61" s="336">
        <f>AVERAGE(L61,P61,T61,X61,AB61,AF61,AJ61,AN61,)</f>
        <v>14.5</v>
      </c>
      <c r="D61" s="12" t="s">
        <v>238</v>
      </c>
      <c r="E61" s="12" t="s">
        <v>135</v>
      </c>
      <c r="F61" s="12" t="s">
        <v>235</v>
      </c>
      <c r="G61" s="57" t="s">
        <v>236</v>
      </c>
      <c r="H61" s="350"/>
      <c r="I61" s="8" t="s">
        <v>92</v>
      </c>
      <c r="J61" s="8" t="s">
        <v>90</v>
      </c>
      <c r="K61" s="344"/>
      <c r="L61" s="344"/>
      <c r="M61" s="344"/>
      <c r="N61" s="344"/>
      <c r="O61" s="315"/>
      <c r="P61" s="315"/>
      <c r="Q61" s="315"/>
      <c r="R61" s="315"/>
      <c r="S61" s="279"/>
      <c r="T61" s="279"/>
      <c r="U61" s="279"/>
      <c r="V61" s="279"/>
      <c r="W61" s="133"/>
      <c r="X61" s="134"/>
      <c r="Y61" s="139"/>
      <c r="Z61" s="139"/>
      <c r="AA61" s="98">
        <v>9.571759259259259E-3</v>
      </c>
      <c r="AB61" s="94">
        <v>29</v>
      </c>
      <c r="AC61" s="94">
        <v>6</v>
      </c>
      <c r="AD61" s="94">
        <v>95</v>
      </c>
      <c r="AE61" s="256" t="s">
        <v>290</v>
      </c>
      <c r="AF61" s="259"/>
      <c r="AG61" s="259"/>
      <c r="AH61" s="252">
        <v>39</v>
      </c>
      <c r="AI61" s="199" t="s">
        <v>289</v>
      </c>
      <c r="AJ61" s="199"/>
      <c r="AK61" s="197"/>
      <c r="AL61" s="180">
        <v>39</v>
      </c>
      <c r="AM61" s="43" t="s">
        <v>152</v>
      </c>
      <c r="AN61" s="42"/>
      <c r="AO61" s="42"/>
      <c r="AP61" s="42">
        <v>53</v>
      </c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T61" s="5"/>
      <c r="BU61" s="5"/>
      <c r="BV61" s="5"/>
      <c r="BW61" s="5"/>
      <c r="BX61" s="5"/>
      <c r="BY61" s="5"/>
      <c r="BZ61" s="5"/>
    </row>
    <row r="62" spans="1:78" s="106" customFormat="1" ht="18.75" customHeight="1" x14ac:dyDescent="0.3">
      <c r="A62" s="53">
        <f>N62+R62+V62+Z62+AD62+AH62+AL62+AP62</f>
        <v>222</v>
      </c>
      <c r="B62" s="53">
        <v>60</v>
      </c>
      <c r="C62" s="336">
        <f>AVERAGE(L62,P62,T62,X62,AB62,AF62,AJ62,AN62,)</f>
        <v>16.5</v>
      </c>
      <c r="D62" s="12" t="s">
        <v>241</v>
      </c>
      <c r="E62" s="12" t="s">
        <v>173</v>
      </c>
      <c r="F62" s="12" t="s">
        <v>235</v>
      </c>
      <c r="G62" s="57" t="s">
        <v>236</v>
      </c>
      <c r="H62" s="350"/>
      <c r="I62" s="8" t="s">
        <v>92</v>
      </c>
      <c r="J62" s="8" t="s">
        <v>90</v>
      </c>
      <c r="K62" s="344"/>
      <c r="L62" s="344"/>
      <c r="M62" s="344"/>
      <c r="N62" s="344"/>
      <c r="O62" s="315"/>
      <c r="P62" s="315"/>
      <c r="Q62" s="315"/>
      <c r="R62" s="315"/>
      <c r="S62" s="279"/>
      <c r="T62" s="279"/>
      <c r="U62" s="279"/>
      <c r="V62" s="279"/>
      <c r="W62" s="133"/>
      <c r="X62" s="134"/>
      <c r="Y62" s="139"/>
      <c r="Z62" s="139"/>
      <c r="AA62" s="98">
        <v>9.6678240740740735E-3</v>
      </c>
      <c r="AB62" s="94">
        <v>33</v>
      </c>
      <c r="AC62" s="94">
        <v>10</v>
      </c>
      <c r="AD62" s="94">
        <v>91</v>
      </c>
      <c r="AE62" s="256" t="s">
        <v>290</v>
      </c>
      <c r="AF62" s="259"/>
      <c r="AG62" s="259"/>
      <c r="AH62" s="252">
        <v>39</v>
      </c>
      <c r="AI62" s="199" t="s">
        <v>289</v>
      </c>
      <c r="AJ62" s="199"/>
      <c r="AK62" s="197"/>
      <c r="AL62" s="180">
        <v>39</v>
      </c>
      <c r="AM62" s="43" t="s">
        <v>152</v>
      </c>
      <c r="AN62" s="42"/>
      <c r="AO62" s="42"/>
      <c r="AP62" s="42">
        <v>53</v>
      </c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5"/>
      <c r="BR62" s="5"/>
      <c r="BS62" s="5"/>
      <c r="BT62" s="5"/>
      <c r="BU62" s="5"/>
      <c r="BV62" s="5"/>
      <c r="BW62" s="5"/>
      <c r="BX62" s="5"/>
      <c r="BY62" s="5"/>
      <c r="BZ62" s="5"/>
    </row>
    <row r="63" spans="1:78" s="14" customFormat="1" ht="18.75" hidden="1" customHeight="1" x14ac:dyDescent="0.3">
      <c r="A63" s="53">
        <f>N63+R63+V63+Z63+AD63+AH63+AL63+AP63</f>
        <v>220</v>
      </c>
      <c r="B63" s="53">
        <v>61</v>
      </c>
      <c r="C63" s="336">
        <f>AVERAGE(L63,P63,T63,X63,AB63,AF63,AJ63,AN63,)</f>
        <v>15</v>
      </c>
      <c r="D63" s="12" t="s">
        <v>284</v>
      </c>
      <c r="E63" s="12" t="s">
        <v>101</v>
      </c>
      <c r="F63" s="12" t="s">
        <v>170</v>
      </c>
      <c r="G63" s="57" t="s">
        <v>212</v>
      </c>
      <c r="H63" s="350" t="s">
        <v>346</v>
      </c>
      <c r="I63" s="8" t="s">
        <v>77</v>
      </c>
      <c r="J63" s="8" t="s">
        <v>90</v>
      </c>
      <c r="K63" s="344"/>
      <c r="L63" s="344"/>
      <c r="M63" s="344"/>
      <c r="N63" s="344"/>
      <c r="O63" s="311"/>
      <c r="P63" s="311"/>
      <c r="Q63" s="311"/>
      <c r="R63" s="311"/>
      <c r="S63" s="275"/>
      <c r="T63" s="275"/>
      <c r="U63" s="275"/>
      <c r="V63" s="275"/>
      <c r="W63" s="156">
        <v>1.2893518518518519E-3</v>
      </c>
      <c r="X63" s="154">
        <v>30</v>
      </c>
      <c r="Y63" s="154">
        <v>39</v>
      </c>
      <c r="Z63" s="154">
        <v>61</v>
      </c>
      <c r="AA63" s="210" t="s">
        <v>291</v>
      </c>
      <c r="AB63" s="94"/>
      <c r="AC63" s="94"/>
      <c r="AD63" s="108">
        <v>28</v>
      </c>
      <c r="AE63" s="256" t="s">
        <v>290</v>
      </c>
      <c r="AF63" s="257"/>
      <c r="AG63" s="257"/>
      <c r="AH63" s="249">
        <v>39</v>
      </c>
      <c r="AI63" s="199" t="s">
        <v>289</v>
      </c>
      <c r="AJ63" s="199"/>
      <c r="AK63" s="196"/>
      <c r="AL63" s="193">
        <v>39</v>
      </c>
      <c r="AM63" s="43" t="s">
        <v>152</v>
      </c>
      <c r="AN63" s="42"/>
      <c r="AO63" s="42"/>
      <c r="AP63" s="42">
        <v>53</v>
      </c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5"/>
      <c r="BR63" s="5"/>
      <c r="BS63" s="5"/>
      <c r="BT63" s="5"/>
      <c r="BU63" s="5"/>
      <c r="BV63" s="5"/>
      <c r="BW63" s="5"/>
      <c r="BX63" s="5"/>
      <c r="BY63" s="5"/>
      <c r="BZ63" s="5"/>
    </row>
    <row r="64" spans="1:78" s="106" customFormat="1" ht="18.75" hidden="1" customHeight="1" x14ac:dyDescent="0.3">
      <c r="A64" s="53">
        <f>N64+R64+V64+Z64+AD64+AH64+AL64+AP64</f>
        <v>219</v>
      </c>
      <c r="B64" s="53">
        <v>62</v>
      </c>
      <c r="C64" s="336">
        <f>AVERAGE(L64,P64,T64,X64,AB64,AF64,AJ64,AN64,)</f>
        <v>14.5</v>
      </c>
      <c r="D64" s="12" t="s">
        <v>240</v>
      </c>
      <c r="E64" s="12" t="s">
        <v>31</v>
      </c>
      <c r="F64" s="12" t="s">
        <v>235</v>
      </c>
      <c r="G64" s="57" t="s">
        <v>236</v>
      </c>
      <c r="H64" s="350"/>
      <c r="I64" s="8" t="s">
        <v>92</v>
      </c>
      <c r="J64" s="8" t="s">
        <v>90</v>
      </c>
      <c r="K64" s="344"/>
      <c r="L64" s="344"/>
      <c r="M64" s="344"/>
      <c r="N64" s="344"/>
      <c r="O64" s="315"/>
      <c r="P64" s="315"/>
      <c r="Q64" s="315"/>
      <c r="R64" s="315"/>
      <c r="S64" s="279"/>
      <c r="T64" s="279"/>
      <c r="U64" s="279"/>
      <c r="V64" s="279"/>
      <c r="W64" s="133"/>
      <c r="X64" s="134"/>
      <c r="Y64" s="139"/>
      <c r="Z64" s="139"/>
      <c r="AA64" s="98">
        <v>9.8530092592592593E-3</v>
      </c>
      <c r="AB64" s="94">
        <v>29</v>
      </c>
      <c r="AC64" s="94">
        <v>13</v>
      </c>
      <c r="AD64" s="94">
        <v>88</v>
      </c>
      <c r="AE64" s="256" t="s">
        <v>290</v>
      </c>
      <c r="AF64" s="259"/>
      <c r="AG64" s="259"/>
      <c r="AH64" s="252">
        <v>39</v>
      </c>
      <c r="AI64" s="199" t="s">
        <v>289</v>
      </c>
      <c r="AJ64" s="199"/>
      <c r="AK64" s="197"/>
      <c r="AL64" s="180">
        <v>39</v>
      </c>
      <c r="AM64" s="43" t="s">
        <v>152</v>
      </c>
      <c r="AN64" s="42"/>
      <c r="AO64" s="42"/>
      <c r="AP64" s="42">
        <v>53</v>
      </c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5"/>
      <c r="BR64" s="5"/>
      <c r="BS64" s="5"/>
    </row>
    <row r="65" spans="1:78" s="106" customFormat="1" ht="18.75" hidden="1" customHeight="1" x14ac:dyDescent="0.3">
      <c r="A65" s="53">
        <f>N65+R65+V65+Z65+AD65+AH65+AL65+AP65</f>
        <v>217</v>
      </c>
      <c r="B65" s="53">
        <v>63</v>
      </c>
      <c r="C65" s="336">
        <f>AVERAGE(L65,P65,T65,X65,AB65,AF65,AJ65,AN65,)</f>
        <v>14.5</v>
      </c>
      <c r="D65" s="12" t="s">
        <v>242</v>
      </c>
      <c r="E65" s="12" t="s">
        <v>135</v>
      </c>
      <c r="F65" s="12" t="s">
        <v>235</v>
      </c>
      <c r="G65" s="57" t="s">
        <v>236</v>
      </c>
      <c r="H65" s="350"/>
      <c r="I65" s="8" t="s">
        <v>92</v>
      </c>
      <c r="J65" s="8" t="s">
        <v>90</v>
      </c>
      <c r="K65" s="344"/>
      <c r="L65" s="344"/>
      <c r="M65" s="344"/>
      <c r="N65" s="344"/>
      <c r="O65" s="315"/>
      <c r="P65" s="315"/>
      <c r="Q65" s="315"/>
      <c r="R65" s="315"/>
      <c r="S65" s="279"/>
      <c r="T65" s="279"/>
      <c r="U65" s="279"/>
      <c r="V65" s="279"/>
      <c r="W65" s="133"/>
      <c r="X65" s="134"/>
      <c r="Y65" s="139"/>
      <c r="Z65" s="139"/>
      <c r="AA65" s="98">
        <v>1.0047453703703704E-2</v>
      </c>
      <c r="AB65" s="94">
        <v>29</v>
      </c>
      <c r="AC65" s="94">
        <v>15</v>
      </c>
      <c r="AD65" s="94">
        <v>86</v>
      </c>
      <c r="AE65" s="256" t="s">
        <v>290</v>
      </c>
      <c r="AF65" s="259"/>
      <c r="AG65" s="259"/>
      <c r="AH65" s="252">
        <v>39</v>
      </c>
      <c r="AI65" s="199" t="s">
        <v>289</v>
      </c>
      <c r="AJ65" s="199"/>
      <c r="AK65" s="197"/>
      <c r="AL65" s="180">
        <v>39</v>
      </c>
      <c r="AM65" s="43" t="s">
        <v>152</v>
      </c>
      <c r="AN65" s="42"/>
      <c r="AO65" s="42"/>
      <c r="AP65" s="42">
        <v>53</v>
      </c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</row>
    <row r="66" spans="1:78" s="106" customFormat="1" ht="18.75" hidden="1" x14ac:dyDescent="0.3">
      <c r="A66" s="53">
        <f>N66+R66+V66+Z66+AD66+AH66+AL66+AP66</f>
        <v>215</v>
      </c>
      <c r="B66" s="53">
        <v>64</v>
      </c>
      <c r="C66" s="336">
        <f>AVERAGE(L66,P66,T66,X66,AB66,AF66,AJ66,AN66,)</f>
        <v>11.5</v>
      </c>
      <c r="D66" s="12" t="s">
        <v>244</v>
      </c>
      <c r="E66" s="12" t="s">
        <v>135</v>
      </c>
      <c r="F66" s="12" t="s">
        <v>170</v>
      </c>
      <c r="G66" s="57" t="s">
        <v>212</v>
      </c>
      <c r="H66" s="350"/>
      <c r="I66" s="8" t="s">
        <v>92</v>
      </c>
      <c r="J66" s="8" t="s">
        <v>90</v>
      </c>
      <c r="K66" s="344"/>
      <c r="L66" s="344"/>
      <c r="M66" s="344"/>
      <c r="N66" s="344"/>
      <c r="O66" s="315"/>
      <c r="P66" s="315"/>
      <c r="Q66" s="315"/>
      <c r="R66" s="315"/>
      <c r="S66" s="279"/>
      <c r="T66" s="279"/>
      <c r="U66" s="279"/>
      <c r="V66" s="279"/>
      <c r="W66" s="133"/>
      <c r="X66" s="134"/>
      <c r="Y66" s="139"/>
      <c r="Z66" s="139"/>
      <c r="AA66" s="98">
        <v>1.0128472222222223E-2</v>
      </c>
      <c r="AB66" s="94">
        <v>23</v>
      </c>
      <c r="AC66" s="94">
        <v>17</v>
      </c>
      <c r="AD66" s="94">
        <v>84</v>
      </c>
      <c r="AE66" s="256" t="s">
        <v>290</v>
      </c>
      <c r="AF66" s="259"/>
      <c r="AG66" s="259"/>
      <c r="AH66" s="252">
        <v>39</v>
      </c>
      <c r="AI66" s="199" t="s">
        <v>289</v>
      </c>
      <c r="AJ66" s="199"/>
      <c r="AK66" s="197"/>
      <c r="AL66" s="180">
        <v>39</v>
      </c>
      <c r="AM66" s="43" t="s">
        <v>152</v>
      </c>
      <c r="AN66" s="42"/>
      <c r="AO66" s="42"/>
      <c r="AP66" s="42">
        <v>53</v>
      </c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T66" s="14"/>
      <c r="BU66" s="14"/>
      <c r="BV66" s="14"/>
      <c r="BW66" s="14"/>
      <c r="BX66" s="14"/>
      <c r="BY66" s="14"/>
      <c r="BZ66" s="14"/>
    </row>
    <row r="67" spans="1:78" s="106" customFormat="1" ht="18.75" customHeight="1" x14ac:dyDescent="0.3">
      <c r="A67" s="53">
        <f>N67+R67+V67+Z67+AD67+AH67+AL67+AP67</f>
        <v>214</v>
      </c>
      <c r="B67" s="53">
        <v>65</v>
      </c>
      <c r="C67" s="336">
        <f>AVERAGE(L67,P67,T67,X67,AB67,AF67,AJ67,AN67,)</f>
        <v>13</v>
      </c>
      <c r="D67" s="12" t="s">
        <v>243</v>
      </c>
      <c r="E67" s="12" t="s">
        <v>7</v>
      </c>
      <c r="F67" s="12" t="s">
        <v>170</v>
      </c>
      <c r="G67" s="57" t="s">
        <v>212</v>
      </c>
      <c r="H67" s="350"/>
      <c r="I67" s="8" t="s">
        <v>92</v>
      </c>
      <c r="J67" s="8" t="s">
        <v>90</v>
      </c>
      <c r="K67" s="344"/>
      <c r="L67" s="344"/>
      <c r="M67" s="344"/>
      <c r="N67" s="344"/>
      <c r="O67" s="315"/>
      <c r="P67" s="315"/>
      <c r="Q67" s="315"/>
      <c r="R67" s="315"/>
      <c r="S67" s="279"/>
      <c r="T67" s="279"/>
      <c r="U67" s="279"/>
      <c r="V67" s="279"/>
      <c r="W67" s="133"/>
      <c r="X67" s="134"/>
      <c r="Y67" s="139"/>
      <c r="Z67" s="139"/>
      <c r="AA67" s="98">
        <v>1.0162037037037037E-2</v>
      </c>
      <c r="AB67" s="94">
        <v>26</v>
      </c>
      <c r="AC67" s="94">
        <v>18</v>
      </c>
      <c r="AD67" s="94">
        <v>83</v>
      </c>
      <c r="AE67" s="256" t="s">
        <v>290</v>
      </c>
      <c r="AF67" s="259"/>
      <c r="AG67" s="259"/>
      <c r="AH67" s="252">
        <v>39</v>
      </c>
      <c r="AI67" s="199" t="s">
        <v>289</v>
      </c>
      <c r="AJ67" s="199"/>
      <c r="AK67" s="197"/>
      <c r="AL67" s="180">
        <v>39</v>
      </c>
      <c r="AM67" s="43" t="s">
        <v>152</v>
      </c>
      <c r="AN67" s="42"/>
      <c r="AO67" s="42"/>
      <c r="AP67" s="42">
        <v>53</v>
      </c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14"/>
      <c r="BR67" s="14"/>
      <c r="BS67" s="14"/>
    </row>
    <row r="68" spans="1:78" s="106" customFormat="1" ht="18.75" hidden="1" x14ac:dyDescent="0.3">
      <c r="A68" s="53">
        <f>N68+R68+V68+Z68+AD68+AH68+AL68+AP68</f>
        <v>213</v>
      </c>
      <c r="B68" s="53">
        <v>66</v>
      </c>
      <c r="C68" s="336">
        <f>AVERAGE(L68,P68,T68,X68,AB68,AF68,AJ68,AN68,)</f>
        <v>0</v>
      </c>
      <c r="D68" s="12" t="s">
        <v>246</v>
      </c>
      <c r="E68" s="12" t="s">
        <v>245</v>
      </c>
      <c r="F68" s="12" t="s">
        <v>170</v>
      </c>
      <c r="G68" s="57" t="s">
        <v>212</v>
      </c>
      <c r="H68" s="351"/>
      <c r="I68" s="8" t="s">
        <v>92</v>
      </c>
      <c r="J68" s="8" t="s">
        <v>90</v>
      </c>
      <c r="K68" s="344"/>
      <c r="L68" s="344"/>
      <c r="M68" s="344"/>
      <c r="N68" s="344"/>
      <c r="O68" s="312"/>
      <c r="P68" s="312"/>
      <c r="Q68" s="312"/>
      <c r="R68" s="312"/>
      <c r="S68" s="280"/>
      <c r="T68" s="280"/>
      <c r="U68" s="280"/>
      <c r="V68" s="280"/>
      <c r="W68" s="132"/>
      <c r="X68" s="131"/>
      <c r="Y68" s="138"/>
      <c r="Z68" s="138"/>
      <c r="AA68" s="107">
        <v>1.0171296296296296E-2</v>
      </c>
      <c r="AB68" s="108"/>
      <c r="AC68" s="108">
        <v>19</v>
      </c>
      <c r="AD68" s="108">
        <v>82</v>
      </c>
      <c r="AE68" s="256" t="s">
        <v>290</v>
      </c>
      <c r="AF68" s="257"/>
      <c r="AG68" s="257"/>
      <c r="AH68" s="249">
        <v>39</v>
      </c>
      <c r="AI68" s="199" t="s">
        <v>289</v>
      </c>
      <c r="AJ68" s="199"/>
      <c r="AK68" s="196"/>
      <c r="AL68" s="193">
        <v>39</v>
      </c>
      <c r="AM68" s="43" t="s">
        <v>152</v>
      </c>
      <c r="AN68" s="115"/>
      <c r="AO68" s="115"/>
      <c r="AP68" s="115">
        <v>53</v>
      </c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</row>
    <row r="69" spans="1:78" s="106" customFormat="1" ht="18.75" customHeight="1" x14ac:dyDescent="0.3">
      <c r="A69" s="53">
        <f>N69+R69+V69+Z69+AD69+AH69+AL69+AP69</f>
        <v>212</v>
      </c>
      <c r="B69" s="53">
        <v>67</v>
      </c>
      <c r="C69" s="336">
        <f>AVERAGE(L69,P69,T69,X69,AB69,AF69,AJ69,AN69,)</f>
        <v>15</v>
      </c>
      <c r="D69" s="12" t="s">
        <v>247</v>
      </c>
      <c r="E69" s="12" t="s">
        <v>173</v>
      </c>
      <c r="F69" s="12" t="s">
        <v>235</v>
      </c>
      <c r="G69" s="57" t="s">
        <v>236</v>
      </c>
      <c r="H69" s="350"/>
      <c r="I69" s="8" t="s">
        <v>92</v>
      </c>
      <c r="J69" s="8" t="s">
        <v>90</v>
      </c>
      <c r="K69" s="344"/>
      <c r="L69" s="344"/>
      <c r="M69" s="344"/>
      <c r="N69" s="344"/>
      <c r="O69" s="315"/>
      <c r="P69" s="315"/>
      <c r="Q69" s="315"/>
      <c r="R69" s="315"/>
      <c r="S69" s="279"/>
      <c r="T69" s="279"/>
      <c r="U69" s="279"/>
      <c r="V69" s="279"/>
      <c r="W69" s="133"/>
      <c r="X69" s="134"/>
      <c r="Y69" s="139"/>
      <c r="Z69" s="139"/>
      <c r="AA69" s="98">
        <v>1.0229166666666666E-2</v>
      </c>
      <c r="AB69" s="94">
        <v>30</v>
      </c>
      <c r="AC69" s="94">
        <v>20</v>
      </c>
      <c r="AD69" s="94">
        <v>81</v>
      </c>
      <c r="AE69" s="256" t="s">
        <v>290</v>
      </c>
      <c r="AF69" s="259"/>
      <c r="AG69" s="259"/>
      <c r="AH69" s="252">
        <v>39</v>
      </c>
      <c r="AI69" s="199" t="s">
        <v>289</v>
      </c>
      <c r="AJ69" s="199"/>
      <c r="AK69" s="197"/>
      <c r="AL69" s="180">
        <v>39</v>
      </c>
      <c r="AM69" s="43" t="s">
        <v>152</v>
      </c>
      <c r="AN69" s="42"/>
      <c r="AO69" s="42"/>
      <c r="AP69" s="42">
        <v>53</v>
      </c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</row>
    <row r="70" spans="1:78" ht="18.75" hidden="1" customHeight="1" x14ac:dyDescent="0.3">
      <c r="A70" s="53">
        <f>N70+R70+V70+Z70+AD70+AH70+AL70+AP70</f>
        <v>211</v>
      </c>
      <c r="B70" s="53">
        <v>68</v>
      </c>
      <c r="C70" s="336">
        <f>AVERAGE(L70,P70,T70,X70,AB70,AF70,AJ70,AN70,)</f>
        <v>20.333333333333332</v>
      </c>
      <c r="D70" s="3" t="s">
        <v>189</v>
      </c>
      <c r="E70" s="12" t="s">
        <v>25</v>
      </c>
      <c r="F70" s="12" t="s">
        <v>170</v>
      </c>
      <c r="G70" s="57" t="s">
        <v>212</v>
      </c>
      <c r="I70" s="8" t="s">
        <v>92</v>
      </c>
      <c r="J70" s="8" t="s">
        <v>90</v>
      </c>
      <c r="K70" s="344"/>
      <c r="L70" s="344"/>
      <c r="M70" s="344"/>
      <c r="N70" s="344"/>
      <c r="O70" s="314"/>
      <c r="P70" s="314"/>
      <c r="Q70" s="314"/>
      <c r="R70" s="314"/>
      <c r="S70" s="278"/>
      <c r="T70" s="278"/>
      <c r="U70" s="278"/>
      <c r="V70" s="278"/>
      <c r="W70" s="133"/>
      <c r="X70" s="134"/>
      <c r="Y70" s="139"/>
      <c r="Z70" s="139"/>
      <c r="AA70" s="98">
        <v>1.1263888888888888E-2</v>
      </c>
      <c r="AB70" s="94">
        <v>23</v>
      </c>
      <c r="AC70" s="94">
        <v>45</v>
      </c>
      <c r="AD70" s="94">
        <v>56</v>
      </c>
      <c r="AE70" s="250">
        <v>6.7013888888888885E-4</v>
      </c>
      <c r="AF70" s="252">
        <v>38</v>
      </c>
      <c r="AG70" s="252">
        <v>38</v>
      </c>
      <c r="AH70" s="253">
        <v>63</v>
      </c>
      <c r="AI70" s="199" t="s">
        <v>289</v>
      </c>
      <c r="AJ70" s="199"/>
      <c r="AK70" s="197"/>
      <c r="AL70" s="180">
        <v>39</v>
      </c>
      <c r="AM70" s="43" t="s">
        <v>152</v>
      </c>
      <c r="AN70" s="42"/>
      <c r="AO70" s="42"/>
      <c r="AP70" s="42">
        <v>53</v>
      </c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</row>
    <row r="71" spans="1:78" ht="18.75" hidden="1" x14ac:dyDescent="0.3">
      <c r="A71" s="53">
        <f>N71+R71+V71+Z71+AD71+AH71+AL71+AP71</f>
        <v>210</v>
      </c>
      <c r="B71" s="53">
        <v>69</v>
      </c>
      <c r="C71" s="336">
        <f>AVERAGE(L71,P71,T71,X71,AB71,AF71,AJ71,AN71,)</f>
        <v>13.5</v>
      </c>
      <c r="D71" s="12" t="s">
        <v>248</v>
      </c>
      <c r="E71" s="12" t="s">
        <v>13</v>
      </c>
      <c r="F71" s="12" t="s">
        <v>235</v>
      </c>
      <c r="G71" s="57" t="s">
        <v>236</v>
      </c>
      <c r="I71" s="8" t="s">
        <v>92</v>
      </c>
      <c r="J71" s="8" t="s">
        <v>90</v>
      </c>
      <c r="K71" s="344"/>
      <c r="L71" s="344"/>
      <c r="M71" s="344"/>
      <c r="N71" s="344"/>
      <c r="O71" s="315"/>
      <c r="P71" s="315"/>
      <c r="Q71" s="315"/>
      <c r="R71" s="315"/>
      <c r="S71" s="279"/>
      <c r="T71" s="279"/>
      <c r="U71" s="279"/>
      <c r="V71" s="279"/>
      <c r="W71" s="133"/>
      <c r="X71" s="134"/>
      <c r="Y71" s="139"/>
      <c r="Z71" s="139"/>
      <c r="AA71" s="98">
        <v>1.0278935185185184E-2</v>
      </c>
      <c r="AB71" s="94">
        <v>27</v>
      </c>
      <c r="AC71" s="94">
        <v>22</v>
      </c>
      <c r="AD71" s="94">
        <v>79</v>
      </c>
      <c r="AE71" s="256" t="s">
        <v>290</v>
      </c>
      <c r="AF71" s="259"/>
      <c r="AG71" s="259"/>
      <c r="AH71" s="252">
        <v>39</v>
      </c>
      <c r="AI71" s="199" t="s">
        <v>289</v>
      </c>
      <c r="AJ71" s="199"/>
      <c r="AK71" s="197"/>
      <c r="AL71" s="180">
        <v>39</v>
      </c>
      <c r="AM71" s="43" t="s">
        <v>152</v>
      </c>
      <c r="AN71" s="42"/>
      <c r="AO71" s="42"/>
      <c r="AP71" s="42">
        <v>53</v>
      </c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</row>
    <row r="72" spans="1:78" ht="18.75" hidden="1" x14ac:dyDescent="0.3">
      <c r="A72" s="53">
        <f>N72+R72+V72+Z72+AD72+AH72+AL72+AP72</f>
        <v>208</v>
      </c>
      <c r="B72" s="53">
        <v>70</v>
      </c>
      <c r="C72" s="336">
        <f>AVERAGE(L72,P72,T72,X72,AB72,AF72,AJ72,AN72,)</f>
        <v>14</v>
      </c>
      <c r="D72" s="12" t="s">
        <v>249</v>
      </c>
      <c r="E72" s="12" t="s">
        <v>135</v>
      </c>
      <c r="F72" s="12" t="s">
        <v>235</v>
      </c>
      <c r="G72" s="57" t="s">
        <v>236</v>
      </c>
      <c r="I72" s="8" t="s">
        <v>92</v>
      </c>
      <c r="J72" s="8" t="s">
        <v>90</v>
      </c>
      <c r="K72" s="344"/>
      <c r="L72" s="344"/>
      <c r="M72" s="344"/>
      <c r="N72" s="344"/>
      <c r="O72" s="315"/>
      <c r="P72" s="315"/>
      <c r="Q72" s="315"/>
      <c r="R72" s="315"/>
      <c r="S72" s="279"/>
      <c r="T72" s="279"/>
      <c r="U72" s="279"/>
      <c r="V72" s="279"/>
      <c r="W72" s="133"/>
      <c r="X72" s="134"/>
      <c r="Y72" s="139"/>
      <c r="Z72" s="139"/>
      <c r="AA72" s="98">
        <v>1.0305555555555556E-2</v>
      </c>
      <c r="AB72" s="94">
        <v>28</v>
      </c>
      <c r="AC72" s="94">
        <v>24</v>
      </c>
      <c r="AD72" s="94">
        <v>77</v>
      </c>
      <c r="AE72" s="256" t="s">
        <v>290</v>
      </c>
      <c r="AF72" s="259"/>
      <c r="AG72" s="259"/>
      <c r="AH72" s="252">
        <v>39</v>
      </c>
      <c r="AI72" s="199" t="s">
        <v>289</v>
      </c>
      <c r="AJ72" s="199"/>
      <c r="AK72" s="197"/>
      <c r="AL72" s="180">
        <v>39</v>
      </c>
      <c r="AM72" s="43" t="s">
        <v>152</v>
      </c>
      <c r="AN72" s="42"/>
      <c r="AO72" s="42"/>
      <c r="AP72" s="42">
        <v>53</v>
      </c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</row>
    <row r="73" spans="1:78" s="90" customFormat="1" ht="18.75" hidden="1" x14ac:dyDescent="0.3">
      <c r="A73" s="53">
        <f>N73+R73+V73+Z73+AD73+AH73+AL73+AP73</f>
        <v>205</v>
      </c>
      <c r="B73" s="53">
        <v>71</v>
      </c>
      <c r="C73" s="336">
        <f>AVERAGE(L73,P73,T73,X73,AB73,AF73,AJ73,AN73,)</f>
        <v>14.5</v>
      </c>
      <c r="D73" s="12" t="s">
        <v>250</v>
      </c>
      <c r="E73" s="12" t="s">
        <v>34</v>
      </c>
      <c r="F73" s="12" t="s">
        <v>235</v>
      </c>
      <c r="G73" s="57" t="s">
        <v>236</v>
      </c>
      <c r="H73" s="350"/>
      <c r="I73" s="8" t="s">
        <v>92</v>
      </c>
      <c r="J73" s="8" t="s">
        <v>90</v>
      </c>
      <c r="K73" s="344"/>
      <c r="L73" s="344"/>
      <c r="M73" s="344"/>
      <c r="N73" s="344"/>
      <c r="O73" s="315"/>
      <c r="P73" s="315"/>
      <c r="Q73" s="315"/>
      <c r="R73" s="315"/>
      <c r="S73" s="279"/>
      <c r="T73" s="279"/>
      <c r="U73" s="279"/>
      <c r="V73" s="279"/>
      <c r="W73" s="133"/>
      <c r="X73" s="134"/>
      <c r="Y73" s="139"/>
      <c r="Z73" s="139"/>
      <c r="AA73" s="98">
        <v>1.0408564814814815E-2</v>
      </c>
      <c r="AB73" s="94">
        <v>29</v>
      </c>
      <c r="AC73" s="94">
        <v>27</v>
      </c>
      <c r="AD73" s="94">
        <v>74</v>
      </c>
      <c r="AE73" s="256" t="s">
        <v>290</v>
      </c>
      <c r="AF73" s="259"/>
      <c r="AG73" s="259"/>
      <c r="AH73" s="252">
        <v>39</v>
      </c>
      <c r="AI73" s="199" t="s">
        <v>289</v>
      </c>
      <c r="AJ73" s="199"/>
      <c r="AK73" s="197"/>
      <c r="AL73" s="180">
        <v>39</v>
      </c>
      <c r="AM73" s="43" t="s">
        <v>152</v>
      </c>
      <c r="AN73" s="42"/>
      <c r="AO73" s="42"/>
      <c r="AP73" s="42">
        <v>53</v>
      </c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5"/>
      <c r="BU73" s="5"/>
      <c r="BV73" s="5"/>
      <c r="BW73" s="5"/>
      <c r="BX73" s="5"/>
      <c r="BY73" s="5"/>
      <c r="BZ73" s="5"/>
    </row>
    <row r="74" spans="1:78" s="33" customFormat="1" ht="18.75" hidden="1" x14ac:dyDescent="0.3">
      <c r="A74" s="53">
        <f>N74+R74+V74+Z74+AD74+AH74+AL74+AP74</f>
        <v>202</v>
      </c>
      <c r="B74" s="53">
        <v>72</v>
      </c>
      <c r="C74" s="336">
        <f>AVERAGE(L74,P74,T74,X74,AB74,AF74,AJ74,AN74,)</f>
        <v>14.5</v>
      </c>
      <c r="D74" s="12" t="s">
        <v>252</v>
      </c>
      <c r="E74" s="12" t="s">
        <v>135</v>
      </c>
      <c r="F74" s="12" t="s">
        <v>235</v>
      </c>
      <c r="G74" s="57" t="s">
        <v>236</v>
      </c>
      <c r="H74" s="350"/>
      <c r="I74" s="8" t="s">
        <v>92</v>
      </c>
      <c r="J74" s="8" t="s">
        <v>90</v>
      </c>
      <c r="K74" s="344"/>
      <c r="L74" s="344"/>
      <c r="M74" s="344"/>
      <c r="N74" s="344"/>
      <c r="O74" s="315"/>
      <c r="P74" s="315"/>
      <c r="Q74" s="315"/>
      <c r="R74" s="315"/>
      <c r="S74" s="279"/>
      <c r="T74" s="279"/>
      <c r="U74" s="279"/>
      <c r="V74" s="279"/>
      <c r="W74" s="133"/>
      <c r="X74" s="134"/>
      <c r="Y74" s="139"/>
      <c r="Z74" s="139"/>
      <c r="AA74" s="98">
        <v>1.0605324074074074E-2</v>
      </c>
      <c r="AB74" s="94">
        <v>29</v>
      </c>
      <c r="AC74" s="94">
        <v>30</v>
      </c>
      <c r="AD74" s="94">
        <v>71</v>
      </c>
      <c r="AE74" s="256" t="s">
        <v>290</v>
      </c>
      <c r="AF74" s="259"/>
      <c r="AG74" s="259"/>
      <c r="AH74" s="252">
        <v>39</v>
      </c>
      <c r="AI74" s="199" t="s">
        <v>289</v>
      </c>
      <c r="AJ74" s="199"/>
      <c r="AK74" s="197"/>
      <c r="AL74" s="180">
        <v>39</v>
      </c>
      <c r="AM74" s="43" t="s">
        <v>152</v>
      </c>
      <c r="AN74" s="42"/>
      <c r="AO74" s="42"/>
      <c r="AP74" s="42">
        <v>53</v>
      </c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5"/>
      <c r="BR74" s="5"/>
      <c r="BS74" s="5"/>
      <c r="BT74" s="5"/>
      <c r="BU74" s="5"/>
      <c r="BV74" s="5"/>
      <c r="BW74" s="5"/>
      <c r="BX74" s="5"/>
      <c r="BY74" s="5"/>
      <c r="BZ74" s="5"/>
    </row>
    <row r="75" spans="1:78" s="33" customFormat="1" ht="18.75" x14ac:dyDescent="0.3">
      <c r="A75" s="53">
        <f>N75+R75+V75+Z75+AD75+AH75+AL75+AP75</f>
        <v>201</v>
      </c>
      <c r="B75" s="53">
        <v>73</v>
      </c>
      <c r="C75" s="336">
        <f>AVERAGE(L75,P75,T75,X75,AB75,AF75,AJ75,AN75,)</f>
        <v>12.5</v>
      </c>
      <c r="D75" s="12" t="s">
        <v>253</v>
      </c>
      <c r="E75" s="12" t="s">
        <v>7</v>
      </c>
      <c r="F75" s="12" t="s">
        <v>170</v>
      </c>
      <c r="G75" s="57" t="s">
        <v>212</v>
      </c>
      <c r="H75" s="350"/>
      <c r="I75" s="8" t="s">
        <v>92</v>
      </c>
      <c r="J75" s="8" t="s">
        <v>90</v>
      </c>
      <c r="K75" s="344"/>
      <c r="L75" s="344"/>
      <c r="M75" s="344"/>
      <c r="N75" s="344"/>
      <c r="O75" s="315"/>
      <c r="P75" s="315"/>
      <c r="Q75" s="315"/>
      <c r="R75" s="315"/>
      <c r="S75" s="279"/>
      <c r="T75" s="279"/>
      <c r="U75" s="279"/>
      <c r="V75" s="279"/>
      <c r="W75" s="133"/>
      <c r="X75" s="134"/>
      <c r="Y75" s="139"/>
      <c r="Z75" s="139"/>
      <c r="AA75" s="98">
        <v>1.0616898148148148E-2</v>
      </c>
      <c r="AB75" s="94">
        <v>25</v>
      </c>
      <c r="AC75" s="94">
        <v>31</v>
      </c>
      <c r="AD75" s="94">
        <v>70</v>
      </c>
      <c r="AE75" s="256" t="s">
        <v>290</v>
      </c>
      <c r="AF75" s="259"/>
      <c r="AG75" s="259"/>
      <c r="AH75" s="252">
        <v>39</v>
      </c>
      <c r="AI75" s="199" t="s">
        <v>289</v>
      </c>
      <c r="AJ75" s="199"/>
      <c r="AK75" s="197"/>
      <c r="AL75" s="180">
        <v>39</v>
      </c>
      <c r="AM75" s="43" t="s">
        <v>152</v>
      </c>
      <c r="AN75" s="42"/>
      <c r="AO75" s="42"/>
      <c r="AP75" s="42">
        <v>53</v>
      </c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5"/>
      <c r="BR75" s="5"/>
      <c r="BS75" s="5"/>
      <c r="BT75" s="5"/>
      <c r="BU75" s="5"/>
      <c r="BV75" s="5"/>
      <c r="BW75" s="5"/>
      <c r="BX75" s="5"/>
      <c r="BY75" s="5"/>
      <c r="BZ75" s="5"/>
    </row>
    <row r="76" spans="1:78" s="14" customFormat="1" ht="18.75" hidden="1" x14ac:dyDescent="0.3">
      <c r="A76" s="53">
        <f>N76+R76+V76+Z76+AD76+AH76+AL76+AP76</f>
        <v>199</v>
      </c>
      <c r="B76" s="53">
        <v>74</v>
      </c>
      <c r="C76" s="336">
        <f>AVERAGE(L76,P76,T76,X76,AB76,AF76,AJ76,AN76,)</f>
        <v>42.333333333333336</v>
      </c>
      <c r="D76" s="3" t="s">
        <v>42</v>
      </c>
      <c r="E76" s="12" t="s">
        <v>31</v>
      </c>
      <c r="F76" s="12" t="s">
        <v>36</v>
      </c>
      <c r="G76" s="57" t="s">
        <v>124</v>
      </c>
      <c r="H76" s="350"/>
      <c r="I76" s="8" t="s">
        <v>92</v>
      </c>
      <c r="J76" s="8" t="s">
        <v>90</v>
      </c>
      <c r="K76" s="344"/>
      <c r="L76" s="344"/>
      <c r="M76" s="344"/>
      <c r="N76" s="344"/>
      <c r="O76" s="316"/>
      <c r="P76" s="316"/>
      <c r="Q76" s="316"/>
      <c r="R76" s="316"/>
      <c r="S76" s="281"/>
      <c r="T76" s="281"/>
      <c r="U76" s="281"/>
      <c r="V76" s="281"/>
      <c r="W76" s="131"/>
      <c r="X76" s="131"/>
      <c r="Y76" s="143"/>
      <c r="Z76" s="143"/>
      <c r="AA76" s="96"/>
      <c r="AB76" s="96"/>
      <c r="AC76" s="96"/>
      <c r="AD76" s="96"/>
      <c r="AE76" s="258"/>
      <c r="AF76" s="260"/>
      <c r="AG76" s="252"/>
      <c r="AH76" s="253"/>
      <c r="AI76" s="200">
        <v>3.6226851851851855E-4</v>
      </c>
      <c r="AJ76" s="178">
        <v>62</v>
      </c>
      <c r="AK76" s="178">
        <v>2</v>
      </c>
      <c r="AL76" s="181">
        <v>99</v>
      </c>
      <c r="AM76" s="45">
        <v>1.7708333333333335E-4</v>
      </c>
      <c r="AN76" s="46">
        <v>65</v>
      </c>
      <c r="AO76" s="46">
        <v>1</v>
      </c>
      <c r="AP76" s="46">
        <v>100</v>
      </c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Q76" s="5"/>
      <c r="BR76" s="5"/>
      <c r="BS76" s="5"/>
      <c r="BT76" s="90"/>
      <c r="BU76" s="90"/>
      <c r="BV76" s="90"/>
      <c r="BW76" s="90"/>
      <c r="BX76" s="90"/>
      <c r="BY76" s="90"/>
      <c r="BZ76" s="90"/>
    </row>
    <row r="77" spans="1:78" s="14" customFormat="1" ht="18.75" hidden="1" customHeight="1" x14ac:dyDescent="0.3">
      <c r="A77" s="53">
        <f>N77+R77+V77+Z77+AD77+AH77+AL77+AP77</f>
        <v>198</v>
      </c>
      <c r="B77" s="53">
        <v>75</v>
      </c>
      <c r="C77" s="336">
        <f>AVERAGE(L77,P77,T77,X77,AB77,AF77,AJ77,AN77,)</f>
        <v>14.5</v>
      </c>
      <c r="D77" s="12" t="s">
        <v>254</v>
      </c>
      <c r="E77" s="12" t="s">
        <v>135</v>
      </c>
      <c r="F77" s="12" t="s">
        <v>235</v>
      </c>
      <c r="G77" s="57" t="s">
        <v>236</v>
      </c>
      <c r="H77" s="350"/>
      <c r="I77" s="8" t="s">
        <v>92</v>
      </c>
      <c r="J77" s="8" t="s">
        <v>90</v>
      </c>
      <c r="K77" s="344"/>
      <c r="L77" s="344"/>
      <c r="M77" s="344"/>
      <c r="N77" s="344"/>
      <c r="O77" s="315"/>
      <c r="P77" s="315"/>
      <c r="Q77" s="315"/>
      <c r="R77" s="315"/>
      <c r="S77" s="279"/>
      <c r="T77" s="279"/>
      <c r="U77" s="279"/>
      <c r="V77" s="279"/>
      <c r="W77" s="133"/>
      <c r="X77" s="134"/>
      <c r="Y77" s="139"/>
      <c r="Z77" s="139"/>
      <c r="AA77" s="98">
        <v>1.0769675925925926E-2</v>
      </c>
      <c r="AB77" s="94">
        <v>29</v>
      </c>
      <c r="AC77" s="94">
        <v>34</v>
      </c>
      <c r="AD77" s="94">
        <v>67</v>
      </c>
      <c r="AE77" s="256" t="s">
        <v>290</v>
      </c>
      <c r="AF77" s="259"/>
      <c r="AG77" s="259"/>
      <c r="AH77" s="252">
        <v>39</v>
      </c>
      <c r="AI77" s="199" t="s">
        <v>289</v>
      </c>
      <c r="AJ77" s="199"/>
      <c r="AK77" s="197"/>
      <c r="AL77" s="180">
        <v>39</v>
      </c>
      <c r="AM77" s="43" t="s">
        <v>152</v>
      </c>
      <c r="AN77" s="42"/>
      <c r="AO77" s="42"/>
      <c r="AP77" s="42">
        <v>53</v>
      </c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90"/>
      <c r="BR77" s="90"/>
      <c r="BS77" s="90"/>
      <c r="BT77" s="33"/>
      <c r="BU77" s="33"/>
      <c r="BV77" s="33"/>
      <c r="BW77" s="33"/>
      <c r="BX77" s="33"/>
      <c r="BY77" s="33"/>
      <c r="BZ77" s="33"/>
    </row>
    <row r="78" spans="1:78" s="14" customFormat="1" ht="18.75" hidden="1" customHeight="1" x14ac:dyDescent="0.3">
      <c r="A78" s="53">
        <f>N78+R78+V78+Z78+AD78+AH78+AL78+AP78</f>
        <v>193</v>
      </c>
      <c r="B78" s="53">
        <v>76</v>
      </c>
      <c r="C78" s="336">
        <f>AVERAGE(L78,P78,T78,X78,AB78,AF78,AJ78,AN78,)</f>
        <v>14</v>
      </c>
      <c r="D78" s="12" t="s">
        <v>256</v>
      </c>
      <c r="E78" s="12" t="s">
        <v>135</v>
      </c>
      <c r="F78" s="12" t="s">
        <v>235</v>
      </c>
      <c r="G78" s="57" t="s">
        <v>236</v>
      </c>
      <c r="H78" s="350"/>
      <c r="I78" s="8" t="s">
        <v>92</v>
      </c>
      <c r="J78" s="8" t="s">
        <v>90</v>
      </c>
      <c r="K78" s="344"/>
      <c r="L78" s="344"/>
      <c r="M78" s="344"/>
      <c r="N78" s="344"/>
      <c r="O78" s="315"/>
      <c r="P78" s="315"/>
      <c r="Q78" s="315"/>
      <c r="R78" s="315"/>
      <c r="S78" s="279"/>
      <c r="T78" s="279"/>
      <c r="U78" s="279"/>
      <c r="V78" s="279"/>
      <c r="W78" s="133"/>
      <c r="X78" s="134"/>
      <c r="Y78" s="139"/>
      <c r="Z78" s="139"/>
      <c r="AA78" s="98">
        <v>1.089699074074074E-2</v>
      </c>
      <c r="AB78" s="94">
        <v>28</v>
      </c>
      <c r="AC78" s="94">
        <v>39</v>
      </c>
      <c r="AD78" s="94">
        <v>62</v>
      </c>
      <c r="AE78" s="256" t="s">
        <v>290</v>
      </c>
      <c r="AF78" s="259"/>
      <c r="AG78" s="259"/>
      <c r="AH78" s="252">
        <v>39</v>
      </c>
      <c r="AI78" s="199" t="s">
        <v>289</v>
      </c>
      <c r="AJ78" s="199"/>
      <c r="AK78" s="197"/>
      <c r="AL78" s="180">
        <v>39</v>
      </c>
      <c r="AM78" s="43" t="s">
        <v>152</v>
      </c>
      <c r="AN78" s="42"/>
      <c r="AO78" s="42"/>
      <c r="AP78" s="42">
        <v>53</v>
      </c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33"/>
      <c r="BR78" s="33"/>
      <c r="BS78" s="33"/>
    </row>
    <row r="79" spans="1:78" s="14" customFormat="1" ht="18.75" hidden="1" customHeight="1" x14ac:dyDescent="0.3">
      <c r="A79" s="53">
        <f>N79+R79+V79+Z79+AD79+AH79+AL79+AP79</f>
        <v>191</v>
      </c>
      <c r="B79" s="53">
        <v>77</v>
      </c>
      <c r="C79" s="336">
        <f>AVERAGE(L79,P79,T79,X79,AB79,AF79,AJ79,AN79,)</f>
        <v>13</v>
      </c>
      <c r="D79" s="12" t="s">
        <v>257</v>
      </c>
      <c r="E79" s="12" t="s">
        <v>195</v>
      </c>
      <c r="F79" s="12" t="s">
        <v>235</v>
      </c>
      <c r="G79" s="57" t="s">
        <v>236</v>
      </c>
      <c r="H79" s="351" t="s">
        <v>354</v>
      </c>
      <c r="I79" s="8" t="s">
        <v>92</v>
      </c>
      <c r="J79" s="8" t="s">
        <v>90</v>
      </c>
      <c r="K79" s="344"/>
      <c r="L79" s="344"/>
      <c r="M79" s="344"/>
      <c r="N79" s="344"/>
      <c r="O79" s="312"/>
      <c r="P79" s="312"/>
      <c r="Q79" s="312"/>
      <c r="R79" s="312"/>
      <c r="S79" s="280"/>
      <c r="T79" s="280"/>
      <c r="U79" s="280"/>
      <c r="V79" s="280"/>
      <c r="W79" s="132"/>
      <c r="X79" s="131"/>
      <c r="Y79" s="138"/>
      <c r="Z79" s="138"/>
      <c r="AA79" s="107">
        <v>1.0974537037037038E-2</v>
      </c>
      <c r="AB79" s="108">
        <v>26</v>
      </c>
      <c r="AC79" s="108">
        <v>41</v>
      </c>
      <c r="AD79" s="108">
        <v>60</v>
      </c>
      <c r="AE79" s="256" t="s">
        <v>290</v>
      </c>
      <c r="AF79" s="257"/>
      <c r="AG79" s="257"/>
      <c r="AH79" s="249">
        <v>39</v>
      </c>
      <c r="AI79" s="199" t="s">
        <v>289</v>
      </c>
      <c r="AJ79" s="199"/>
      <c r="AK79" s="196"/>
      <c r="AL79" s="193">
        <v>39</v>
      </c>
      <c r="AM79" s="43" t="s">
        <v>152</v>
      </c>
      <c r="AN79" s="115"/>
      <c r="AO79" s="115"/>
      <c r="AP79" s="115">
        <v>53</v>
      </c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</row>
    <row r="80" spans="1:78" ht="18.75" hidden="1" x14ac:dyDescent="0.3">
      <c r="A80" s="53">
        <f>N80+R80+V80+Z80+AD80+AH80+AL80+AP80</f>
        <v>190</v>
      </c>
      <c r="B80" s="53">
        <v>78</v>
      </c>
      <c r="C80" s="336">
        <f>AVERAGE(L80,P80,T80,X80,AB80,AF80,AJ80,AN80,)</f>
        <v>13</v>
      </c>
      <c r="D80" s="12" t="s">
        <v>258</v>
      </c>
      <c r="E80" s="12" t="s">
        <v>101</v>
      </c>
      <c r="F80" s="12" t="s">
        <v>235</v>
      </c>
      <c r="G80" s="57" t="s">
        <v>236</v>
      </c>
      <c r="I80" s="8" t="s">
        <v>92</v>
      </c>
      <c r="J80" s="8" t="s">
        <v>90</v>
      </c>
      <c r="K80" s="344"/>
      <c r="L80" s="344"/>
      <c r="M80" s="344"/>
      <c r="N80" s="344"/>
      <c r="O80" s="315"/>
      <c r="P80" s="315"/>
      <c r="Q80" s="315"/>
      <c r="R80" s="315"/>
      <c r="S80" s="279"/>
      <c r="T80" s="279"/>
      <c r="U80" s="279"/>
      <c r="V80" s="279"/>
      <c r="W80" s="133"/>
      <c r="X80" s="134"/>
      <c r="Y80" s="139"/>
      <c r="Z80" s="139"/>
      <c r="AA80" s="98">
        <v>1.1130787037037036E-2</v>
      </c>
      <c r="AB80" s="94">
        <v>26</v>
      </c>
      <c r="AC80" s="94">
        <v>42</v>
      </c>
      <c r="AD80" s="94">
        <v>59</v>
      </c>
      <c r="AE80" s="256" t="s">
        <v>290</v>
      </c>
      <c r="AF80" s="259"/>
      <c r="AG80" s="259"/>
      <c r="AH80" s="252">
        <v>39</v>
      </c>
      <c r="AI80" s="199" t="s">
        <v>289</v>
      </c>
      <c r="AJ80" s="199"/>
      <c r="AK80" s="197"/>
      <c r="AL80" s="180">
        <v>39</v>
      </c>
      <c r="AM80" s="43" t="s">
        <v>152</v>
      </c>
      <c r="AN80" s="42"/>
      <c r="AO80" s="42"/>
      <c r="AP80" s="42">
        <v>53</v>
      </c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4"/>
      <c r="BR80" s="14"/>
      <c r="BS80" s="14"/>
      <c r="BT80" s="14"/>
      <c r="BU80" s="14"/>
      <c r="BV80" s="14"/>
      <c r="BW80" s="14"/>
      <c r="BX80" s="14"/>
      <c r="BY80" s="14"/>
      <c r="BZ80" s="14"/>
    </row>
    <row r="81" spans="1:78" s="14" customFormat="1" ht="18.75" hidden="1" x14ac:dyDescent="0.3">
      <c r="A81" s="53">
        <f>N81+R81+V81+Z81+AD81+AH81+AL81+AP81</f>
        <v>190</v>
      </c>
      <c r="B81" s="53">
        <v>79</v>
      </c>
      <c r="C81" s="336">
        <f>AVERAGE(L81,P81,T81,X81,AB81,AF81,AJ81,AN81,)</f>
        <v>23</v>
      </c>
      <c r="D81" s="3" t="s">
        <v>167</v>
      </c>
      <c r="E81" s="12" t="s">
        <v>13</v>
      </c>
      <c r="F81" s="12" t="s">
        <v>18</v>
      </c>
      <c r="G81" s="57" t="s">
        <v>210</v>
      </c>
      <c r="H81" s="350"/>
      <c r="I81" s="8" t="s">
        <v>92</v>
      </c>
      <c r="J81" s="8" t="s">
        <v>90</v>
      </c>
      <c r="K81" s="344"/>
      <c r="L81" s="344"/>
      <c r="M81" s="344"/>
      <c r="N81" s="344"/>
      <c r="O81" s="314"/>
      <c r="P81" s="314"/>
      <c r="Q81" s="314"/>
      <c r="R81" s="314"/>
      <c r="S81" s="278"/>
      <c r="T81" s="278"/>
      <c r="U81" s="278"/>
      <c r="V81" s="278"/>
      <c r="W81" s="134"/>
      <c r="X81" s="134"/>
      <c r="Y81" s="139"/>
      <c r="Z81" s="139"/>
      <c r="AA81" s="94"/>
      <c r="AB81" s="94"/>
      <c r="AC81" s="94"/>
      <c r="AD81" s="94"/>
      <c r="AE81" s="250">
        <v>5.5787037037037036E-4</v>
      </c>
      <c r="AF81" s="252">
        <v>46</v>
      </c>
      <c r="AG81" s="252">
        <v>3</v>
      </c>
      <c r="AH81" s="253">
        <v>98</v>
      </c>
      <c r="AI81" s="199" t="s">
        <v>289</v>
      </c>
      <c r="AJ81" s="199"/>
      <c r="AK81" s="197"/>
      <c r="AL81" s="180">
        <v>39</v>
      </c>
      <c r="AM81" s="43" t="s">
        <v>152</v>
      </c>
      <c r="AN81" s="42"/>
      <c r="AO81" s="42"/>
      <c r="AP81" s="42">
        <v>53</v>
      </c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</row>
    <row r="82" spans="1:78" s="14" customFormat="1" ht="18.75" hidden="1" x14ac:dyDescent="0.3">
      <c r="A82" s="53">
        <f>N82+R82+V82+Z82+AD82+AH82+AL82+AP82</f>
        <v>189</v>
      </c>
      <c r="B82" s="53">
        <v>80</v>
      </c>
      <c r="C82" s="336">
        <f>AVERAGE(L82,P82,T82,X82,AB82,AF82,AJ82,AN82,)</f>
        <v>33.333333333333336</v>
      </c>
      <c r="D82" s="3" t="s">
        <v>17</v>
      </c>
      <c r="E82" s="12" t="s">
        <v>13</v>
      </c>
      <c r="F82" s="12" t="s">
        <v>18</v>
      </c>
      <c r="G82" s="3" t="s">
        <v>210</v>
      </c>
      <c r="H82" s="350"/>
      <c r="I82" s="8" t="s">
        <v>92</v>
      </c>
      <c r="J82" s="8" t="s">
        <v>90</v>
      </c>
      <c r="K82" s="344"/>
      <c r="L82" s="344"/>
      <c r="M82" s="344"/>
      <c r="N82" s="344"/>
      <c r="O82" s="314"/>
      <c r="P82" s="314"/>
      <c r="Q82" s="314"/>
      <c r="R82" s="314"/>
      <c r="S82" s="278"/>
      <c r="T82" s="278"/>
      <c r="U82" s="278"/>
      <c r="V82" s="278"/>
      <c r="W82" s="134"/>
      <c r="X82" s="134"/>
      <c r="Y82" s="139"/>
      <c r="Z82" s="139"/>
      <c r="AA82" s="94"/>
      <c r="AB82" s="94"/>
      <c r="AC82" s="94"/>
      <c r="AD82" s="94"/>
      <c r="AE82" s="258"/>
      <c r="AF82" s="252"/>
      <c r="AG82" s="252"/>
      <c r="AH82" s="253"/>
      <c r="AI82" s="195">
        <v>3.8078703703703706E-4</v>
      </c>
      <c r="AJ82" s="180">
        <v>47</v>
      </c>
      <c r="AK82" s="180">
        <v>7</v>
      </c>
      <c r="AL82" s="181">
        <v>94</v>
      </c>
      <c r="AM82" s="41">
        <v>1.8287037037037038E-4</v>
      </c>
      <c r="AN82" s="42">
        <v>53</v>
      </c>
      <c r="AO82" s="42">
        <v>6</v>
      </c>
      <c r="AP82" s="42">
        <v>95</v>
      </c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T82" s="5"/>
      <c r="BU82" s="5"/>
      <c r="BV82" s="5"/>
      <c r="BW82" s="5"/>
      <c r="BX82" s="5"/>
      <c r="BY82" s="5"/>
      <c r="BZ82" s="5"/>
    </row>
    <row r="83" spans="1:78" ht="18.75" hidden="1" x14ac:dyDescent="0.3">
      <c r="A83" s="53">
        <f>N83+R83+V83+Z83+AD83+AH83+AL83+AP83</f>
        <v>186</v>
      </c>
      <c r="B83" s="53">
        <v>81</v>
      </c>
      <c r="C83" s="336">
        <f>AVERAGE(L83,P83,T83,X83,AB83,AF83,AJ83,AN83,)</f>
        <v>13</v>
      </c>
      <c r="D83" s="12" t="s">
        <v>259</v>
      </c>
      <c r="E83" s="12" t="s">
        <v>101</v>
      </c>
      <c r="F83" s="12" t="s">
        <v>235</v>
      </c>
      <c r="G83" s="57" t="s">
        <v>236</v>
      </c>
      <c r="I83" s="8" t="s">
        <v>92</v>
      </c>
      <c r="J83" s="8" t="s">
        <v>90</v>
      </c>
      <c r="K83" s="344"/>
      <c r="L83" s="344"/>
      <c r="M83" s="344"/>
      <c r="N83" s="344"/>
      <c r="O83" s="315"/>
      <c r="P83" s="315"/>
      <c r="Q83" s="315"/>
      <c r="R83" s="315"/>
      <c r="S83" s="279"/>
      <c r="T83" s="279"/>
      <c r="U83" s="279"/>
      <c r="V83" s="279"/>
      <c r="W83" s="133"/>
      <c r="X83" s="134"/>
      <c r="Y83" s="139"/>
      <c r="Z83" s="139"/>
      <c r="AA83" s="98">
        <v>1.1320601851851851E-2</v>
      </c>
      <c r="AB83" s="94">
        <v>26</v>
      </c>
      <c r="AC83" s="94">
        <v>46</v>
      </c>
      <c r="AD83" s="94">
        <v>55</v>
      </c>
      <c r="AE83" s="256" t="s">
        <v>290</v>
      </c>
      <c r="AF83" s="259"/>
      <c r="AG83" s="259"/>
      <c r="AH83" s="252">
        <v>39</v>
      </c>
      <c r="AI83" s="199" t="s">
        <v>289</v>
      </c>
      <c r="AJ83" s="199"/>
      <c r="AK83" s="197"/>
      <c r="AL83" s="180">
        <v>39</v>
      </c>
      <c r="AM83" s="43" t="s">
        <v>152</v>
      </c>
      <c r="AN83" s="42"/>
      <c r="AO83" s="42"/>
      <c r="AP83" s="42">
        <v>53</v>
      </c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T83" s="14"/>
      <c r="BU83" s="14"/>
      <c r="BV83" s="14"/>
      <c r="BW83" s="14"/>
      <c r="BX83" s="14"/>
      <c r="BY83" s="14"/>
      <c r="BZ83" s="14"/>
    </row>
    <row r="84" spans="1:78" ht="18.75" hidden="1" x14ac:dyDescent="0.3">
      <c r="A84" s="53">
        <f>N84+R84+V84+Z84+AD84+AH84+AL84+AP84</f>
        <v>183</v>
      </c>
      <c r="B84" s="53">
        <v>82</v>
      </c>
      <c r="C84" s="336">
        <f>AVERAGE(L84,P84,T84,X84,AB84,AF84,AJ84,AN84,)</f>
        <v>19.666666666666668</v>
      </c>
      <c r="D84" s="3" t="s">
        <v>198</v>
      </c>
      <c r="E84" s="12" t="s">
        <v>31</v>
      </c>
      <c r="F84" s="12" t="s">
        <v>274</v>
      </c>
      <c r="G84" s="57" t="s">
        <v>210</v>
      </c>
      <c r="H84" s="351"/>
      <c r="I84" s="8" t="s">
        <v>77</v>
      </c>
      <c r="J84" s="8" t="s">
        <v>90</v>
      </c>
      <c r="K84" s="344"/>
      <c r="L84" s="344"/>
      <c r="M84" s="344"/>
      <c r="N84" s="344"/>
      <c r="O84" s="312"/>
      <c r="P84" s="312"/>
      <c r="Q84" s="312"/>
      <c r="R84" s="312"/>
      <c r="S84" s="280"/>
      <c r="T84" s="280"/>
      <c r="U84" s="280"/>
      <c r="V84" s="280"/>
      <c r="W84" s="132"/>
      <c r="X84" s="131"/>
      <c r="Y84" s="138"/>
      <c r="Z84" s="138"/>
      <c r="AA84" s="107">
        <v>1.2662037037037039E-2</v>
      </c>
      <c r="AB84" s="108">
        <v>22</v>
      </c>
      <c r="AC84" s="108">
        <v>61</v>
      </c>
      <c r="AD84" s="108">
        <v>40</v>
      </c>
      <c r="AE84" s="248">
        <v>7.6388888888888893E-4</v>
      </c>
      <c r="AF84" s="249">
        <v>37</v>
      </c>
      <c r="AG84" s="249">
        <v>50</v>
      </c>
      <c r="AH84" s="249">
        <v>51</v>
      </c>
      <c r="AI84" s="199" t="s">
        <v>289</v>
      </c>
      <c r="AJ84" s="199"/>
      <c r="AK84" s="196"/>
      <c r="AL84" s="193">
        <v>39</v>
      </c>
      <c r="AM84" s="43" t="s">
        <v>152</v>
      </c>
      <c r="AN84" s="115"/>
      <c r="AO84" s="115"/>
      <c r="AP84" s="115">
        <v>53</v>
      </c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</row>
    <row r="85" spans="1:78" ht="18.75" x14ac:dyDescent="0.3">
      <c r="A85" s="53">
        <f>N85+R85+V85+Z85+AD85+AH85+AL85+AP85</f>
        <v>182</v>
      </c>
      <c r="B85" s="53">
        <v>83</v>
      </c>
      <c r="C85" s="336">
        <f>AVERAGE(L85,P85,T85,X85,AB85,AF85,AJ85,AN85,)</f>
        <v>21.333333333333332</v>
      </c>
      <c r="D85" s="3" t="s">
        <v>193</v>
      </c>
      <c r="E85" s="12" t="s">
        <v>173</v>
      </c>
      <c r="F85" s="12" t="s">
        <v>170</v>
      </c>
      <c r="G85" s="57" t="s">
        <v>212</v>
      </c>
      <c r="H85" s="351" t="s">
        <v>347</v>
      </c>
      <c r="I85" s="8" t="s">
        <v>77</v>
      </c>
      <c r="J85" s="8" t="s">
        <v>90</v>
      </c>
      <c r="K85" s="344"/>
      <c r="L85" s="344"/>
      <c r="M85" s="344"/>
      <c r="N85" s="344"/>
      <c r="O85" s="318"/>
      <c r="P85" s="318"/>
      <c r="Q85" s="318"/>
      <c r="R85" s="318"/>
      <c r="S85" s="277"/>
      <c r="T85" s="277"/>
      <c r="U85" s="277"/>
      <c r="V85" s="277"/>
      <c r="W85" s="132"/>
      <c r="X85" s="131"/>
      <c r="Y85" s="139"/>
      <c r="Z85" s="139"/>
      <c r="AA85" s="107">
        <v>1.3962962962962962E-2</v>
      </c>
      <c r="AB85" s="108">
        <v>22</v>
      </c>
      <c r="AC85" s="94">
        <v>68</v>
      </c>
      <c r="AD85" s="94">
        <v>33</v>
      </c>
      <c r="AE85" s="254">
        <v>7.361111111111111E-4</v>
      </c>
      <c r="AF85" s="255">
        <v>42</v>
      </c>
      <c r="AG85" s="255">
        <v>44</v>
      </c>
      <c r="AH85" s="255">
        <v>57</v>
      </c>
      <c r="AI85" s="199" t="s">
        <v>289</v>
      </c>
      <c r="AJ85" s="199"/>
      <c r="AK85" s="197"/>
      <c r="AL85" s="180">
        <v>39</v>
      </c>
      <c r="AM85" s="43" t="s">
        <v>152</v>
      </c>
      <c r="AN85" s="42"/>
      <c r="AO85" s="42"/>
      <c r="AP85" s="42">
        <v>53</v>
      </c>
      <c r="BQ85" s="14"/>
      <c r="BR85" s="14"/>
      <c r="BS85" s="14"/>
    </row>
    <row r="86" spans="1:78" ht="18.75" hidden="1" x14ac:dyDescent="0.3">
      <c r="A86" s="53">
        <f>N86+R86+V86+Z86+AD86+AH86+AL86+AP86</f>
        <v>181</v>
      </c>
      <c r="B86" s="53">
        <v>84</v>
      </c>
      <c r="C86" s="336">
        <f>AVERAGE(L86,P86,T86,X86,AB86,AF86,AJ86,AN86,)</f>
        <v>26</v>
      </c>
      <c r="D86" s="3" t="s">
        <v>221</v>
      </c>
      <c r="E86" s="12" t="s">
        <v>25</v>
      </c>
      <c r="F86" s="12" t="s">
        <v>18</v>
      </c>
      <c r="G86" s="57" t="s">
        <v>210</v>
      </c>
      <c r="I86" s="8" t="s">
        <v>92</v>
      </c>
      <c r="J86" s="8" t="s">
        <v>90</v>
      </c>
      <c r="K86" s="344"/>
      <c r="L86" s="344"/>
      <c r="M86" s="344"/>
      <c r="N86" s="344"/>
      <c r="O86" s="318"/>
      <c r="P86" s="318"/>
      <c r="Q86" s="318"/>
      <c r="R86" s="318"/>
      <c r="S86" s="277"/>
      <c r="T86" s="277"/>
      <c r="U86" s="277"/>
      <c r="V86" s="277"/>
      <c r="W86" s="134"/>
      <c r="X86" s="134"/>
      <c r="Y86" s="139"/>
      <c r="Z86" s="139"/>
      <c r="AA86" s="94"/>
      <c r="AB86" s="94"/>
      <c r="AC86" s="94"/>
      <c r="AD86" s="94"/>
      <c r="AE86" s="254">
        <v>6.3773148148148142E-4</v>
      </c>
      <c r="AF86" s="255">
        <v>40</v>
      </c>
      <c r="AG86" s="255">
        <v>27</v>
      </c>
      <c r="AH86" s="255">
        <v>74</v>
      </c>
      <c r="AI86" s="199" t="s">
        <v>289</v>
      </c>
      <c r="AJ86" s="199"/>
      <c r="AK86" s="197"/>
      <c r="AL86" s="180">
        <v>39</v>
      </c>
      <c r="AM86" s="41">
        <v>2.1527777777777778E-4</v>
      </c>
      <c r="AN86" s="42">
        <v>38</v>
      </c>
      <c r="AO86" s="42">
        <v>33</v>
      </c>
      <c r="AP86" s="42">
        <v>68</v>
      </c>
    </row>
    <row r="87" spans="1:78" ht="18.75" hidden="1" x14ac:dyDescent="0.3">
      <c r="A87" s="53">
        <f>N87+R87+V87+Z87+AD87+AH87+AL87+AP87</f>
        <v>180</v>
      </c>
      <c r="B87" s="53">
        <v>85</v>
      </c>
      <c r="C87" s="336">
        <f>AVERAGE(L87,P87,T87,X87,AB87,AF87,AJ87,AN87,)</f>
        <v>12.5</v>
      </c>
      <c r="D87" s="12" t="s">
        <v>260</v>
      </c>
      <c r="E87" s="12" t="s">
        <v>195</v>
      </c>
      <c r="F87" s="12" t="s">
        <v>235</v>
      </c>
      <c r="G87" s="57" t="s">
        <v>236</v>
      </c>
      <c r="I87" s="8" t="s">
        <v>92</v>
      </c>
      <c r="J87" s="8" t="s">
        <v>90</v>
      </c>
      <c r="K87" s="344"/>
      <c r="L87" s="344"/>
      <c r="M87" s="344"/>
      <c r="N87" s="344"/>
      <c r="O87" s="315"/>
      <c r="P87" s="315"/>
      <c r="Q87" s="315"/>
      <c r="R87" s="315"/>
      <c r="S87" s="279"/>
      <c r="T87" s="279"/>
      <c r="U87" s="279"/>
      <c r="V87" s="279"/>
      <c r="W87" s="133"/>
      <c r="X87" s="134"/>
      <c r="Y87" s="139"/>
      <c r="Z87" s="139"/>
      <c r="AA87" s="98">
        <v>1.1971064814814815E-2</v>
      </c>
      <c r="AB87" s="94">
        <v>25</v>
      </c>
      <c r="AC87" s="94">
        <v>52</v>
      </c>
      <c r="AD87" s="94">
        <v>49</v>
      </c>
      <c r="AE87" s="256" t="s">
        <v>290</v>
      </c>
      <c r="AF87" s="259"/>
      <c r="AG87" s="259"/>
      <c r="AH87" s="252">
        <v>39</v>
      </c>
      <c r="AI87" s="199" t="s">
        <v>289</v>
      </c>
      <c r="AJ87" s="199"/>
      <c r="AK87" s="197"/>
      <c r="AL87" s="180">
        <v>39</v>
      </c>
      <c r="AM87" s="41" t="s">
        <v>152</v>
      </c>
      <c r="AN87" s="42"/>
      <c r="AO87" s="42"/>
      <c r="AP87" s="42">
        <v>53</v>
      </c>
    </row>
    <row r="88" spans="1:78" s="14" customFormat="1" ht="18.75" hidden="1" x14ac:dyDescent="0.3">
      <c r="A88" s="53">
        <f>N88+R88+V88+Z88+AD88+AH88+AL88+AP88</f>
        <v>177</v>
      </c>
      <c r="B88" s="53">
        <v>86</v>
      </c>
      <c r="C88" s="336">
        <f>AVERAGE(L88,P88,T88,X88,AB88,AF88,AJ88,AN88,)</f>
        <v>0</v>
      </c>
      <c r="D88" s="12" t="s">
        <v>261</v>
      </c>
      <c r="E88" s="12" t="s">
        <v>245</v>
      </c>
      <c r="F88" s="12" t="s">
        <v>170</v>
      </c>
      <c r="G88" s="57" t="s">
        <v>212</v>
      </c>
      <c r="H88" s="350"/>
      <c r="I88" s="8" t="s">
        <v>92</v>
      </c>
      <c r="J88" s="8" t="s">
        <v>90</v>
      </c>
      <c r="K88" s="344"/>
      <c r="L88" s="344"/>
      <c r="M88" s="344"/>
      <c r="N88" s="344"/>
      <c r="O88" s="315"/>
      <c r="P88" s="315"/>
      <c r="Q88" s="315"/>
      <c r="R88" s="315"/>
      <c r="S88" s="279"/>
      <c r="T88" s="279"/>
      <c r="U88" s="279"/>
      <c r="V88" s="279"/>
      <c r="W88" s="133"/>
      <c r="X88" s="134"/>
      <c r="Y88" s="138"/>
      <c r="Z88" s="138"/>
      <c r="AA88" s="98">
        <v>1.2085648148148149E-2</v>
      </c>
      <c r="AB88" s="94">
        <v>0</v>
      </c>
      <c r="AC88" s="108">
        <v>55</v>
      </c>
      <c r="AD88" s="108">
        <v>46</v>
      </c>
      <c r="AE88" s="256" t="s">
        <v>290</v>
      </c>
      <c r="AF88" s="259"/>
      <c r="AG88" s="259"/>
      <c r="AH88" s="252">
        <v>39</v>
      </c>
      <c r="AI88" s="199" t="s">
        <v>289</v>
      </c>
      <c r="AJ88" s="199"/>
      <c r="AK88" s="197"/>
      <c r="AL88" s="180">
        <v>39</v>
      </c>
      <c r="AM88" s="41" t="s">
        <v>152</v>
      </c>
      <c r="AN88" s="42"/>
      <c r="AO88" s="42"/>
      <c r="AP88" s="42">
        <v>53</v>
      </c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5"/>
      <c r="BR88" s="5"/>
      <c r="BS88" s="5"/>
      <c r="BT88" s="5"/>
      <c r="BU88" s="5"/>
      <c r="BV88" s="5"/>
      <c r="BW88" s="5"/>
      <c r="BX88" s="5"/>
      <c r="BY88" s="5"/>
      <c r="BZ88" s="5"/>
    </row>
    <row r="89" spans="1:78" ht="18.75" hidden="1" x14ac:dyDescent="0.3">
      <c r="A89" s="53">
        <f>N89+R89+V89+Z89+AD89+AH89+AL89+AP89</f>
        <v>176</v>
      </c>
      <c r="B89" s="53">
        <v>87</v>
      </c>
      <c r="C89" s="336">
        <f>AVERAGE(L89,P89,T89,X89,AB89,AF89,AJ89,AN89,)</f>
        <v>13.5</v>
      </c>
      <c r="D89" s="12" t="s">
        <v>262</v>
      </c>
      <c r="E89" s="12" t="s">
        <v>13</v>
      </c>
      <c r="F89" s="12" t="s">
        <v>235</v>
      </c>
      <c r="G89" s="57" t="s">
        <v>236</v>
      </c>
      <c r="I89" s="8" t="s">
        <v>77</v>
      </c>
      <c r="J89" s="8" t="s">
        <v>90</v>
      </c>
      <c r="K89" s="344"/>
      <c r="L89" s="344"/>
      <c r="M89" s="344"/>
      <c r="N89" s="344"/>
      <c r="O89" s="315"/>
      <c r="P89" s="315"/>
      <c r="Q89" s="315"/>
      <c r="R89" s="315"/>
      <c r="S89" s="279"/>
      <c r="T89" s="279"/>
      <c r="U89" s="279"/>
      <c r="V89" s="279"/>
      <c r="W89" s="133"/>
      <c r="X89" s="134"/>
      <c r="Y89" s="139"/>
      <c r="Z89" s="139"/>
      <c r="AA89" s="98">
        <v>1.2222222222222223E-2</v>
      </c>
      <c r="AB89" s="94">
        <v>27</v>
      </c>
      <c r="AC89" s="94">
        <v>56</v>
      </c>
      <c r="AD89" s="94">
        <v>45</v>
      </c>
      <c r="AE89" s="256" t="s">
        <v>290</v>
      </c>
      <c r="AF89" s="259"/>
      <c r="AG89" s="259"/>
      <c r="AH89" s="252">
        <v>39</v>
      </c>
      <c r="AI89" s="199" t="s">
        <v>289</v>
      </c>
      <c r="AJ89" s="199"/>
      <c r="AK89" s="197"/>
      <c r="AL89" s="180">
        <v>39</v>
      </c>
      <c r="AM89" s="41" t="s">
        <v>152</v>
      </c>
      <c r="AN89" s="42"/>
      <c r="AO89" s="42"/>
      <c r="AP89" s="42">
        <v>53</v>
      </c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</row>
    <row r="90" spans="1:78" ht="18.75" hidden="1" x14ac:dyDescent="0.3">
      <c r="A90" s="53">
        <f>N90+R90+V90+Z90+AD90+AH90+AL90+AP90</f>
        <v>175</v>
      </c>
      <c r="B90" s="53">
        <v>88</v>
      </c>
      <c r="C90" s="336">
        <f>AVERAGE(L90,P90,T90,X90,AB90,AF90,AJ90,AN90,)</f>
        <v>15.5</v>
      </c>
      <c r="D90" s="12" t="s">
        <v>263</v>
      </c>
      <c r="E90" s="12" t="s">
        <v>13</v>
      </c>
      <c r="F90" s="12" t="s">
        <v>235</v>
      </c>
      <c r="G90" s="57" t="s">
        <v>236</v>
      </c>
      <c r="I90" s="8" t="s">
        <v>77</v>
      </c>
      <c r="J90" s="8" t="s">
        <v>90</v>
      </c>
      <c r="K90" s="344"/>
      <c r="L90" s="344"/>
      <c r="M90" s="344"/>
      <c r="N90" s="344"/>
      <c r="O90" s="315"/>
      <c r="P90" s="315"/>
      <c r="Q90" s="315"/>
      <c r="R90" s="315"/>
      <c r="S90" s="279"/>
      <c r="T90" s="279"/>
      <c r="U90" s="279"/>
      <c r="V90" s="279"/>
      <c r="W90" s="133"/>
      <c r="X90" s="134"/>
      <c r="Y90" s="139"/>
      <c r="Z90" s="139"/>
      <c r="AA90" s="98">
        <v>1.2267361111111111E-2</v>
      </c>
      <c r="AB90" s="94">
        <v>31</v>
      </c>
      <c r="AC90" s="94">
        <v>57</v>
      </c>
      <c r="AD90" s="94">
        <v>44</v>
      </c>
      <c r="AE90" s="256" t="s">
        <v>290</v>
      </c>
      <c r="AF90" s="259"/>
      <c r="AG90" s="259"/>
      <c r="AH90" s="252">
        <v>39</v>
      </c>
      <c r="AI90" s="199" t="s">
        <v>289</v>
      </c>
      <c r="AJ90" s="199"/>
      <c r="AK90" s="197"/>
      <c r="AL90" s="180">
        <v>39</v>
      </c>
      <c r="AM90" s="41" t="s">
        <v>152</v>
      </c>
      <c r="AN90" s="42"/>
      <c r="AO90" s="42"/>
      <c r="AP90" s="42">
        <v>53</v>
      </c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T90" s="14"/>
      <c r="BU90" s="14"/>
      <c r="BV90" s="14"/>
      <c r="BW90" s="14"/>
      <c r="BX90" s="14"/>
      <c r="BY90" s="14"/>
      <c r="BZ90" s="14"/>
    </row>
    <row r="91" spans="1:78" ht="18.75" hidden="1" x14ac:dyDescent="0.3">
      <c r="A91" s="53">
        <f>N91+R91+V91+Z91+AD91+AH91+AL91+AP91</f>
        <v>173</v>
      </c>
      <c r="B91" s="53">
        <v>89</v>
      </c>
      <c r="C91" s="336">
        <f>AVERAGE(L91,P91,T91,X91,AB91,AF91,AJ91,AN91,)</f>
        <v>17.5</v>
      </c>
      <c r="D91" s="12" t="s">
        <v>264</v>
      </c>
      <c r="E91" s="12" t="s">
        <v>123</v>
      </c>
      <c r="F91" s="12" t="s">
        <v>235</v>
      </c>
      <c r="G91" s="57" t="s">
        <v>236</v>
      </c>
      <c r="H91" s="351" t="str">
        <f>E91</f>
        <v>MASTER G</v>
      </c>
      <c r="I91" s="8" t="s">
        <v>92</v>
      </c>
      <c r="J91" s="8" t="s">
        <v>90</v>
      </c>
      <c r="K91" s="344"/>
      <c r="L91" s="344"/>
      <c r="M91" s="344"/>
      <c r="N91" s="344"/>
      <c r="O91" s="312"/>
      <c r="P91" s="312"/>
      <c r="Q91" s="312"/>
      <c r="R91" s="312"/>
      <c r="S91" s="280"/>
      <c r="T91" s="280"/>
      <c r="U91" s="280"/>
      <c r="V91" s="280"/>
      <c r="W91" s="132"/>
      <c r="X91" s="131"/>
      <c r="Y91" s="139"/>
      <c r="Z91" s="139"/>
      <c r="AA91" s="107">
        <v>1.2653935185185185E-2</v>
      </c>
      <c r="AB91" s="108">
        <v>35</v>
      </c>
      <c r="AC91" s="94">
        <v>59</v>
      </c>
      <c r="AD91" s="94">
        <v>42</v>
      </c>
      <c r="AE91" s="256" t="s">
        <v>290</v>
      </c>
      <c r="AF91" s="257"/>
      <c r="AG91" s="257"/>
      <c r="AH91" s="249">
        <v>39</v>
      </c>
      <c r="AI91" s="199" t="s">
        <v>289</v>
      </c>
      <c r="AJ91" s="199"/>
      <c r="AK91" s="196"/>
      <c r="AL91" s="193">
        <v>39</v>
      </c>
      <c r="AM91" s="41" t="s">
        <v>152</v>
      </c>
      <c r="AN91" s="115"/>
      <c r="AO91" s="115"/>
      <c r="AP91" s="115">
        <v>53</v>
      </c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</row>
    <row r="92" spans="1:78" ht="18.75" hidden="1" x14ac:dyDescent="0.3">
      <c r="A92" s="53">
        <f>N92+R92+V92+Z92+AD92+AH92+AL92+AP92</f>
        <v>172</v>
      </c>
      <c r="B92" s="53">
        <v>90</v>
      </c>
      <c r="C92" s="336">
        <f>AVERAGE(L92,P92,T92,X92,AB92,AF92,AJ92,AN92,)</f>
        <v>0</v>
      </c>
      <c r="D92" s="12" t="s">
        <v>265</v>
      </c>
      <c r="E92" s="12" t="s">
        <v>195</v>
      </c>
      <c r="F92" s="12" t="s">
        <v>170</v>
      </c>
      <c r="G92" s="57" t="s">
        <v>212</v>
      </c>
      <c r="I92" s="8" t="s">
        <v>92</v>
      </c>
      <c r="J92" s="8" t="s">
        <v>90</v>
      </c>
      <c r="K92" s="344"/>
      <c r="L92" s="344"/>
      <c r="M92" s="344"/>
      <c r="N92" s="344"/>
      <c r="O92" s="315"/>
      <c r="P92" s="315"/>
      <c r="Q92" s="315"/>
      <c r="R92" s="315"/>
      <c r="S92" s="279"/>
      <c r="T92" s="279"/>
      <c r="U92" s="279"/>
      <c r="V92" s="279"/>
      <c r="W92" s="133"/>
      <c r="X92" s="134"/>
      <c r="Y92" s="138"/>
      <c r="Z92" s="138"/>
      <c r="AA92" s="98">
        <v>1.2653935185185185E-2</v>
      </c>
      <c r="AB92" s="94">
        <v>0</v>
      </c>
      <c r="AC92" s="108">
        <v>60</v>
      </c>
      <c r="AD92" s="108">
        <v>41</v>
      </c>
      <c r="AE92" s="256" t="s">
        <v>290</v>
      </c>
      <c r="AF92" s="259"/>
      <c r="AG92" s="259"/>
      <c r="AH92" s="252">
        <v>39</v>
      </c>
      <c r="AI92" s="199" t="s">
        <v>289</v>
      </c>
      <c r="AJ92" s="199"/>
      <c r="AK92" s="197"/>
      <c r="AL92" s="180">
        <v>39</v>
      </c>
      <c r="AM92" s="41" t="s">
        <v>152</v>
      </c>
      <c r="AN92" s="42"/>
      <c r="AO92" s="42"/>
      <c r="AP92" s="42">
        <v>53</v>
      </c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</row>
    <row r="93" spans="1:78" ht="18.75" hidden="1" x14ac:dyDescent="0.3">
      <c r="A93" s="53">
        <f>N93+R93+V93+Z93+AD93+AH93+AL93+AP93</f>
        <v>170</v>
      </c>
      <c r="B93" s="53">
        <v>91</v>
      </c>
      <c r="C93" s="336">
        <f>AVERAGE(L93,P93,T93,X93,AB93,AF93,AJ93,AN93,)</f>
        <v>11</v>
      </c>
      <c r="D93" s="12" t="s">
        <v>266</v>
      </c>
      <c r="E93" s="12" t="s">
        <v>34</v>
      </c>
      <c r="F93" s="12" t="s">
        <v>170</v>
      </c>
      <c r="G93" s="57" t="s">
        <v>212</v>
      </c>
      <c r="H93" s="351"/>
      <c r="I93" s="8" t="s">
        <v>77</v>
      </c>
      <c r="J93" s="8" t="s">
        <v>90</v>
      </c>
      <c r="K93" s="344"/>
      <c r="L93" s="344"/>
      <c r="M93" s="344"/>
      <c r="N93" s="344"/>
      <c r="O93" s="312"/>
      <c r="P93" s="312"/>
      <c r="Q93" s="312"/>
      <c r="R93" s="312"/>
      <c r="S93" s="280"/>
      <c r="T93" s="280"/>
      <c r="U93" s="280"/>
      <c r="V93" s="280"/>
      <c r="W93" s="132"/>
      <c r="X93" s="131"/>
      <c r="Y93" s="138"/>
      <c r="Z93" s="138"/>
      <c r="AA93" s="107">
        <v>1.308564814814815E-2</v>
      </c>
      <c r="AB93" s="108">
        <v>22</v>
      </c>
      <c r="AC93" s="108">
        <v>62</v>
      </c>
      <c r="AD93" s="108">
        <v>39</v>
      </c>
      <c r="AE93" s="256" t="s">
        <v>290</v>
      </c>
      <c r="AF93" s="257"/>
      <c r="AG93" s="257"/>
      <c r="AH93" s="249">
        <v>39</v>
      </c>
      <c r="AI93" s="199" t="s">
        <v>289</v>
      </c>
      <c r="AJ93" s="199"/>
      <c r="AK93" s="196"/>
      <c r="AL93" s="193">
        <v>39</v>
      </c>
      <c r="AM93" s="41" t="s">
        <v>152</v>
      </c>
      <c r="AN93" s="115"/>
      <c r="AO93" s="115"/>
      <c r="AP93" s="115">
        <v>53</v>
      </c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</row>
    <row r="94" spans="1:78" ht="18.75" hidden="1" x14ac:dyDescent="0.3">
      <c r="A94" s="53">
        <f>N94+R94+V94+Z94+AD94+AH94+AL94+AP94</f>
        <v>169</v>
      </c>
      <c r="B94" s="53">
        <v>92</v>
      </c>
      <c r="C94" s="336">
        <f>AVERAGE(L94,P94,T94,X94,AB94,AF94,AJ94,AN94,)</f>
        <v>14.5</v>
      </c>
      <c r="D94" s="12" t="s">
        <v>267</v>
      </c>
      <c r="E94" s="12" t="s">
        <v>50</v>
      </c>
      <c r="F94" s="12" t="s">
        <v>235</v>
      </c>
      <c r="G94" s="57" t="s">
        <v>236</v>
      </c>
      <c r="H94" s="351" t="s">
        <v>350</v>
      </c>
      <c r="I94" s="8" t="s">
        <v>77</v>
      </c>
      <c r="J94" s="8" t="s">
        <v>90</v>
      </c>
      <c r="K94" s="344"/>
      <c r="L94" s="344"/>
      <c r="M94" s="344"/>
      <c r="N94" s="344"/>
      <c r="O94" s="312"/>
      <c r="P94" s="312"/>
      <c r="Q94" s="312"/>
      <c r="R94" s="312"/>
      <c r="S94" s="280"/>
      <c r="T94" s="280"/>
      <c r="U94" s="280"/>
      <c r="V94" s="280"/>
      <c r="W94" s="132"/>
      <c r="X94" s="131"/>
      <c r="Y94" s="138"/>
      <c r="Z94" s="138"/>
      <c r="AA94" s="107">
        <v>1.3325231481481481E-2</v>
      </c>
      <c r="AB94" s="108">
        <v>29</v>
      </c>
      <c r="AC94" s="108">
        <v>63</v>
      </c>
      <c r="AD94" s="108">
        <v>38</v>
      </c>
      <c r="AE94" s="256" t="s">
        <v>290</v>
      </c>
      <c r="AF94" s="257"/>
      <c r="AG94" s="257"/>
      <c r="AH94" s="249">
        <v>39</v>
      </c>
      <c r="AI94" s="199" t="s">
        <v>289</v>
      </c>
      <c r="AJ94" s="199"/>
      <c r="AK94" s="196"/>
      <c r="AL94" s="193">
        <v>39</v>
      </c>
      <c r="AM94" s="41" t="s">
        <v>152</v>
      </c>
      <c r="AN94" s="115"/>
      <c r="AO94" s="115"/>
      <c r="AP94" s="115">
        <v>53</v>
      </c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</row>
    <row r="95" spans="1:78" ht="18.75" hidden="1" x14ac:dyDescent="0.3">
      <c r="A95" s="53">
        <f>N95+R95+V95+Z95+AD95+AH95+AL95+AP95</f>
        <v>166</v>
      </c>
      <c r="B95" s="53">
        <v>93</v>
      </c>
      <c r="C95" s="336">
        <f>AVERAGE(L95,P95,T95,X95,AB95,AF95,AJ95,AN95,)</f>
        <v>0</v>
      </c>
      <c r="D95" s="12" t="s">
        <v>270</v>
      </c>
      <c r="E95" s="12" t="s">
        <v>245</v>
      </c>
      <c r="F95" s="12" t="s">
        <v>170</v>
      </c>
      <c r="G95" s="57" t="s">
        <v>212</v>
      </c>
      <c r="I95" s="8" t="s">
        <v>92</v>
      </c>
      <c r="J95" s="8" t="s">
        <v>90</v>
      </c>
      <c r="K95" s="344"/>
      <c r="L95" s="344"/>
      <c r="M95" s="344"/>
      <c r="N95" s="344"/>
      <c r="O95" s="315"/>
      <c r="P95" s="315"/>
      <c r="Q95" s="315"/>
      <c r="R95" s="315"/>
      <c r="S95" s="279"/>
      <c r="T95" s="279"/>
      <c r="U95" s="279"/>
      <c r="V95" s="279"/>
      <c r="W95" s="133"/>
      <c r="X95" s="134"/>
      <c r="Y95" s="139"/>
      <c r="Z95" s="139"/>
      <c r="AA95" s="98">
        <v>1.3659722222222224E-2</v>
      </c>
      <c r="AB95" s="94">
        <v>0</v>
      </c>
      <c r="AC95" s="94">
        <v>66</v>
      </c>
      <c r="AD95" s="94">
        <v>35</v>
      </c>
      <c r="AE95" s="256" t="s">
        <v>290</v>
      </c>
      <c r="AF95" s="259"/>
      <c r="AG95" s="259"/>
      <c r="AH95" s="252">
        <v>39</v>
      </c>
      <c r="AI95" s="199" t="s">
        <v>289</v>
      </c>
      <c r="AJ95" s="199"/>
      <c r="AK95" s="197"/>
      <c r="AL95" s="180">
        <v>39</v>
      </c>
      <c r="AM95" s="41" t="s">
        <v>152</v>
      </c>
      <c r="AN95" s="42"/>
      <c r="AO95" s="42"/>
      <c r="AP95" s="42">
        <v>53</v>
      </c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</row>
    <row r="96" spans="1:78" s="14" customFormat="1" ht="18.75" hidden="1" x14ac:dyDescent="0.3">
      <c r="A96" s="53">
        <f>N96+R96+V96+Z96+AD96+AH96+AL96+AP96</f>
        <v>165</v>
      </c>
      <c r="B96" s="53">
        <v>94</v>
      </c>
      <c r="C96" s="336">
        <f>AVERAGE(L96,P96,T96,X96,AB96,AF96,AJ96,AN96,)</f>
        <v>31.666666666666668</v>
      </c>
      <c r="D96" s="3" t="s">
        <v>79</v>
      </c>
      <c r="E96" s="12" t="s">
        <v>13</v>
      </c>
      <c r="F96" s="12" t="s">
        <v>18</v>
      </c>
      <c r="G96" s="57" t="s">
        <v>210</v>
      </c>
      <c r="H96" s="350"/>
      <c r="I96" s="8" t="s">
        <v>92</v>
      </c>
      <c r="J96" s="8" t="s">
        <v>90</v>
      </c>
      <c r="K96" s="344"/>
      <c r="L96" s="344"/>
      <c r="M96" s="344"/>
      <c r="N96" s="344"/>
      <c r="O96" s="314"/>
      <c r="P96" s="314"/>
      <c r="Q96" s="314"/>
      <c r="R96" s="314"/>
      <c r="S96" s="278"/>
      <c r="T96" s="278"/>
      <c r="U96" s="278"/>
      <c r="V96" s="278"/>
      <c r="W96" s="134"/>
      <c r="X96" s="134"/>
      <c r="Y96" s="139"/>
      <c r="Z96" s="139"/>
      <c r="AA96" s="94"/>
      <c r="AB96" s="94"/>
      <c r="AC96" s="94"/>
      <c r="AD96" s="94"/>
      <c r="AE96" s="258"/>
      <c r="AF96" s="252"/>
      <c r="AG96" s="252"/>
      <c r="AH96" s="253"/>
      <c r="AI96" s="195">
        <v>3.9814814814814818E-4</v>
      </c>
      <c r="AJ96" s="180">
        <v>45</v>
      </c>
      <c r="AK96" s="180">
        <v>19</v>
      </c>
      <c r="AL96" s="181">
        <v>82</v>
      </c>
      <c r="AM96" s="41">
        <v>1.9328703703703703E-4</v>
      </c>
      <c r="AN96" s="42">
        <v>50</v>
      </c>
      <c r="AO96" s="42">
        <v>18</v>
      </c>
      <c r="AP96" s="42">
        <v>83</v>
      </c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</row>
    <row r="97" spans="1:78" s="14" customFormat="1" ht="18.75" hidden="1" x14ac:dyDescent="0.3">
      <c r="A97" s="53">
        <f>N97+R97+V97+Z97+AD97+AH97+AL97+AP97</f>
        <v>161</v>
      </c>
      <c r="B97" s="53">
        <v>95</v>
      </c>
      <c r="C97" s="336">
        <f>AVERAGE(L97,P97,T97,X97,AB97,AF97,AJ97,AN97,)</f>
        <v>26.333333333333332</v>
      </c>
      <c r="D97" s="3" t="s">
        <v>76</v>
      </c>
      <c r="E97" s="12" t="s">
        <v>13</v>
      </c>
      <c r="F97" s="12" t="s">
        <v>18</v>
      </c>
      <c r="G97" s="57" t="s">
        <v>210</v>
      </c>
      <c r="H97" s="350"/>
      <c r="I97" s="8" t="s">
        <v>92</v>
      </c>
      <c r="J97" s="8" t="s">
        <v>90</v>
      </c>
      <c r="K97" s="344"/>
      <c r="L97" s="344"/>
      <c r="M97" s="344"/>
      <c r="N97" s="344"/>
      <c r="O97" s="314"/>
      <c r="P97" s="314"/>
      <c r="Q97" s="314"/>
      <c r="R97" s="314"/>
      <c r="S97" s="278"/>
      <c r="T97" s="278"/>
      <c r="U97" s="278"/>
      <c r="V97" s="278"/>
      <c r="W97" s="134"/>
      <c r="X97" s="134"/>
      <c r="Y97" s="139"/>
      <c r="Z97" s="139"/>
      <c r="AA97" s="94"/>
      <c r="AB97" s="94"/>
      <c r="AC97" s="94"/>
      <c r="AD97" s="94"/>
      <c r="AE97" s="258"/>
      <c r="AF97" s="252"/>
      <c r="AG97" s="252"/>
      <c r="AH97" s="253"/>
      <c r="AI97" s="195">
        <v>3.9699074074074072E-4</v>
      </c>
      <c r="AJ97" s="203">
        <v>40</v>
      </c>
      <c r="AK97" s="203">
        <v>18</v>
      </c>
      <c r="AL97" s="181">
        <v>83</v>
      </c>
      <c r="AM97" s="41">
        <v>1.9675925925925926E-4</v>
      </c>
      <c r="AN97" s="42">
        <v>39</v>
      </c>
      <c r="AO97" s="42">
        <v>23</v>
      </c>
      <c r="AP97" s="42">
        <v>78</v>
      </c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</row>
    <row r="98" spans="1:78" s="14" customFormat="1" ht="18.75" hidden="1" x14ac:dyDescent="0.3">
      <c r="A98" s="53">
        <f>N98+R98+V98+Z98+AD98+AH98+AL98+AP98</f>
        <v>161</v>
      </c>
      <c r="B98" s="53">
        <v>96</v>
      </c>
      <c r="C98" s="336">
        <f>AVERAGE(L98,P98,T98,X98,AB98,AF98,AJ98,AN98,)</f>
        <v>22</v>
      </c>
      <c r="D98" s="3" t="s">
        <v>219</v>
      </c>
      <c r="E98" s="12" t="s">
        <v>135</v>
      </c>
      <c r="F98" s="12" t="s">
        <v>184</v>
      </c>
      <c r="G98" s="57" t="s">
        <v>210</v>
      </c>
      <c r="H98" s="350"/>
      <c r="I98" s="8" t="s">
        <v>92</v>
      </c>
      <c r="J98" s="8" t="s">
        <v>90</v>
      </c>
      <c r="K98" s="344"/>
      <c r="L98" s="344"/>
      <c r="M98" s="344"/>
      <c r="N98" s="344"/>
      <c r="O98" s="314"/>
      <c r="P98" s="314"/>
      <c r="Q98" s="314"/>
      <c r="R98" s="314"/>
      <c r="S98" s="278"/>
      <c r="T98" s="278"/>
      <c r="U98" s="278"/>
      <c r="V98" s="278"/>
      <c r="W98" s="134"/>
      <c r="X98" s="134"/>
      <c r="Y98" s="139"/>
      <c r="Z98" s="139"/>
      <c r="AA98" s="94"/>
      <c r="AB98" s="94"/>
      <c r="AC98" s="94"/>
      <c r="AD98" s="94"/>
      <c r="AE98" s="250">
        <v>6.4236111111111113E-4</v>
      </c>
      <c r="AF98" s="252">
        <v>44</v>
      </c>
      <c r="AG98" s="252">
        <v>32</v>
      </c>
      <c r="AH98" s="253">
        <v>69</v>
      </c>
      <c r="AI98" s="199" t="s">
        <v>289</v>
      </c>
      <c r="AJ98" s="199"/>
      <c r="AK98" s="197"/>
      <c r="AL98" s="180">
        <v>39</v>
      </c>
      <c r="AM98" s="41" t="s">
        <v>152</v>
      </c>
      <c r="AN98" s="42"/>
      <c r="AO98" s="42"/>
      <c r="AP98" s="42">
        <v>53</v>
      </c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</row>
    <row r="99" spans="1:78" s="14" customFormat="1" ht="18.75" hidden="1" x14ac:dyDescent="0.3">
      <c r="A99" s="53">
        <f>N99+R99+V99+Z99+AD99+AH99+AL99+AP99</f>
        <v>160</v>
      </c>
      <c r="B99" s="53">
        <v>97</v>
      </c>
      <c r="C99" s="336">
        <f>AVERAGE(L99,P99,T99,X99,AB99,AF99,AJ99,AN99,)</f>
        <v>11.5</v>
      </c>
      <c r="D99" s="12" t="s">
        <v>272</v>
      </c>
      <c r="E99" s="12" t="s">
        <v>50</v>
      </c>
      <c r="F99" s="12" t="s">
        <v>170</v>
      </c>
      <c r="G99" s="57" t="s">
        <v>212</v>
      </c>
      <c r="H99" s="350"/>
      <c r="I99" s="8" t="s">
        <v>77</v>
      </c>
      <c r="J99" s="8" t="s">
        <v>90</v>
      </c>
      <c r="K99" s="344"/>
      <c r="L99" s="344"/>
      <c r="M99" s="344"/>
      <c r="N99" s="344"/>
      <c r="O99" s="315"/>
      <c r="P99" s="315"/>
      <c r="Q99" s="315"/>
      <c r="R99" s="315"/>
      <c r="S99" s="279"/>
      <c r="T99" s="279"/>
      <c r="U99" s="279"/>
      <c r="V99" s="279"/>
      <c r="W99" s="133"/>
      <c r="X99" s="134"/>
      <c r="Y99" s="139"/>
      <c r="Z99" s="139"/>
      <c r="AA99" s="98">
        <v>1.7556712962962965E-2</v>
      </c>
      <c r="AB99" s="94">
        <v>23</v>
      </c>
      <c r="AC99" s="94">
        <v>72</v>
      </c>
      <c r="AD99" s="94">
        <v>29</v>
      </c>
      <c r="AE99" s="256" t="s">
        <v>290</v>
      </c>
      <c r="AF99" s="259"/>
      <c r="AG99" s="259"/>
      <c r="AH99" s="252">
        <v>39</v>
      </c>
      <c r="AI99" s="199" t="s">
        <v>289</v>
      </c>
      <c r="AJ99" s="199"/>
      <c r="AK99" s="197"/>
      <c r="AL99" s="180">
        <v>39</v>
      </c>
      <c r="AM99" s="41" t="s">
        <v>152</v>
      </c>
      <c r="AN99" s="42"/>
      <c r="AO99" s="42"/>
      <c r="AP99" s="42">
        <v>53</v>
      </c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</row>
    <row r="100" spans="1:78" ht="18.75" hidden="1" x14ac:dyDescent="0.3">
      <c r="A100" s="53">
        <f>N100+R100+V100+Z100+AD100+AH100+AL100+AP100</f>
        <v>156</v>
      </c>
      <c r="B100" s="53">
        <v>98</v>
      </c>
      <c r="C100" s="336">
        <f>AVERAGE(L100,P100,T100,X100,AB100,AF100,AJ100,AN100,)</f>
        <v>19</v>
      </c>
      <c r="D100" s="3" t="s">
        <v>188</v>
      </c>
      <c r="E100" s="12" t="s">
        <v>135</v>
      </c>
      <c r="F100" s="12" t="s">
        <v>170</v>
      </c>
      <c r="G100" s="57" t="s">
        <v>212</v>
      </c>
      <c r="I100" s="8" t="s">
        <v>92</v>
      </c>
      <c r="J100" s="8" t="s">
        <v>90</v>
      </c>
      <c r="K100" s="344"/>
      <c r="L100" s="344"/>
      <c r="M100" s="344"/>
      <c r="N100" s="344"/>
      <c r="O100" s="314"/>
      <c r="P100" s="314"/>
      <c r="Q100" s="314"/>
      <c r="R100" s="314"/>
      <c r="S100" s="278"/>
      <c r="T100" s="278"/>
      <c r="U100" s="278"/>
      <c r="V100" s="278"/>
      <c r="W100" s="134"/>
      <c r="X100" s="134"/>
      <c r="Y100" s="139"/>
      <c r="Z100" s="139"/>
      <c r="AA100" s="94"/>
      <c r="AB100" s="94"/>
      <c r="AC100" s="94"/>
      <c r="AD100" s="94"/>
      <c r="AE100" s="250">
        <v>6.6782407407407404E-4</v>
      </c>
      <c r="AF100" s="252">
        <v>38</v>
      </c>
      <c r="AG100" s="252">
        <v>37</v>
      </c>
      <c r="AH100" s="253">
        <v>64</v>
      </c>
      <c r="AI100" s="199" t="s">
        <v>289</v>
      </c>
      <c r="AJ100" s="199"/>
      <c r="AK100" s="197"/>
      <c r="AL100" s="180">
        <v>39</v>
      </c>
      <c r="AM100" s="41" t="s">
        <v>152</v>
      </c>
      <c r="AN100" s="42"/>
      <c r="AO100" s="42"/>
      <c r="AP100" s="42">
        <v>53</v>
      </c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</row>
    <row r="101" spans="1:78" ht="18.75" hidden="1" x14ac:dyDescent="0.3">
      <c r="A101" s="53">
        <f>N101+R101+V101+Z101+AD101+AH101+AL101+AP101</f>
        <v>152</v>
      </c>
      <c r="B101" s="53">
        <v>99</v>
      </c>
      <c r="C101" s="336">
        <f>AVERAGE(L101,P101,T101,X101,AB101,AF101,AJ101,AN101,)</f>
        <v>18.5</v>
      </c>
      <c r="D101" s="3" t="s">
        <v>190</v>
      </c>
      <c r="E101" s="12" t="s">
        <v>13</v>
      </c>
      <c r="F101" s="12" t="s">
        <v>170</v>
      </c>
      <c r="G101" s="57" t="s">
        <v>212</v>
      </c>
      <c r="I101" s="8" t="s">
        <v>92</v>
      </c>
      <c r="J101" s="8" t="s">
        <v>90</v>
      </c>
      <c r="K101" s="344"/>
      <c r="L101" s="344"/>
      <c r="M101" s="344"/>
      <c r="N101" s="344"/>
      <c r="O101" s="314"/>
      <c r="P101" s="314"/>
      <c r="Q101" s="314"/>
      <c r="R101" s="314"/>
      <c r="S101" s="278"/>
      <c r="T101" s="278"/>
      <c r="U101" s="278"/>
      <c r="V101" s="278"/>
      <c r="W101" s="134"/>
      <c r="X101" s="134"/>
      <c r="Y101" s="139"/>
      <c r="Z101" s="139"/>
      <c r="AA101" s="94"/>
      <c r="AB101" s="94"/>
      <c r="AC101" s="94"/>
      <c r="AD101" s="94"/>
      <c r="AE101" s="250">
        <v>7.2222222222222219E-4</v>
      </c>
      <c r="AF101" s="252">
        <v>37</v>
      </c>
      <c r="AG101" s="252">
        <v>41</v>
      </c>
      <c r="AH101" s="253">
        <v>60</v>
      </c>
      <c r="AI101" s="199" t="s">
        <v>289</v>
      </c>
      <c r="AJ101" s="199"/>
      <c r="AK101" s="197"/>
      <c r="AL101" s="180">
        <v>39</v>
      </c>
      <c r="AM101" s="41" t="s">
        <v>152</v>
      </c>
      <c r="AN101" s="42"/>
      <c r="AO101" s="42"/>
      <c r="AP101" s="42">
        <v>53</v>
      </c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</row>
    <row r="102" spans="1:78" s="14" customFormat="1" ht="18.75" hidden="1" x14ac:dyDescent="0.3">
      <c r="A102" s="53">
        <f>N102+R102+V102+Z102+AD102+AH102+AL102+AP102</f>
        <v>151</v>
      </c>
      <c r="B102" s="53">
        <v>100</v>
      </c>
      <c r="C102" s="336">
        <f>AVERAGE(L102,P102,T102,X102,AB102,AF102,AJ102,AN102,)</f>
        <v>19</v>
      </c>
      <c r="D102" s="3" t="s">
        <v>191</v>
      </c>
      <c r="E102" s="12" t="s">
        <v>13</v>
      </c>
      <c r="F102" s="12" t="s">
        <v>170</v>
      </c>
      <c r="G102" s="57" t="s">
        <v>212</v>
      </c>
      <c r="H102" s="350"/>
      <c r="I102" s="8" t="s">
        <v>92</v>
      </c>
      <c r="J102" s="8" t="s">
        <v>90</v>
      </c>
      <c r="K102" s="344"/>
      <c r="L102" s="344"/>
      <c r="M102" s="344"/>
      <c r="N102" s="344"/>
      <c r="O102" s="314"/>
      <c r="P102" s="314"/>
      <c r="Q102" s="314"/>
      <c r="R102" s="314"/>
      <c r="S102" s="278"/>
      <c r="T102" s="278"/>
      <c r="U102" s="278"/>
      <c r="V102" s="278"/>
      <c r="W102" s="134"/>
      <c r="X102" s="134"/>
      <c r="Y102" s="139"/>
      <c r="Z102" s="139"/>
      <c r="AA102" s="94"/>
      <c r="AB102" s="94"/>
      <c r="AC102" s="94"/>
      <c r="AD102" s="94"/>
      <c r="AE102" s="250">
        <v>7.2685185185185179E-4</v>
      </c>
      <c r="AF102" s="252">
        <v>38</v>
      </c>
      <c r="AG102" s="252">
        <v>42</v>
      </c>
      <c r="AH102" s="253">
        <v>59</v>
      </c>
      <c r="AI102" s="199" t="s">
        <v>289</v>
      </c>
      <c r="AJ102" s="199"/>
      <c r="AK102" s="197"/>
      <c r="AL102" s="180">
        <v>39</v>
      </c>
      <c r="AM102" s="41" t="s">
        <v>152</v>
      </c>
      <c r="AN102" s="42"/>
      <c r="AO102" s="42"/>
      <c r="AP102" s="42">
        <v>53</v>
      </c>
      <c r="BT102" s="5"/>
      <c r="BU102" s="5"/>
      <c r="BV102" s="5"/>
      <c r="BW102" s="5"/>
      <c r="BX102" s="5"/>
      <c r="BY102" s="5"/>
      <c r="BZ102" s="5"/>
    </row>
    <row r="103" spans="1:78" s="14" customFormat="1" ht="18.75" hidden="1" x14ac:dyDescent="0.3">
      <c r="A103" s="53">
        <f>N103+R103+V103+Z103+AD103+AH103+AL103+AP103</f>
        <v>150</v>
      </c>
      <c r="B103" s="53">
        <v>101</v>
      </c>
      <c r="C103" s="336">
        <f>AVERAGE(L103,P103,T103,X103,AB103,AF103,AJ103,AN103,)</f>
        <v>18.5</v>
      </c>
      <c r="D103" s="3" t="s">
        <v>192</v>
      </c>
      <c r="E103" s="12" t="s">
        <v>25</v>
      </c>
      <c r="F103" s="12" t="s">
        <v>170</v>
      </c>
      <c r="G103" s="57" t="s">
        <v>212</v>
      </c>
      <c r="H103" s="350"/>
      <c r="I103" s="8" t="s">
        <v>92</v>
      </c>
      <c r="J103" s="8" t="s">
        <v>90</v>
      </c>
      <c r="K103" s="344"/>
      <c r="L103" s="344"/>
      <c r="M103" s="344"/>
      <c r="N103" s="344"/>
      <c r="O103" s="314"/>
      <c r="P103" s="314"/>
      <c r="Q103" s="314"/>
      <c r="R103" s="314"/>
      <c r="S103" s="278"/>
      <c r="T103" s="278"/>
      <c r="U103" s="278"/>
      <c r="V103" s="278"/>
      <c r="W103" s="134"/>
      <c r="X103" s="134"/>
      <c r="Y103" s="139"/>
      <c r="Z103" s="139"/>
      <c r="AA103" s="94"/>
      <c r="AB103" s="94"/>
      <c r="AC103" s="94"/>
      <c r="AD103" s="94"/>
      <c r="AE103" s="250">
        <v>7.3148148148148139E-4</v>
      </c>
      <c r="AF103" s="252">
        <v>37</v>
      </c>
      <c r="AG103" s="252">
        <v>43</v>
      </c>
      <c r="AH103" s="253">
        <v>58</v>
      </c>
      <c r="AI103" s="199" t="s">
        <v>289</v>
      </c>
      <c r="AJ103" s="199"/>
      <c r="AK103" s="197"/>
      <c r="AL103" s="180">
        <v>39</v>
      </c>
      <c r="AM103" s="41" t="s">
        <v>152</v>
      </c>
      <c r="AN103" s="42"/>
      <c r="AO103" s="42"/>
      <c r="AP103" s="42">
        <v>53</v>
      </c>
      <c r="BQ103" s="5"/>
      <c r="BR103" s="5"/>
      <c r="BS103" s="5"/>
      <c r="BT103" s="5"/>
      <c r="BU103" s="5"/>
      <c r="BV103" s="5"/>
      <c r="BW103" s="5"/>
      <c r="BX103" s="5"/>
      <c r="BY103" s="5"/>
      <c r="BZ103" s="5"/>
    </row>
    <row r="104" spans="1:78" ht="18.75" x14ac:dyDescent="0.3">
      <c r="A104" s="53">
        <f>N104+R104+V104+Z104+AD104+AH104+AL104+AP104</f>
        <v>148</v>
      </c>
      <c r="B104" s="53">
        <v>102</v>
      </c>
      <c r="C104" s="336">
        <f>AVERAGE(L104,P104,T104,X104,AB104,AF104,AJ104,AN104,)</f>
        <v>36.333333333333336</v>
      </c>
      <c r="D104" s="3" t="s">
        <v>58</v>
      </c>
      <c r="E104" s="12" t="s">
        <v>102</v>
      </c>
      <c r="F104" s="12" t="s">
        <v>234</v>
      </c>
      <c r="G104" s="57" t="s">
        <v>210</v>
      </c>
      <c r="I104" s="8" t="s">
        <v>92</v>
      </c>
      <c r="J104" s="8" t="s">
        <v>90</v>
      </c>
      <c r="K104" s="344"/>
      <c r="L104" s="344"/>
      <c r="M104" s="344"/>
      <c r="N104" s="344"/>
      <c r="O104" s="316"/>
      <c r="P104" s="316"/>
      <c r="Q104" s="316"/>
      <c r="R104" s="316"/>
      <c r="S104" s="281"/>
      <c r="T104" s="281"/>
      <c r="U104" s="281"/>
      <c r="V104" s="281"/>
      <c r="W104" s="131"/>
      <c r="X104" s="131"/>
      <c r="Y104" s="143"/>
      <c r="Z104" s="143"/>
      <c r="AA104" s="96"/>
      <c r="AB104" s="96"/>
      <c r="AC104" s="96"/>
      <c r="AD104" s="96"/>
      <c r="AE104" s="258"/>
      <c r="AF104" s="260"/>
      <c r="AG104" s="252"/>
      <c r="AH104" s="253"/>
      <c r="AI104" s="200">
        <v>4.1203703703703709E-4</v>
      </c>
      <c r="AJ104" s="178">
        <v>50</v>
      </c>
      <c r="AK104" s="180">
        <v>22</v>
      </c>
      <c r="AL104" s="181">
        <v>79</v>
      </c>
      <c r="AM104" s="45">
        <v>2.1412037037037038E-4</v>
      </c>
      <c r="AN104" s="46">
        <v>59</v>
      </c>
      <c r="AO104" s="46">
        <v>32</v>
      </c>
      <c r="AP104" s="46">
        <v>69</v>
      </c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T104" s="14"/>
      <c r="BU104" s="14"/>
      <c r="BV104" s="14"/>
      <c r="BW104" s="14"/>
      <c r="BX104" s="14"/>
      <c r="BY104" s="14"/>
      <c r="BZ104" s="14"/>
    </row>
    <row r="105" spans="1:78" s="14" customFormat="1" ht="18.75" hidden="1" x14ac:dyDescent="0.3">
      <c r="A105" s="53">
        <f>N105+R105+V105+Z105+AD105+AH105+AL105+AP105</f>
        <v>146</v>
      </c>
      <c r="B105" s="53">
        <v>103</v>
      </c>
      <c r="C105" s="336">
        <f>AVERAGE(L105,P105,T105,X105,AB105,AF105,AJ105,AN105,)</f>
        <v>19</v>
      </c>
      <c r="D105" s="3" t="s">
        <v>194</v>
      </c>
      <c r="E105" s="12" t="s">
        <v>195</v>
      </c>
      <c r="F105" s="12" t="s">
        <v>170</v>
      </c>
      <c r="G105" s="57" t="s">
        <v>212</v>
      </c>
      <c r="H105" s="350"/>
      <c r="I105" s="8" t="s">
        <v>92</v>
      </c>
      <c r="J105" s="8" t="s">
        <v>90</v>
      </c>
      <c r="K105" s="344"/>
      <c r="L105" s="344"/>
      <c r="M105" s="344"/>
      <c r="N105" s="344"/>
      <c r="O105" s="318"/>
      <c r="P105" s="318"/>
      <c r="Q105" s="318"/>
      <c r="R105" s="318"/>
      <c r="S105" s="277"/>
      <c r="T105" s="277"/>
      <c r="U105" s="277"/>
      <c r="V105" s="277"/>
      <c r="W105" s="131"/>
      <c r="X105" s="131"/>
      <c r="Y105" s="137"/>
      <c r="Z105" s="137"/>
      <c r="AA105" s="97"/>
      <c r="AB105" s="97"/>
      <c r="AC105" s="97"/>
      <c r="AD105" s="97"/>
      <c r="AE105" s="254">
        <v>7.5000000000000012E-4</v>
      </c>
      <c r="AF105" s="255">
        <v>38</v>
      </c>
      <c r="AG105" s="255">
        <v>47</v>
      </c>
      <c r="AH105" s="255">
        <v>54</v>
      </c>
      <c r="AI105" s="199" t="s">
        <v>289</v>
      </c>
      <c r="AJ105" s="199"/>
      <c r="AK105" s="197"/>
      <c r="AL105" s="180">
        <v>39</v>
      </c>
      <c r="AM105" s="41" t="s">
        <v>152</v>
      </c>
      <c r="AN105" s="42"/>
      <c r="AO105" s="42"/>
      <c r="AP105" s="42">
        <v>53</v>
      </c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</row>
    <row r="106" spans="1:78" s="14" customFormat="1" ht="18.75" hidden="1" x14ac:dyDescent="0.3">
      <c r="A106" s="53">
        <f>N106+R106+V106+Z106+AD106+AH106+AL106+AP106</f>
        <v>144</v>
      </c>
      <c r="B106" s="53">
        <v>104</v>
      </c>
      <c r="C106" s="336">
        <f>AVERAGE(L106,P106,T106,X106,AB106,AF106,AJ106,AN106,)</f>
        <v>19.5</v>
      </c>
      <c r="D106" s="3" t="s">
        <v>196</v>
      </c>
      <c r="E106" s="12" t="s">
        <v>197</v>
      </c>
      <c r="F106" s="12" t="s">
        <v>170</v>
      </c>
      <c r="G106" s="57" t="s">
        <v>212</v>
      </c>
      <c r="H106" s="350" t="s">
        <v>352</v>
      </c>
      <c r="I106" s="8" t="s">
        <v>92</v>
      </c>
      <c r="J106" s="8" t="s">
        <v>90</v>
      </c>
      <c r="K106" s="344"/>
      <c r="L106" s="344"/>
      <c r="M106" s="344"/>
      <c r="N106" s="344"/>
      <c r="O106" s="318"/>
      <c r="P106" s="318"/>
      <c r="Q106" s="318"/>
      <c r="R106" s="318"/>
      <c r="S106" s="277"/>
      <c r="T106" s="277"/>
      <c r="U106" s="277"/>
      <c r="V106" s="277"/>
      <c r="W106" s="131"/>
      <c r="X106" s="131"/>
      <c r="Y106" s="137"/>
      <c r="Z106" s="137"/>
      <c r="AA106" s="97"/>
      <c r="AB106" s="97"/>
      <c r="AC106" s="97"/>
      <c r="AD106" s="97"/>
      <c r="AE106" s="254">
        <v>7.5231481481481471E-4</v>
      </c>
      <c r="AF106" s="255">
        <v>39</v>
      </c>
      <c r="AG106" s="255">
        <v>49</v>
      </c>
      <c r="AH106" s="255">
        <v>52</v>
      </c>
      <c r="AI106" s="199" t="s">
        <v>289</v>
      </c>
      <c r="AJ106" s="199"/>
      <c r="AK106" s="197"/>
      <c r="AL106" s="180">
        <v>39</v>
      </c>
      <c r="AM106" s="41" t="s">
        <v>152</v>
      </c>
      <c r="AN106" s="42"/>
      <c r="AO106" s="42"/>
      <c r="AP106" s="42">
        <v>53</v>
      </c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T106" s="5"/>
      <c r="BU106" s="5"/>
      <c r="BV106" s="5"/>
      <c r="BW106" s="5"/>
      <c r="BX106" s="5"/>
      <c r="BY106" s="5"/>
      <c r="BZ106" s="5"/>
    </row>
    <row r="107" spans="1:78" s="14" customFormat="1" ht="18.75" hidden="1" x14ac:dyDescent="0.3">
      <c r="A107" s="53">
        <f>N107+R107+V107+Z107+AD107+AH107+AL107+AP107</f>
        <v>142</v>
      </c>
      <c r="B107" s="53">
        <v>105</v>
      </c>
      <c r="C107" s="336">
        <f>AVERAGE(L107,P107,T107,X107,AB107,AF107,AJ107,AN107,)</f>
        <v>18</v>
      </c>
      <c r="D107" s="3" t="s">
        <v>134</v>
      </c>
      <c r="E107" s="12" t="s">
        <v>135</v>
      </c>
      <c r="F107" s="12" t="s">
        <v>18</v>
      </c>
      <c r="G107" s="57" t="s">
        <v>210</v>
      </c>
      <c r="H107" s="350"/>
      <c r="I107" s="8" t="s">
        <v>92</v>
      </c>
      <c r="J107" s="8" t="s">
        <v>90</v>
      </c>
      <c r="K107" s="344"/>
      <c r="L107" s="344"/>
      <c r="M107" s="344"/>
      <c r="N107" s="344"/>
      <c r="O107" s="319"/>
      <c r="P107" s="319"/>
      <c r="Q107" s="319"/>
      <c r="R107" s="319"/>
      <c r="S107" s="276"/>
      <c r="T107" s="276"/>
      <c r="U107" s="276"/>
      <c r="V107" s="276"/>
      <c r="W107" s="131"/>
      <c r="X107" s="131"/>
      <c r="Y107" s="144"/>
      <c r="Z107" s="144"/>
      <c r="AA107" s="93"/>
      <c r="AB107" s="93"/>
      <c r="AC107" s="93"/>
      <c r="AD107" s="93"/>
      <c r="AE107" s="258"/>
      <c r="AF107" s="251"/>
      <c r="AG107" s="252"/>
      <c r="AH107" s="253"/>
      <c r="AI107" s="194">
        <v>3.8888888888888892E-4</v>
      </c>
      <c r="AJ107" s="177">
        <v>36</v>
      </c>
      <c r="AK107" s="177">
        <v>11</v>
      </c>
      <c r="AL107" s="177">
        <v>89</v>
      </c>
      <c r="AM107" s="41" t="s">
        <v>152</v>
      </c>
      <c r="AN107" s="42"/>
      <c r="AO107" s="42"/>
      <c r="AP107" s="42">
        <v>53</v>
      </c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Q107" s="5"/>
      <c r="BR107" s="5"/>
      <c r="BS107" s="5"/>
    </row>
    <row r="108" spans="1:78" ht="18.75" hidden="1" x14ac:dyDescent="0.3">
      <c r="A108" s="53">
        <f>N108+R108+V108+Z108+AD108+AH108+AL108+AP108</f>
        <v>141</v>
      </c>
      <c r="B108" s="53">
        <v>106</v>
      </c>
      <c r="C108" s="336">
        <f>AVERAGE(L108,P108,T108,X108,AB108,AF108,AJ108,AN108,)</f>
        <v>19</v>
      </c>
      <c r="D108" s="3" t="s">
        <v>200</v>
      </c>
      <c r="E108" s="12" t="s">
        <v>123</v>
      </c>
      <c r="F108" s="12" t="s">
        <v>170</v>
      </c>
      <c r="G108" s="57" t="s">
        <v>212</v>
      </c>
      <c r="I108" s="8" t="s">
        <v>92</v>
      </c>
      <c r="J108" s="8" t="s">
        <v>90</v>
      </c>
      <c r="K108" s="344"/>
      <c r="L108" s="344"/>
      <c r="M108" s="344"/>
      <c r="N108" s="344"/>
      <c r="O108" s="314"/>
      <c r="P108" s="314"/>
      <c r="Q108" s="314"/>
      <c r="R108" s="314"/>
      <c r="S108" s="278"/>
      <c r="T108" s="278"/>
      <c r="U108" s="278"/>
      <c r="V108" s="278"/>
      <c r="W108" s="134"/>
      <c r="X108" s="134"/>
      <c r="Y108" s="134"/>
      <c r="Z108" s="134"/>
      <c r="AA108" s="95"/>
      <c r="AB108" s="95"/>
      <c r="AC108" s="95"/>
      <c r="AD108" s="95"/>
      <c r="AE108" s="250">
        <v>7.7546296296296304E-4</v>
      </c>
      <c r="AF108" s="253">
        <v>38</v>
      </c>
      <c r="AG108" s="252">
        <v>52</v>
      </c>
      <c r="AH108" s="253">
        <v>49</v>
      </c>
      <c r="AI108" s="199" t="s">
        <v>289</v>
      </c>
      <c r="AJ108" s="199"/>
      <c r="AK108" s="197"/>
      <c r="AL108" s="180">
        <v>39</v>
      </c>
      <c r="AM108" s="41" t="s">
        <v>152</v>
      </c>
      <c r="AN108" s="42"/>
      <c r="AO108" s="42"/>
      <c r="AP108" s="42">
        <v>53</v>
      </c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</row>
    <row r="109" spans="1:78" s="14" customFormat="1" ht="18.75" x14ac:dyDescent="0.3">
      <c r="A109" s="53">
        <f>N109+R109+V109+Z109+AD109+AH109+AL109+AP109</f>
        <v>141</v>
      </c>
      <c r="B109" s="53">
        <v>107</v>
      </c>
      <c r="C109" s="336">
        <f>AVERAGE(L109,P109,T109,X109,AB109,AF109,AJ109,AN109,)</f>
        <v>23</v>
      </c>
      <c r="D109" s="3" t="s">
        <v>94</v>
      </c>
      <c r="E109" s="12" t="s">
        <v>102</v>
      </c>
      <c r="F109" s="12" t="s">
        <v>57</v>
      </c>
      <c r="G109" s="57" t="s">
        <v>210</v>
      </c>
      <c r="H109" s="350"/>
      <c r="I109" s="8" t="s">
        <v>92</v>
      </c>
      <c r="J109" s="8" t="s">
        <v>90</v>
      </c>
      <c r="K109" s="344"/>
      <c r="L109" s="344"/>
      <c r="M109" s="344"/>
      <c r="N109" s="344"/>
      <c r="O109" s="319"/>
      <c r="P109" s="319"/>
      <c r="Q109" s="319"/>
      <c r="R109" s="319"/>
      <c r="S109" s="276"/>
      <c r="T109" s="276"/>
      <c r="U109" s="276"/>
      <c r="V109" s="276"/>
      <c r="W109" s="131"/>
      <c r="X109" s="131"/>
      <c r="Y109" s="144"/>
      <c r="Z109" s="144"/>
      <c r="AA109" s="93"/>
      <c r="AB109" s="93"/>
      <c r="AC109" s="93"/>
      <c r="AD109" s="93"/>
      <c r="AE109" s="258"/>
      <c r="AF109" s="251"/>
      <c r="AG109" s="252"/>
      <c r="AH109" s="253"/>
      <c r="AI109" s="194">
        <v>3.9236111111111107E-4</v>
      </c>
      <c r="AJ109" s="177">
        <v>46</v>
      </c>
      <c r="AK109" s="177">
        <v>13</v>
      </c>
      <c r="AL109" s="177">
        <v>88</v>
      </c>
      <c r="AM109" s="41" t="s">
        <v>152</v>
      </c>
      <c r="AN109" s="42"/>
      <c r="AO109" s="42"/>
      <c r="AP109" s="42">
        <v>53</v>
      </c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</row>
    <row r="110" spans="1:78" s="14" customFormat="1" ht="18.75" hidden="1" x14ac:dyDescent="0.3">
      <c r="A110" s="53">
        <f>N110+R110+V110+Z110+AD110+AH110+AL110+AP110</f>
        <v>140</v>
      </c>
      <c r="B110" s="53">
        <v>108</v>
      </c>
      <c r="C110" s="336">
        <f>AVERAGE(L110,P110,T110,X110,AB110,AF110,AJ110,AN110,)</f>
        <v>20</v>
      </c>
      <c r="D110" s="3" t="s">
        <v>201</v>
      </c>
      <c r="E110" s="12" t="s">
        <v>25</v>
      </c>
      <c r="F110" s="12" t="s">
        <v>18</v>
      </c>
      <c r="G110" s="57" t="s">
        <v>210</v>
      </c>
      <c r="H110" s="350"/>
      <c r="I110" s="8" t="s">
        <v>92</v>
      </c>
      <c r="J110" s="49" t="s">
        <v>66</v>
      </c>
      <c r="K110" s="345"/>
      <c r="L110" s="345"/>
      <c r="M110" s="345"/>
      <c r="N110" s="345"/>
      <c r="O110" s="313"/>
      <c r="P110" s="313"/>
      <c r="Q110" s="313"/>
      <c r="R110" s="313"/>
      <c r="S110" s="283"/>
      <c r="T110" s="283"/>
      <c r="U110" s="283"/>
      <c r="V110" s="283"/>
      <c r="W110" s="134"/>
      <c r="X110" s="134"/>
      <c r="Y110" s="134"/>
      <c r="Z110" s="134"/>
      <c r="AA110" s="95"/>
      <c r="AB110" s="95"/>
      <c r="AC110" s="95"/>
      <c r="AD110" s="95"/>
      <c r="AE110" s="250">
        <v>7.8472222222222214E-4</v>
      </c>
      <c r="AF110" s="253">
        <v>40</v>
      </c>
      <c r="AG110" s="252">
        <v>53</v>
      </c>
      <c r="AH110" s="253">
        <v>48</v>
      </c>
      <c r="AI110" s="199" t="s">
        <v>289</v>
      </c>
      <c r="AJ110" s="199"/>
      <c r="AK110" s="197"/>
      <c r="AL110" s="180">
        <v>39</v>
      </c>
      <c r="AM110" s="41" t="s">
        <v>152</v>
      </c>
      <c r="AN110" s="42"/>
      <c r="AO110" s="42"/>
      <c r="AP110" s="42">
        <v>53</v>
      </c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T110" s="5"/>
      <c r="BU110" s="5"/>
      <c r="BV110" s="5"/>
      <c r="BW110" s="5"/>
      <c r="BX110" s="5"/>
      <c r="BY110" s="5"/>
      <c r="BZ110" s="5"/>
    </row>
    <row r="111" spans="1:78" s="14" customFormat="1" ht="18.75" hidden="1" x14ac:dyDescent="0.3">
      <c r="A111" s="53">
        <f>N111+R111+V111+Z111+AD111+AH111+AL111+AP111</f>
        <v>139</v>
      </c>
      <c r="B111" s="53">
        <v>109</v>
      </c>
      <c r="C111" s="336">
        <f>AVERAGE(L111,P111,T111,X111,AB111,AF111,AJ111,AN111,)</f>
        <v>20</v>
      </c>
      <c r="D111" s="3" t="s">
        <v>202</v>
      </c>
      <c r="E111" s="12" t="s">
        <v>195</v>
      </c>
      <c r="F111" s="12" t="s">
        <v>170</v>
      </c>
      <c r="G111" s="57" t="s">
        <v>212</v>
      </c>
      <c r="H111" s="350"/>
      <c r="I111" s="8" t="s">
        <v>92</v>
      </c>
      <c r="J111" s="8" t="s">
        <v>90</v>
      </c>
      <c r="K111" s="344"/>
      <c r="L111" s="344"/>
      <c r="M111" s="344"/>
      <c r="N111" s="344"/>
      <c r="O111" s="314"/>
      <c r="P111" s="314"/>
      <c r="Q111" s="314"/>
      <c r="R111" s="314"/>
      <c r="S111" s="278"/>
      <c r="T111" s="278"/>
      <c r="U111" s="278"/>
      <c r="V111" s="278"/>
      <c r="W111" s="134"/>
      <c r="X111" s="134"/>
      <c r="Y111" s="134"/>
      <c r="Z111" s="134"/>
      <c r="AA111" s="95"/>
      <c r="AB111" s="95"/>
      <c r="AC111" s="95"/>
      <c r="AD111" s="95"/>
      <c r="AE111" s="250">
        <v>8.0092592592592585E-4</v>
      </c>
      <c r="AF111" s="253">
        <v>40</v>
      </c>
      <c r="AG111" s="252">
        <v>54</v>
      </c>
      <c r="AH111" s="253">
        <v>47</v>
      </c>
      <c r="AI111" s="199" t="s">
        <v>289</v>
      </c>
      <c r="AJ111" s="199"/>
      <c r="AK111" s="197"/>
      <c r="AL111" s="180">
        <v>39</v>
      </c>
      <c r="AM111" s="41" t="s">
        <v>152</v>
      </c>
      <c r="AN111" s="42"/>
      <c r="AO111" s="42"/>
      <c r="AP111" s="42">
        <v>53</v>
      </c>
      <c r="BQ111" s="5"/>
      <c r="BR111" s="5"/>
      <c r="BS111" s="5"/>
    </row>
    <row r="112" spans="1:78" s="29" customFormat="1" ht="18.75" x14ac:dyDescent="0.3">
      <c r="A112" s="53">
        <f>N112+R112+V112+Z112+AD112+AH112+AL112+AP112</f>
        <v>139</v>
      </c>
      <c r="B112" s="53">
        <v>110</v>
      </c>
      <c r="C112" s="336">
        <f>AVERAGE(L112,P112,T112,X112,AB112,AF112,AJ112,AN112,)</f>
        <v>21</v>
      </c>
      <c r="D112" s="3" t="s">
        <v>103</v>
      </c>
      <c r="E112" s="12" t="s">
        <v>102</v>
      </c>
      <c r="F112" s="12" t="s">
        <v>116</v>
      </c>
      <c r="G112" s="57" t="s">
        <v>129</v>
      </c>
      <c r="H112" s="350"/>
      <c r="I112" s="8" t="s">
        <v>92</v>
      </c>
      <c r="J112" s="8" t="s">
        <v>90</v>
      </c>
      <c r="K112" s="344"/>
      <c r="L112" s="344"/>
      <c r="M112" s="344"/>
      <c r="N112" s="344"/>
      <c r="O112" s="314"/>
      <c r="P112" s="314"/>
      <c r="Q112" s="314"/>
      <c r="R112" s="314"/>
      <c r="S112" s="278"/>
      <c r="T112" s="278"/>
      <c r="U112" s="278"/>
      <c r="V112" s="278"/>
      <c r="W112" s="134"/>
      <c r="X112" s="134"/>
      <c r="Y112" s="139"/>
      <c r="Z112" s="139"/>
      <c r="AA112" s="94"/>
      <c r="AB112" s="94"/>
      <c r="AC112" s="94"/>
      <c r="AD112" s="94"/>
      <c r="AE112" s="258"/>
      <c r="AF112" s="252"/>
      <c r="AG112" s="252"/>
      <c r="AH112" s="253"/>
      <c r="AI112" s="195">
        <v>3.9351851851851852E-4</v>
      </c>
      <c r="AJ112" s="180">
        <v>42</v>
      </c>
      <c r="AK112" s="180">
        <v>15</v>
      </c>
      <c r="AL112" s="181">
        <v>86</v>
      </c>
      <c r="AM112" s="41" t="s">
        <v>152</v>
      </c>
      <c r="AN112" s="42"/>
      <c r="AO112" s="42"/>
      <c r="AP112" s="42">
        <v>53</v>
      </c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</row>
    <row r="113" spans="1:78" s="29" customFormat="1" ht="18.75" hidden="1" x14ac:dyDescent="0.3">
      <c r="A113" s="53">
        <f>N113+R113+V113+Z113+AD113+AH113+AL113+AP113</f>
        <v>138</v>
      </c>
      <c r="B113" s="53">
        <v>111</v>
      </c>
      <c r="C113" s="336">
        <f>AVERAGE(L113,P113,T113,X113,AB113,AF113,AJ113,AN113,)</f>
        <v>21</v>
      </c>
      <c r="D113" s="3" t="s">
        <v>216</v>
      </c>
      <c r="E113" s="12" t="s">
        <v>25</v>
      </c>
      <c r="F113" s="12" t="s">
        <v>170</v>
      </c>
      <c r="G113" s="57" t="s">
        <v>212</v>
      </c>
      <c r="H113" s="350"/>
      <c r="I113" s="8" t="s">
        <v>77</v>
      </c>
      <c r="J113" s="8" t="s">
        <v>90</v>
      </c>
      <c r="K113" s="344"/>
      <c r="L113" s="344"/>
      <c r="M113" s="344"/>
      <c r="N113" s="344"/>
      <c r="O113" s="314"/>
      <c r="P113" s="314"/>
      <c r="Q113" s="314"/>
      <c r="R113" s="314"/>
      <c r="S113" s="278"/>
      <c r="T113" s="278"/>
      <c r="U113" s="278"/>
      <c r="V113" s="278"/>
      <c r="W113" s="134"/>
      <c r="X113" s="134"/>
      <c r="Y113" s="134"/>
      <c r="Z113" s="134"/>
      <c r="AA113" s="95"/>
      <c r="AB113" s="95"/>
      <c r="AC113" s="95"/>
      <c r="AD113" s="95"/>
      <c r="AE113" s="250">
        <v>8.2523148148148158E-4</v>
      </c>
      <c r="AF113" s="253">
        <v>42</v>
      </c>
      <c r="AG113" s="253">
        <v>55</v>
      </c>
      <c r="AH113" s="253">
        <v>46</v>
      </c>
      <c r="AI113" s="199" t="s">
        <v>289</v>
      </c>
      <c r="AJ113" s="199"/>
      <c r="AK113" s="197"/>
      <c r="AL113" s="180">
        <v>39</v>
      </c>
      <c r="AM113" s="41" t="s">
        <v>152</v>
      </c>
      <c r="AN113" s="44"/>
      <c r="AO113" s="44"/>
      <c r="AP113" s="44">
        <v>53</v>
      </c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</row>
    <row r="114" spans="1:78" s="14" customFormat="1" ht="18.75" hidden="1" x14ac:dyDescent="0.3">
      <c r="A114" s="53">
        <f>N114+R114+V114+Z114+AD114+AH114+AL114+AP114</f>
        <v>138</v>
      </c>
      <c r="B114" s="53">
        <v>112</v>
      </c>
      <c r="C114" s="336">
        <f>AVERAGE(L114,P114,T114,X114,AB114,AF114,AJ114,AN114,)</f>
        <v>43</v>
      </c>
      <c r="D114" s="3" t="s">
        <v>61</v>
      </c>
      <c r="E114" s="12" t="s">
        <v>87</v>
      </c>
      <c r="F114" s="12" t="s">
        <v>18</v>
      </c>
      <c r="G114" s="57" t="s">
        <v>210</v>
      </c>
      <c r="H114" s="350"/>
      <c r="I114" s="8" t="s">
        <v>92</v>
      </c>
      <c r="J114" s="8" t="s">
        <v>90</v>
      </c>
      <c r="K114" s="344"/>
      <c r="L114" s="344"/>
      <c r="M114" s="344"/>
      <c r="N114" s="344"/>
      <c r="O114" s="331"/>
      <c r="P114" s="331"/>
      <c r="Q114" s="331"/>
      <c r="R114" s="331"/>
      <c r="S114" s="284"/>
      <c r="T114" s="284"/>
      <c r="U114" s="284"/>
      <c r="V114" s="284"/>
      <c r="W114" s="131"/>
      <c r="X114" s="131"/>
      <c r="Y114" s="144"/>
      <c r="Z114" s="144"/>
      <c r="AA114" s="93"/>
      <c r="AB114" s="93"/>
      <c r="AC114" s="93"/>
      <c r="AD114" s="93"/>
      <c r="AE114" s="258"/>
      <c r="AF114" s="263"/>
      <c r="AG114" s="260"/>
      <c r="AH114" s="253"/>
      <c r="AI114" s="194">
        <v>4.4791666666666672E-4</v>
      </c>
      <c r="AJ114" s="177">
        <v>60</v>
      </c>
      <c r="AK114" s="177">
        <v>33</v>
      </c>
      <c r="AL114" s="177">
        <v>68</v>
      </c>
      <c r="AM114" s="45">
        <v>2.1180555555555555E-4</v>
      </c>
      <c r="AN114" s="46">
        <v>69</v>
      </c>
      <c r="AO114" s="46">
        <v>31</v>
      </c>
      <c r="AP114" s="46">
        <v>70</v>
      </c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T114" s="29"/>
      <c r="BU114" s="29"/>
      <c r="BV114" s="29"/>
      <c r="BW114" s="29"/>
      <c r="BX114" s="29"/>
      <c r="BY114" s="29"/>
      <c r="BZ114" s="29"/>
    </row>
    <row r="115" spans="1:78" s="14" customFormat="1" ht="18.75" hidden="1" x14ac:dyDescent="0.3">
      <c r="A115" s="53">
        <f>N115+R115+V115+Z115+AD115+AH115+AL115+AP115</f>
        <v>137</v>
      </c>
      <c r="B115" s="53">
        <v>113</v>
      </c>
      <c r="C115" s="336">
        <f>AVERAGE(L115,P115,T115,X115,AB115,AF115,AJ115,AN115,)</f>
        <v>23.5</v>
      </c>
      <c r="D115" s="3" t="s">
        <v>203</v>
      </c>
      <c r="E115" s="12" t="s">
        <v>13</v>
      </c>
      <c r="F115" s="12" t="s">
        <v>170</v>
      </c>
      <c r="G115" s="57" t="s">
        <v>212</v>
      </c>
      <c r="H115" s="350"/>
      <c r="I115" s="8" t="s">
        <v>77</v>
      </c>
      <c r="J115" s="8" t="s">
        <v>90</v>
      </c>
      <c r="K115" s="344"/>
      <c r="L115" s="344"/>
      <c r="M115" s="344"/>
      <c r="N115" s="344"/>
      <c r="O115" s="314"/>
      <c r="P115" s="314"/>
      <c r="Q115" s="314"/>
      <c r="R115" s="314"/>
      <c r="S115" s="278"/>
      <c r="T115" s="278"/>
      <c r="U115" s="278"/>
      <c r="V115" s="278"/>
      <c r="W115" s="134"/>
      <c r="X115" s="134"/>
      <c r="Y115" s="134"/>
      <c r="Z115" s="134"/>
      <c r="AA115" s="95"/>
      <c r="AB115" s="95"/>
      <c r="AC115" s="95"/>
      <c r="AD115" s="95"/>
      <c r="AE115" s="250">
        <v>8.3796296296296299E-4</v>
      </c>
      <c r="AF115" s="253">
        <v>47</v>
      </c>
      <c r="AG115" s="252">
        <v>56</v>
      </c>
      <c r="AH115" s="253">
        <v>45</v>
      </c>
      <c r="AI115" s="199" t="s">
        <v>289</v>
      </c>
      <c r="AJ115" s="199"/>
      <c r="AK115" s="197"/>
      <c r="AL115" s="180">
        <v>39</v>
      </c>
      <c r="AM115" s="41" t="s">
        <v>152</v>
      </c>
      <c r="AN115" s="42"/>
      <c r="AO115" s="42"/>
      <c r="AP115" s="42">
        <v>53</v>
      </c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</row>
    <row r="116" spans="1:78" ht="18.75" x14ac:dyDescent="0.3">
      <c r="A116" s="53">
        <f>N116+R116+V116+Z116+AD116+AH116+AL116+AP116</f>
        <v>137</v>
      </c>
      <c r="B116" s="53">
        <v>114</v>
      </c>
      <c r="C116" s="336">
        <f>AVERAGE(L116,P116,T116,X116,AB116,AF116,AJ116,AN116,)</f>
        <v>26</v>
      </c>
      <c r="D116" s="3" t="s">
        <v>29</v>
      </c>
      <c r="E116" s="12" t="s">
        <v>7</v>
      </c>
      <c r="F116" s="12" t="s">
        <v>37</v>
      </c>
      <c r="G116" s="57" t="s">
        <v>230</v>
      </c>
      <c r="I116" s="8" t="s">
        <v>92</v>
      </c>
      <c r="J116" s="8" t="s">
        <v>90</v>
      </c>
      <c r="K116" s="344"/>
      <c r="L116" s="344"/>
      <c r="M116" s="344"/>
      <c r="N116" s="344"/>
      <c r="O116" s="314"/>
      <c r="P116" s="314"/>
      <c r="Q116" s="314"/>
      <c r="R116" s="314"/>
      <c r="S116" s="278"/>
      <c r="T116" s="278"/>
      <c r="U116" s="278"/>
      <c r="V116" s="278"/>
      <c r="W116" s="134"/>
      <c r="X116" s="134"/>
      <c r="Y116" s="139"/>
      <c r="Z116" s="139"/>
      <c r="AA116" s="94"/>
      <c r="AB116" s="94"/>
      <c r="AC116" s="94"/>
      <c r="AD116" s="94"/>
      <c r="AE116" s="264"/>
      <c r="AF116" s="252"/>
      <c r="AG116" s="252"/>
      <c r="AH116" s="252"/>
      <c r="AI116" s="199" t="s">
        <v>289</v>
      </c>
      <c r="AJ116" s="199"/>
      <c r="AK116" s="197"/>
      <c r="AL116" s="180">
        <v>39</v>
      </c>
      <c r="AM116" s="41">
        <v>1.7939814814814817E-4</v>
      </c>
      <c r="AN116" s="42">
        <v>52</v>
      </c>
      <c r="AO116" s="42">
        <v>3</v>
      </c>
      <c r="AP116" s="42">
        <v>98</v>
      </c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29"/>
      <c r="BR116" s="29"/>
      <c r="BS116" s="29"/>
      <c r="BT116" s="14"/>
      <c r="BU116" s="14"/>
      <c r="BV116" s="14"/>
      <c r="BW116" s="14"/>
      <c r="BX116" s="14"/>
      <c r="BY116" s="14"/>
      <c r="BZ116" s="14"/>
    </row>
    <row r="117" spans="1:78" ht="18.75" hidden="1" x14ac:dyDescent="0.3">
      <c r="A117" s="53">
        <f>N117+R117+V117+Z117+AD117+AH117+AL117+AP117</f>
        <v>135</v>
      </c>
      <c r="B117" s="53">
        <v>115</v>
      </c>
      <c r="C117" s="336">
        <f>AVERAGE(L117,P117,T117,X117,AB117,AF117,AJ117,AN117,)</f>
        <v>16</v>
      </c>
      <c r="D117" s="3" t="s">
        <v>205</v>
      </c>
      <c r="E117" s="12" t="s">
        <v>13</v>
      </c>
      <c r="F117" s="12" t="s">
        <v>170</v>
      </c>
      <c r="G117" s="57" t="s">
        <v>212</v>
      </c>
      <c r="I117" s="8" t="s">
        <v>77</v>
      </c>
      <c r="J117" s="8" t="s">
        <v>90</v>
      </c>
      <c r="K117" s="344"/>
      <c r="L117" s="344"/>
      <c r="M117" s="344"/>
      <c r="N117" s="344"/>
      <c r="O117" s="314"/>
      <c r="P117" s="314"/>
      <c r="Q117" s="314"/>
      <c r="R117" s="314"/>
      <c r="S117" s="278"/>
      <c r="T117" s="278"/>
      <c r="U117" s="278"/>
      <c r="V117" s="278"/>
      <c r="W117" s="134"/>
      <c r="X117" s="134"/>
      <c r="Y117" s="134"/>
      <c r="Z117" s="134"/>
      <c r="AA117" s="95"/>
      <c r="AB117" s="95"/>
      <c r="AC117" s="95"/>
      <c r="AD117" s="95"/>
      <c r="AE117" s="250">
        <v>8.4143518518518519E-4</v>
      </c>
      <c r="AF117" s="253">
        <v>32</v>
      </c>
      <c r="AG117" s="252">
        <v>58</v>
      </c>
      <c r="AH117" s="253">
        <v>43</v>
      </c>
      <c r="AI117" s="199" t="s">
        <v>289</v>
      </c>
      <c r="AJ117" s="199"/>
      <c r="AK117" s="197"/>
      <c r="AL117" s="180">
        <v>39</v>
      </c>
      <c r="AM117" s="41" t="s">
        <v>152</v>
      </c>
      <c r="AN117" s="42"/>
      <c r="AO117" s="42"/>
      <c r="AP117" s="42">
        <v>53</v>
      </c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</row>
    <row r="118" spans="1:78" ht="18.75" x14ac:dyDescent="0.3">
      <c r="A118" s="53">
        <f>N118+R118+V118+Z118+AD118+AH118+AL118+AP118</f>
        <v>134</v>
      </c>
      <c r="B118" s="53">
        <v>116</v>
      </c>
      <c r="C118" s="336">
        <f>AVERAGE(L118,P118,T118,X118,AB118,AF118,AJ118,AN118,)</f>
        <v>18</v>
      </c>
      <c r="D118" s="3" t="s">
        <v>206</v>
      </c>
      <c r="E118" s="12" t="s">
        <v>173</v>
      </c>
      <c r="F118" s="12" t="s">
        <v>170</v>
      </c>
      <c r="G118" s="57" t="s">
        <v>212</v>
      </c>
      <c r="I118" s="8" t="s">
        <v>77</v>
      </c>
      <c r="J118" s="8" t="s">
        <v>90</v>
      </c>
      <c r="K118" s="344"/>
      <c r="L118" s="344"/>
      <c r="M118" s="344"/>
      <c r="N118" s="344"/>
      <c r="O118" s="314"/>
      <c r="P118" s="314"/>
      <c r="Q118" s="314"/>
      <c r="R118" s="314"/>
      <c r="S118" s="278"/>
      <c r="T118" s="278"/>
      <c r="U118" s="278"/>
      <c r="V118" s="278"/>
      <c r="W118" s="134"/>
      <c r="X118" s="134"/>
      <c r="Y118" s="134"/>
      <c r="Z118" s="134"/>
      <c r="AA118" s="95"/>
      <c r="AB118" s="95"/>
      <c r="AC118" s="95"/>
      <c r="AD118" s="95"/>
      <c r="AE118" s="250">
        <v>8.4374999999999999E-4</v>
      </c>
      <c r="AF118" s="253">
        <v>36</v>
      </c>
      <c r="AG118" s="252">
        <v>59</v>
      </c>
      <c r="AH118" s="253">
        <v>42</v>
      </c>
      <c r="AI118" s="199" t="s">
        <v>289</v>
      </c>
      <c r="AJ118" s="199"/>
      <c r="AK118" s="197"/>
      <c r="AL118" s="180">
        <v>39</v>
      </c>
      <c r="AM118" s="41" t="s">
        <v>152</v>
      </c>
      <c r="AN118" s="42"/>
      <c r="AO118" s="42"/>
      <c r="AP118" s="42">
        <v>53</v>
      </c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14"/>
      <c r="BR118" s="14"/>
      <c r="BS118" s="14"/>
    </row>
    <row r="119" spans="1:78" ht="18.75" hidden="1" x14ac:dyDescent="0.3">
      <c r="A119" s="53">
        <f>N119+R119+V119+Z119+AD119+AH119+AL119+AP119</f>
        <v>131</v>
      </c>
      <c r="B119" s="53">
        <v>117</v>
      </c>
      <c r="C119" s="336">
        <f>AVERAGE(L119,P119,T119,X119,AB119,AF119,AJ119,AN119,)</f>
        <v>17</v>
      </c>
      <c r="D119" s="3" t="s">
        <v>100</v>
      </c>
      <c r="E119" s="12" t="s">
        <v>50</v>
      </c>
      <c r="F119" s="12" t="s">
        <v>99</v>
      </c>
      <c r="G119" s="57" t="s">
        <v>126</v>
      </c>
      <c r="I119" s="8" t="s">
        <v>92</v>
      </c>
      <c r="J119" s="8" t="s">
        <v>90</v>
      </c>
      <c r="K119" s="344"/>
      <c r="L119" s="344"/>
      <c r="M119" s="344"/>
      <c r="N119" s="344"/>
      <c r="O119" s="319"/>
      <c r="P119" s="319"/>
      <c r="Q119" s="319"/>
      <c r="R119" s="319"/>
      <c r="S119" s="276"/>
      <c r="T119" s="276"/>
      <c r="U119" s="276"/>
      <c r="V119" s="276"/>
      <c r="W119" s="131"/>
      <c r="X119" s="131"/>
      <c r="Y119" s="144"/>
      <c r="Z119" s="144"/>
      <c r="AA119" s="93"/>
      <c r="AB119" s="93"/>
      <c r="AC119" s="93"/>
      <c r="AD119" s="93"/>
      <c r="AE119" s="258"/>
      <c r="AF119" s="251"/>
      <c r="AG119" s="252"/>
      <c r="AH119" s="253"/>
      <c r="AI119" s="194">
        <v>4.1319444444444449E-4</v>
      </c>
      <c r="AJ119" s="177">
        <v>34</v>
      </c>
      <c r="AK119" s="177">
        <v>23</v>
      </c>
      <c r="AL119" s="177">
        <v>78</v>
      </c>
      <c r="AM119" s="41" t="s">
        <v>152</v>
      </c>
      <c r="AN119" s="42"/>
      <c r="AO119" s="42"/>
      <c r="AP119" s="42">
        <v>53</v>
      </c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</row>
    <row r="120" spans="1:78" ht="18.75" hidden="1" x14ac:dyDescent="0.3">
      <c r="A120" s="53">
        <f>N120+R120+V120+Z120+AD120+AH120+AL120+AP120</f>
        <v>130</v>
      </c>
      <c r="B120" s="53">
        <v>118</v>
      </c>
      <c r="C120" s="336">
        <f>AVERAGE(L120,P120,T120,X120,AB120,AF120,AJ120,AN120,)</f>
        <v>25.5</v>
      </c>
      <c r="D120" s="3" t="s">
        <v>33</v>
      </c>
      <c r="E120" s="12" t="s">
        <v>34</v>
      </c>
      <c r="F120" s="12" t="s">
        <v>37</v>
      </c>
      <c r="G120" s="57" t="s">
        <v>230</v>
      </c>
      <c r="I120" s="8" t="s">
        <v>92</v>
      </c>
      <c r="J120" s="8" t="s">
        <v>90</v>
      </c>
      <c r="K120" s="344"/>
      <c r="L120" s="344"/>
      <c r="M120" s="344"/>
      <c r="N120" s="344"/>
      <c r="O120" s="316"/>
      <c r="P120" s="316"/>
      <c r="Q120" s="316"/>
      <c r="R120" s="316"/>
      <c r="S120" s="281"/>
      <c r="T120" s="281"/>
      <c r="U120" s="281"/>
      <c r="V120" s="281"/>
      <c r="W120" s="131"/>
      <c r="X120" s="131"/>
      <c r="Y120" s="143"/>
      <c r="Z120" s="143"/>
      <c r="AA120" s="96"/>
      <c r="AB120" s="96"/>
      <c r="AC120" s="96"/>
      <c r="AD120" s="96"/>
      <c r="AE120" s="265"/>
      <c r="AF120" s="260"/>
      <c r="AG120" s="252"/>
      <c r="AH120" s="260"/>
      <c r="AI120" s="203"/>
      <c r="AJ120" s="180"/>
      <c r="AK120" s="180"/>
      <c r="AL120" s="180">
        <v>39</v>
      </c>
      <c r="AM120" s="45">
        <v>1.8518518518518518E-4</v>
      </c>
      <c r="AN120" s="46">
        <v>51</v>
      </c>
      <c r="AO120" s="46">
        <v>10</v>
      </c>
      <c r="AP120" s="46">
        <v>91</v>
      </c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</row>
    <row r="121" spans="1:78" ht="18.75" hidden="1" x14ac:dyDescent="0.3">
      <c r="A121" s="53">
        <f>N121+R121+V121+Z121+AD121+AH121+AL121+AP121</f>
        <v>129</v>
      </c>
      <c r="B121" s="53">
        <v>119</v>
      </c>
      <c r="C121" s="336">
        <f>AVERAGE(L121,P121,T121,X121,AB121,AF121,AJ121,AN121,)</f>
        <v>20</v>
      </c>
      <c r="D121" s="3" t="s">
        <v>27</v>
      </c>
      <c r="E121" s="12" t="s">
        <v>13</v>
      </c>
      <c r="F121" s="12" t="s">
        <v>36</v>
      </c>
      <c r="G121" s="57" t="s">
        <v>273</v>
      </c>
      <c r="I121" s="8" t="s">
        <v>92</v>
      </c>
      <c r="J121" s="8" t="s">
        <v>90</v>
      </c>
      <c r="K121" s="344"/>
      <c r="L121" s="344"/>
      <c r="M121" s="344"/>
      <c r="N121" s="344"/>
      <c r="O121" s="314"/>
      <c r="P121" s="314"/>
      <c r="Q121" s="314"/>
      <c r="R121" s="314"/>
      <c r="S121" s="278"/>
      <c r="T121" s="278"/>
      <c r="U121" s="278"/>
      <c r="V121" s="278"/>
      <c r="W121" s="134"/>
      <c r="X121" s="134"/>
      <c r="Y121" s="139"/>
      <c r="Z121" s="139"/>
      <c r="AA121" s="94"/>
      <c r="AB121" s="94"/>
      <c r="AC121" s="94"/>
      <c r="AD121" s="94"/>
      <c r="AE121" s="264"/>
      <c r="AF121" s="252"/>
      <c r="AG121" s="252"/>
      <c r="AH121" s="252"/>
      <c r="AI121" s="195"/>
      <c r="AJ121" s="180"/>
      <c r="AK121" s="180"/>
      <c r="AL121" s="180">
        <v>39</v>
      </c>
      <c r="AM121" s="41">
        <v>1.8518518518518518E-4</v>
      </c>
      <c r="AN121" s="42">
        <v>40</v>
      </c>
      <c r="AO121" s="42">
        <v>11</v>
      </c>
      <c r="AP121" s="42">
        <v>90</v>
      </c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</row>
    <row r="122" spans="1:78" ht="18.75" hidden="1" x14ac:dyDescent="0.3">
      <c r="A122" s="53">
        <f>N122+R122+V122+Z122+AD122+AH122+AL122+AP122</f>
        <v>127</v>
      </c>
      <c r="B122" s="53">
        <v>120</v>
      </c>
      <c r="C122" s="336">
        <f>AVERAGE(L122,P122,T122,X122,AB122,AF122,AJ122,AN122,)</f>
        <v>16</v>
      </c>
      <c r="D122" s="3" t="s">
        <v>98</v>
      </c>
      <c r="E122" s="12" t="s">
        <v>101</v>
      </c>
      <c r="F122" s="12" t="s">
        <v>99</v>
      </c>
      <c r="G122" s="57" t="s">
        <v>126</v>
      </c>
      <c r="I122" s="8" t="s">
        <v>92</v>
      </c>
      <c r="J122" s="8" t="s">
        <v>90</v>
      </c>
      <c r="K122" s="344"/>
      <c r="L122" s="344"/>
      <c r="M122" s="344"/>
      <c r="N122" s="344"/>
      <c r="O122" s="319"/>
      <c r="P122" s="319"/>
      <c r="Q122" s="319"/>
      <c r="R122" s="319"/>
      <c r="S122" s="276"/>
      <c r="T122" s="276"/>
      <c r="U122" s="276"/>
      <c r="V122" s="276"/>
      <c r="W122" s="131"/>
      <c r="X122" s="131"/>
      <c r="Y122" s="144"/>
      <c r="Z122" s="144"/>
      <c r="AA122" s="93"/>
      <c r="AB122" s="93"/>
      <c r="AC122" s="93"/>
      <c r="AD122" s="93"/>
      <c r="AE122" s="258"/>
      <c r="AF122" s="251"/>
      <c r="AG122" s="260"/>
      <c r="AH122" s="253"/>
      <c r="AI122" s="194">
        <v>4.236111111111111E-4</v>
      </c>
      <c r="AJ122" s="177">
        <v>32</v>
      </c>
      <c r="AK122" s="177">
        <v>27</v>
      </c>
      <c r="AL122" s="177">
        <v>74</v>
      </c>
      <c r="AM122" s="41" t="s">
        <v>152</v>
      </c>
      <c r="AN122" s="42"/>
      <c r="AO122" s="42"/>
      <c r="AP122" s="42">
        <v>53</v>
      </c>
    </row>
    <row r="123" spans="1:78" ht="18.75" x14ac:dyDescent="0.3">
      <c r="A123" s="53">
        <f>N123+R123+V123+Z123+AD123+AH123+AL123+AP123</f>
        <v>127</v>
      </c>
      <c r="B123" s="53">
        <v>121</v>
      </c>
      <c r="C123" s="336">
        <f>AVERAGE(L123,P123,T123,X123,AB123,AF123,AJ123,AN123,)</f>
        <v>18.5</v>
      </c>
      <c r="D123" s="3" t="s">
        <v>67</v>
      </c>
      <c r="E123" s="12" t="s">
        <v>7</v>
      </c>
      <c r="F123" s="12" t="s">
        <v>26</v>
      </c>
      <c r="G123" s="57" t="s">
        <v>323</v>
      </c>
      <c r="I123" s="8" t="s">
        <v>92</v>
      </c>
      <c r="J123" s="8" t="s">
        <v>90</v>
      </c>
      <c r="K123" s="344"/>
      <c r="L123" s="344"/>
      <c r="M123" s="344"/>
      <c r="N123" s="344"/>
      <c r="O123" s="314"/>
      <c r="P123" s="314"/>
      <c r="Q123" s="314"/>
      <c r="R123" s="314"/>
      <c r="S123" s="278"/>
      <c r="T123" s="278"/>
      <c r="U123" s="278"/>
      <c r="V123" s="278"/>
      <c r="W123" s="134"/>
      <c r="X123" s="134"/>
      <c r="Y123" s="139"/>
      <c r="Z123" s="139"/>
      <c r="AA123" s="94"/>
      <c r="AB123" s="94"/>
      <c r="AC123" s="94"/>
      <c r="AD123" s="94"/>
      <c r="AE123" s="264"/>
      <c r="AF123" s="252"/>
      <c r="AG123" s="252"/>
      <c r="AH123" s="252"/>
      <c r="AI123" s="195"/>
      <c r="AJ123" s="180"/>
      <c r="AK123" s="180"/>
      <c r="AL123" s="180">
        <v>39</v>
      </c>
      <c r="AM123" s="41">
        <v>1.8749999999999998E-4</v>
      </c>
      <c r="AN123" s="42">
        <v>37</v>
      </c>
      <c r="AO123" s="42">
        <v>13</v>
      </c>
      <c r="AP123" s="42">
        <v>88</v>
      </c>
    </row>
    <row r="124" spans="1:78" s="14" customFormat="1" ht="18.75" hidden="1" x14ac:dyDescent="0.3">
      <c r="A124" s="53">
        <f>N124+R124+V124+Z124+AD124+AH124+AL124+AP124</f>
        <v>126</v>
      </c>
      <c r="B124" s="53">
        <v>122</v>
      </c>
      <c r="C124" s="336">
        <f>AVERAGE(L124,P124,T124,X124,AB124,AF124,AJ124,AN124,)</f>
        <v>26.333333333333332</v>
      </c>
      <c r="D124" s="3" t="s">
        <v>70</v>
      </c>
      <c r="E124" s="12" t="s">
        <v>31</v>
      </c>
      <c r="F124" s="12" t="s">
        <v>71</v>
      </c>
      <c r="G124" s="3" t="s">
        <v>210</v>
      </c>
      <c r="H124" s="350"/>
      <c r="I124" s="8" t="s">
        <v>92</v>
      </c>
      <c r="J124" s="8" t="s">
        <v>90</v>
      </c>
      <c r="K124" s="344"/>
      <c r="L124" s="344"/>
      <c r="M124" s="344"/>
      <c r="N124" s="344"/>
      <c r="O124" s="314"/>
      <c r="P124" s="314"/>
      <c r="Q124" s="314"/>
      <c r="R124" s="314"/>
      <c r="S124" s="278"/>
      <c r="T124" s="278"/>
      <c r="U124" s="278"/>
      <c r="V124" s="278"/>
      <c r="W124" s="134"/>
      <c r="X124" s="134"/>
      <c r="Y124" s="139"/>
      <c r="Z124" s="139"/>
      <c r="AA124" s="94"/>
      <c r="AB124" s="94"/>
      <c r="AC124" s="94"/>
      <c r="AD124" s="94"/>
      <c r="AE124" s="258"/>
      <c r="AF124" s="252"/>
      <c r="AG124" s="252"/>
      <c r="AH124" s="253"/>
      <c r="AI124" s="195">
        <v>4.5486111111111102E-4</v>
      </c>
      <c r="AJ124" s="180">
        <v>40</v>
      </c>
      <c r="AK124" s="180">
        <v>37</v>
      </c>
      <c r="AL124" s="181">
        <v>63</v>
      </c>
      <c r="AM124" s="41">
        <v>2.3032407407407409E-4</v>
      </c>
      <c r="AN124" s="42">
        <v>39</v>
      </c>
      <c r="AO124" s="42">
        <v>38</v>
      </c>
      <c r="AP124" s="42">
        <v>63</v>
      </c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</row>
    <row r="125" spans="1:78" s="14" customFormat="1" ht="18.75" hidden="1" x14ac:dyDescent="0.3">
      <c r="A125" s="53">
        <f>N125+R125+V125+Z125+AD125+AH125+AL125+AP125</f>
        <v>126</v>
      </c>
      <c r="B125" s="53">
        <v>123</v>
      </c>
      <c r="C125" s="336">
        <f>AVERAGE(L125,P125,T125,X125,AB125,AF125,AJ125,AN125,)</f>
        <v>20.5</v>
      </c>
      <c r="D125" s="3" t="s">
        <v>96</v>
      </c>
      <c r="E125" s="12" t="s">
        <v>123</v>
      </c>
      <c r="F125" s="12" t="s">
        <v>18</v>
      </c>
      <c r="G125" s="3" t="s">
        <v>210</v>
      </c>
      <c r="H125" s="350"/>
      <c r="I125" s="8" t="s">
        <v>92</v>
      </c>
      <c r="J125" s="8" t="s">
        <v>90</v>
      </c>
      <c r="K125" s="344"/>
      <c r="L125" s="344"/>
      <c r="M125" s="344"/>
      <c r="N125" s="344"/>
      <c r="O125" s="319"/>
      <c r="P125" s="319"/>
      <c r="Q125" s="319"/>
      <c r="R125" s="319"/>
      <c r="S125" s="276"/>
      <c r="T125" s="276"/>
      <c r="U125" s="276"/>
      <c r="V125" s="276"/>
      <c r="W125" s="131"/>
      <c r="X125" s="131"/>
      <c r="Y125" s="144"/>
      <c r="Z125" s="144"/>
      <c r="AA125" s="93"/>
      <c r="AB125" s="93"/>
      <c r="AC125" s="93"/>
      <c r="AD125" s="93"/>
      <c r="AE125" s="258"/>
      <c r="AF125" s="251"/>
      <c r="AG125" s="252"/>
      <c r="AH125" s="253"/>
      <c r="AI125" s="194">
        <v>4.2708333333333335E-4</v>
      </c>
      <c r="AJ125" s="177">
        <v>41</v>
      </c>
      <c r="AK125" s="177">
        <v>28</v>
      </c>
      <c r="AL125" s="177">
        <v>73</v>
      </c>
      <c r="AM125" s="41" t="s">
        <v>152</v>
      </c>
      <c r="AN125" s="42"/>
      <c r="AO125" s="42"/>
      <c r="AP125" s="42">
        <v>53</v>
      </c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</row>
    <row r="126" spans="1:78" s="14" customFormat="1" ht="18.75" x14ac:dyDescent="0.3">
      <c r="A126" s="53">
        <f>N126+R126+V126+Z126+AD126+AH126+AL126+AP126</f>
        <v>126</v>
      </c>
      <c r="B126" s="53">
        <v>124</v>
      </c>
      <c r="C126" s="336">
        <f>AVERAGE(L126,P126,T126,X126,AB126,AF126,AJ126,AN126,)</f>
        <v>25.5</v>
      </c>
      <c r="D126" s="3" t="s">
        <v>68</v>
      </c>
      <c r="E126" s="12" t="s">
        <v>7</v>
      </c>
      <c r="F126" s="12" t="s">
        <v>18</v>
      </c>
      <c r="G126" s="57" t="s">
        <v>210</v>
      </c>
      <c r="H126" s="350"/>
      <c r="I126" s="8" t="s">
        <v>92</v>
      </c>
      <c r="J126" s="8" t="s">
        <v>90</v>
      </c>
      <c r="K126" s="344"/>
      <c r="L126" s="344"/>
      <c r="M126" s="344"/>
      <c r="N126" s="344"/>
      <c r="O126" s="314"/>
      <c r="P126" s="314"/>
      <c r="Q126" s="314"/>
      <c r="R126" s="314"/>
      <c r="S126" s="278"/>
      <c r="T126" s="278"/>
      <c r="U126" s="278"/>
      <c r="V126" s="278"/>
      <c r="W126" s="134"/>
      <c r="X126" s="134"/>
      <c r="Y126" s="139"/>
      <c r="Z126" s="139"/>
      <c r="AA126" s="94"/>
      <c r="AB126" s="94"/>
      <c r="AC126" s="94"/>
      <c r="AD126" s="94"/>
      <c r="AE126" s="264"/>
      <c r="AF126" s="252"/>
      <c r="AG126" s="252"/>
      <c r="AH126" s="252"/>
      <c r="AI126" s="195"/>
      <c r="AJ126" s="180"/>
      <c r="AK126" s="180"/>
      <c r="AL126" s="180">
        <v>39</v>
      </c>
      <c r="AM126" s="41">
        <v>1.8981481481481478E-4</v>
      </c>
      <c r="AN126" s="42">
        <v>51</v>
      </c>
      <c r="AO126" s="42">
        <v>14</v>
      </c>
      <c r="AP126" s="42">
        <v>87</v>
      </c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</row>
    <row r="127" spans="1:78" s="14" customFormat="1" ht="18.75" hidden="1" x14ac:dyDescent="0.3">
      <c r="A127" s="53">
        <f>N127+R127+V127+Z127+AD127+AH127+AL127+AP127</f>
        <v>125</v>
      </c>
      <c r="B127" s="53">
        <v>125</v>
      </c>
      <c r="C127" s="336">
        <f>AVERAGE(L127,P127,T127,X127,AB127,AF127,AJ127,AN127,)</f>
        <v>26</v>
      </c>
      <c r="D127" s="3" t="s">
        <v>117</v>
      </c>
      <c r="E127" s="12" t="s">
        <v>13</v>
      </c>
      <c r="F127" s="12" t="s">
        <v>118</v>
      </c>
      <c r="G127" s="57" t="s">
        <v>210</v>
      </c>
      <c r="H127" s="350"/>
      <c r="I127" s="8" t="s">
        <v>92</v>
      </c>
      <c r="J127" s="8" t="s">
        <v>90</v>
      </c>
      <c r="K127" s="344"/>
      <c r="L127" s="344"/>
      <c r="M127" s="344"/>
      <c r="N127" s="344"/>
      <c r="O127" s="314"/>
      <c r="P127" s="314"/>
      <c r="Q127" s="314"/>
      <c r="R127" s="314"/>
      <c r="S127" s="278"/>
      <c r="T127" s="278"/>
      <c r="U127" s="278"/>
      <c r="V127" s="278"/>
      <c r="W127" s="134"/>
      <c r="X127" s="134"/>
      <c r="Y127" s="139"/>
      <c r="Z127" s="139"/>
      <c r="AA127" s="94"/>
      <c r="AB127" s="94"/>
      <c r="AC127" s="94"/>
      <c r="AD127" s="94"/>
      <c r="AE127" s="258"/>
      <c r="AF127" s="252"/>
      <c r="AG127" s="252"/>
      <c r="AH127" s="253"/>
      <c r="AI127" s="195">
        <v>4.2708333333333335E-4</v>
      </c>
      <c r="AJ127" s="180">
        <v>52</v>
      </c>
      <c r="AK127" s="180">
        <v>29</v>
      </c>
      <c r="AL127" s="181">
        <v>72</v>
      </c>
      <c r="AM127" s="41" t="s">
        <v>152</v>
      </c>
      <c r="AN127" s="42"/>
      <c r="AO127" s="42"/>
      <c r="AP127" s="42">
        <v>53</v>
      </c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</row>
    <row r="128" spans="1:78" ht="18.75" hidden="1" x14ac:dyDescent="0.3">
      <c r="A128" s="53">
        <f>N128+R128+V128+Z128+AD128+AH128+AL128+AP128</f>
        <v>123</v>
      </c>
      <c r="B128" s="53">
        <v>126</v>
      </c>
      <c r="C128" s="336">
        <f>AVERAGE(L128,P128,T128,X128,AB128,AF128,AJ128,AN128,)</f>
        <v>20</v>
      </c>
      <c r="D128" s="3" t="s">
        <v>136</v>
      </c>
      <c r="E128" s="12" t="s">
        <v>135</v>
      </c>
      <c r="F128" s="12" t="s">
        <v>18</v>
      </c>
      <c r="G128" s="57" t="s">
        <v>210</v>
      </c>
      <c r="I128" s="8" t="s">
        <v>92</v>
      </c>
      <c r="J128" s="8" t="s">
        <v>90</v>
      </c>
      <c r="K128" s="344"/>
      <c r="L128" s="344"/>
      <c r="M128" s="344"/>
      <c r="N128" s="344"/>
      <c r="O128" s="314"/>
      <c r="P128" s="314"/>
      <c r="Q128" s="314"/>
      <c r="R128" s="314"/>
      <c r="S128" s="278"/>
      <c r="T128" s="278"/>
      <c r="U128" s="278"/>
      <c r="V128" s="278"/>
      <c r="W128" s="134"/>
      <c r="X128" s="134"/>
      <c r="Y128" s="139"/>
      <c r="Z128" s="139"/>
      <c r="AA128" s="94"/>
      <c r="AB128" s="94"/>
      <c r="AC128" s="94"/>
      <c r="AD128" s="94"/>
      <c r="AE128" s="258"/>
      <c r="AF128" s="252"/>
      <c r="AG128" s="252"/>
      <c r="AH128" s="253"/>
      <c r="AI128" s="195">
        <v>4.3865740740740736E-4</v>
      </c>
      <c r="AJ128" s="180">
        <v>40</v>
      </c>
      <c r="AK128" s="180">
        <v>31</v>
      </c>
      <c r="AL128" s="181">
        <v>70</v>
      </c>
      <c r="AM128" s="41" t="s">
        <v>152</v>
      </c>
      <c r="AN128" s="42"/>
      <c r="AO128" s="42"/>
      <c r="AP128" s="42">
        <v>53</v>
      </c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</row>
    <row r="129" spans="1:78" ht="18.75" hidden="1" x14ac:dyDescent="0.3">
      <c r="A129" s="53">
        <f>N129+R129+V129+Z129+AD129+AH129+AL129+AP129</f>
        <v>118</v>
      </c>
      <c r="B129" s="53">
        <v>127</v>
      </c>
      <c r="C129" s="336">
        <f>AVERAGE(L129,P129,T129,X129,AB129,AF129,AJ129,AN129,)</f>
        <v>17</v>
      </c>
      <c r="D129" s="3" t="s">
        <v>108</v>
      </c>
      <c r="E129" s="12" t="s">
        <v>50</v>
      </c>
      <c r="F129" s="12" t="s">
        <v>71</v>
      </c>
      <c r="G129" s="3" t="s">
        <v>210</v>
      </c>
      <c r="I129" s="8" t="s">
        <v>92</v>
      </c>
      <c r="J129" s="8" t="s">
        <v>90</v>
      </c>
      <c r="K129" s="344"/>
      <c r="L129" s="344"/>
      <c r="M129" s="344"/>
      <c r="N129" s="344"/>
      <c r="O129" s="314"/>
      <c r="P129" s="314"/>
      <c r="Q129" s="314"/>
      <c r="R129" s="314"/>
      <c r="S129" s="278"/>
      <c r="T129" s="278"/>
      <c r="U129" s="278"/>
      <c r="V129" s="278"/>
      <c r="W129" s="134"/>
      <c r="X129" s="134"/>
      <c r="Y129" s="139"/>
      <c r="Z129" s="139"/>
      <c r="AA129" s="94"/>
      <c r="AB129" s="94"/>
      <c r="AC129" s="94"/>
      <c r="AD129" s="94"/>
      <c r="AE129" s="258"/>
      <c r="AF129" s="252"/>
      <c r="AG129" s="252"/>
      <c r="AH129" s="253"/>
      <c r="AI129" s="195">
        <v>4.5486111111111102E-4</v>
      </c>
      <c r="AJ129" s="180">
        <v>34</v>
      </c>
      <c r="AK129" s="180">
        <v>36</v>
      </c>
      <c r="AL129" s="181">
        <v>65</v>
      </c>
      <c r="AM129" s="41" t="s">
        <v>152</v>
      </c>
      <c r="AN129" s="42"/>
      <c r="AO129" s="42"/>
      <c r="AP129" s="42">
        <v>53</v>
      </c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</row>
    <row r="130" spans="1:78" s="2" customFormat="1" ht="18.75" hidden="1" x14ac:dyDescent="0.3">
      <c r="A130" s="53">
        <f>N130+R130+V130+Z130+AD130+AH130+AL130+AP130</f>
        <v>115</v>
      </c>
      <c r="B130" s="53">
        <v>128</v>
      </c>
      <c r="C130" s="336">
        <f>AVERAGE(L130,P130,T130,X130,AB130,AF130,AJ130,AN130,)</f>
        <v>20</v>
      </c>
      <c r="D130" s="3" t="s">
        <v>107</v>
      </c>
      <c r="E130" s="12" t="s">
        <v>50</v>
      </c>
      <c r="F130" s="12" t="s">
        <v>71</v>
      </c>
      <c r="G130" s="3" t="s">
        <v>210</v>
      </c>
      <c r="H130" s="350"/>
      <c r="I130" s="8" t="s">
        <v>92</v>
      </c>
      <c r="J130" s="8" t="s">
        <v>90</v>
      </c>
      <c r="K130" s="344"/>
      <c r="L130" s="344"/>
      <c r="M130" s="344"/>
      <c r="N130" s="344"/>
      <c r="O130" s="314"/>
      <c r="P130" s="314"/>
      <c r="Q130" s="314"/>
      <c r="R130" s="314"/>
      <c r="S130" s="278"/>
      <c r="T130" s="278"/>
      <c r="U130" s="278"/>
      <c r="V130" s="278"/>
      <c r="W130" s="134"/>
      <c r="X130" s="134"/>
      <c r="Y130" s="139"/>
      <c r="Z130" s="139"/>
      <c r="AA130" s="94"/>
      <c r="AB130" s="94"/>
      <c r="AC130" s="94"/>
      <c r="AD130" s="94"/>
      <c r="AE130" s="258"/>
      <c r="AF130" s="252"/>
      <c r="AG130" s="252"/>
      <c r="AH130" s="253"/>
      <c r="AI130" s="195">
        <v>4.6296296296296293E-4</v>
      </c>
      <c r="AJ130" s="180">
        <v>40</v>
      </c>
      <c r="AK130" s="180">
        <v>39</v>
      </c>
      <c r="AL130" s="181">
        <v>62</v>
      </c>
      <c r="AM130" s="41" t="s">
        <v>152</v>
      </c>
      <c r="AN130" s="42"/>
      <c r="AO130" s="42"/>
      <c r="AP130" s="42">
        <v>53</v>
      </c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5"/>
      <c r="BU130" s="5"/>
      <c r="BV130" s="5"/>
      <c r="BW130" s="5"/>
      <c r="BX130" s="5"/>
      <c r="BY130" s="5"/>
      <c r="BZ130" s="5"/>
    </row>
    <row r="131" spans="1:78" ht="18.75" hidden="1" x14ac:dyDescent="0.3">
      <c r="A131" s="53">
        <f>N131+R131+V131+Z131+AD131+AH131+AL131+AP131</f>
        <v>113</v>
      </c>
      <c r="B131" s="53">
        <v>129</v>
      </c>
      <c r="C131" s="336">
        <f>AVERAGE(L131,P131,T131,X131,AB131,AF131,AJ131,AN131,)</f>
        <v>21</v>
      </c>
      <c r="D131" s="3" t="s">
        <v>140</v>
      </c>
      <c r="E131" s="12" t="s">
        <v>245</v>
      </c>
      <c r="F131" s="12" t="s">
        <v>18</v>
      </c>
      <c r="G131" s="57" t="s">
        <v>210</v>
      </c>
      <c r="I131" s="8" t="s">
        <v>92</v>
      </c>
      <c r="J131" s="8" t="s">
        <v>90</v>
      </c>
      <c r="K131" s="344"/>
      <c r="L131" s="344"/>
      <c r="M131" s="344"/>
      <c r="N131" s="344"/>
      <c r="O131" s="319"/>
      <c r="P131" s="319"/>
      <c r="Q131" s="319"/>
      <c r="R131" s="319"/>
      <c r="S131" s="276"/>
      <c r="T131" s="276"/>
      <c r="U131" s="276"/>
      <c r="V131" s="276"/>
      <c r="W131" s="131"/>
      <c r="X131" s="131"/>
      <c r="Y131" s="144"/>
      <c r="Z131" s="144"/>
      <c r="AA131" s="93"/>
      <c r="AB131" s="93"/>
      <c r="AC131" s="93"/>
      <c r="AD131" s="93"/>
      <c r="AE131" s="258"/>
      <c r="AF131" s="251"/>
      <c r="AG131" s="252"/>
      <c r="AH131" s="253"/>
      <c r="AI131" s="194">
        <v>4.6296296296296293E-4</v>
      </c>
      <c r="AJ131" s="177">
        <v>42</v>
      </c>
      <c r="AK131" s="177">
        <v>41</v>
      </c>
      <c r="AL131" s="177">
        <v>60</v>
      </c>
      <c r="AM131" s="41" t="s">
        <v>152</v>
      </c>
      <c r="AN131" s="42"/>
      <c r="AO131" s="42"/>
      <c r="AP131" s="42">
        <v>53</v>
      </c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</row>
    <row r="132" spans="1:78" ht="18.75" hidden="1" x14ac:dyDescent="0.3">
      <c r="A132" s="53">
        <f>N132+R132+V132+Z132+AD132+AH132+AL132+AP132</f>
        <v>112</v>
      </c>
      <c r="B132" s="53">
        <v>130</v>
      </c>
      <c r="C132" s="336">
        <f>AVERAGE(L132,P132,T132,X132,AB132,AF132,AJ132,AN132,)</f>
        <v>20</v>
      </c>
      <c r="D132" s="3" t="s">
        <v>109</v>
      </c>
      <c r="E132" s="12" t="s">
        <v>101</v>
      </c>
      <c r="F132" s="12" t="s">
        <v>71</v>
      </c>
      <c r="G132" s="57" t="s">
        <v>210</v>
      </c>
      <c r="I132" s="8" t="s">
        <v>92</v>
      </c>
      <c r="J132" s="8" t="s">
        <v>90</v>
      </c>
      <c r="K132" s="344"/>
      <c r="L132" s="344"/>
      <c r="M132" s="344"/>
      <c r="N132" s="344"/>
      <c r="O132" s="314"/>
      <c r="P132" s="314"/>
      <c r="Q132" s="314"/>
      <c r="R132" s="314"/>
      <c r="S132" s="278"/>
      <c r="T132" s="278"/>
      <c r="U132" s="278"/>
      <c r="V132" s="278"/>
      <c r="W132" s="134"/>
      <c r="X132" s="134"/>
      <c r="Y132" s="139"/>
      <c r="Z132" s="139"/>
      <c r="AA132" s="94"/>
      <c r="AB132" s="94"/>
      <c r="AC132" s="94"/>
      <c r="AD132" s="94"/>
      <c r="AE132" s="258"/>
      <c r="AF132" s="252"/>
      <c r="AG132" s="252"/>
      <c r="AH132" s="253"/>
      <c r="AI132" s="195">
        <v>4.6527777777777778E-4</v>
      </c>
      <c r="AJ132" s="180">
        <v>40</v>
      </c>
      <c r="AK132" s="180">
        <v>42</v>
      </c>
      <c r="AL132" s="181">
        <v>59</v>
      </c>
      <c r="AM132" s="41" t="s">
        <v>152</v>
      </c>
      <c r="AN132" s="42"/>
      <c r="AO132" s="42"/>
      <c r="AP132" s="42">
        <v>53</v>
      </c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T132" s="2"/>
      <c r="BU132" s="2"/>
      <c r="BV132" s="2"/>
      <c r="BW132" s="2"/>
      <c r="BX132" s="2"/>
      <c r="BY132" s="2"/>
      <c r="BZ132" s="2"/>
    </row>
    <row r="133" spans="1:78" ht="18.75" hidden="1" x14ac:dyDescent="0.3">
      <c r="A133" s="53">
        <f>N133+R133+V133+Z133+AD133+AH133+AL133+AP133</f>
        <v>110</v>
      </c>
      <c r="B133" s="53">
        <v>131</v>
      </c>
      <c r="C133" s="336">
        <f>AVERAGE(L133,P133,T133,X133,AB133,AF133,AJ133,AN133,)</f>
        <v>22.5</v>
      </c>
      <c r="D133" s="3" t="s">
        <v>110</v>
      </c>
      <c r="E133" s="12" t="s">
        <v>50</v>
      </c>
      <c r="F133" s="12" t="s">
        <v>71</v>
      </c>
      <c r="G133" s="3" t="s">
        <v>210</v>
      </c>
      <c r="I133" s="8" t="s">
        <v>92</v>
      </c>
      <c r="J133" s="8" t="s">
        <v>90</v>
      </c>
      <c r="K133" s="344"/>
      <c r="L133" s="344"/>
      <c r="M133" s="344"/>
      <c r="N133" s="344"/>
      <c r="O133" s="314"/>
      <c r="P133" s="314"/>
      <c r="Q133" s="314"/>
      <c r="R133" s="314"/>
      <c r="S133" s="278"/>
      <c r="T133" s="278"/>
      <c r="U133" s="278"/>
      <c r="V133" s="278"/>
      <c r="W133" s="134"/>
      <c r="X133" s="134"/>
      <c r="Y133" s="139"/>
      <c r="Z133" s="139"/>
      <c r="AA133" s="94"/>
      <c r="AB133" s="94"/>
      <c r="AC133" s="94"/>
      <c r="AD133" s="94"/>
      <c r="AE133" s="258"/>
      <c r="AF133" s="252"/>
      <c r="AG133" s="252"/>
      <c r="AH133" s="253"/>
      <c r="AI133" s="195">
        <v>4.7569444444444444E-4</v>
      </c>
      <c r="AJ133" s="180">
        <v>45</v>
      </c>
      <c r="AK133" s="180">
        <v>44</v>
      </c>
      <c r="AL133" s="181">
        <v>57</v>
      </c>
      <c r="AM133" s="41" t="s">
        <v>152</v>
      </c>
      <c r="AN133" s="42"/>
      <c r="AO133" s="42"/>
      <c r="AP133" s="42">
        <v>53</v>
      </c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Q133" s="2"/>
      <c r="BR133" s="2"/>
      <c r="BS133" s="2"/>
    </row>
    <row r="134" spans="1:78" s="33" customFormat="1" ht="18.75" hidden="1" x14ac:dyDescent="0.3">
      <c r="A134" s="53">
        <f>N134+R134+V134+Z134+AD134+AH134+AL134+AP134</f>
        <v>107</v>
      </c>
      <c r="B134" s="53">
        <v>132</v>
      </c>
      <c r="C134" s="336">
        <f>AVERAGE(L134,P134,T134,X134,AB134,AF134,AJ134,AN134,)</f>
        <v>18.5</v>
      </c>
      <c r="D134" s="3" t="s">
        <v>112</v>
      </c>
      <c r="E134" s="12" t="s">
        <v>101</v>
      </c>
      <c r="F134" s="12" t="s">
        <v>71</v>
      </c>
      <c r="G134" s="3" t="s">
        <v>210</v>
      </c>
      <c r="H134" s="350"/>
      <c r="I134" s="8" t="s">
        <v>92</v>
      </c>
      <c r="J134" s="8" t="s">
        <v>90</v>
      </c>
      <c r="K134" s="344"/>
      <c r="L134" s="344"/>
      <c r="M134" s="344"/>
      <c r="N134" s="344"/>
      <c r="O134" s="314"/>
      <c r="P134" s="314"/>
      <c r="Q134" s="314"/>
      <c r="R134" s="314"/>
      <c r="S134" s="278"/>
      <c r="T134" s="278"/>
      <c r="U134" s="278"/>
      <c r="V134" s="278"/>
      <c r="W134" s="134"/>
      <c r="X134" s="134"/>
      <c r="Y134" s="139"/>
      <c r="Z134" s="139"/>
      <c r="AA134" s="94"/>
      <c r="AB134" s="94"/>
      <c r="AC134" s="94"/>
      <c r="AD134" s="94"/>
      <c r="AE134" s="258"/>
      <c r="AF134" s="252"/>
      <c r="AG134" s="252"/>
      <c r="AH134" s="253"/>
      <c r="AI134" s="195">
        <v>4.942129629629629E-4</v>
      </c>
      <c r="AJ134" s="180">
        <v>37</v>
      </c>
      <c r="AK134" s="180">
        <v>47</v>
      </c>
      <c r="AL134" s="181">
        <v>54</v>
      </c>
      <c r="AM134" s="41" t="s">
        <v>152</v>
      </c>
      <c r="AN134" s="42"/>
      <c r="AO134" s="42"/>
      <c r="AP134" s="42">
        <v>53</v>
      </c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</row>
    <row r="135" spans="1:78" ht="18.75" hidden="1" x14ac:dyDescent="0.3">
      <c r="A135" s="53">
        <f>N135+R135+V135+Z135+AD135+AH135+AL135+AP135</f>
        <v>105</v>
      </c>
      <c r="B135" s="53">
        <v>133</v>
      </c>
      <c r="C135" s="336">
        <f>AVERAGE(L135,P135,T135,X135,AB135,AF135,AJ135,AN135,)</f>
        <v>19.5</v>
      </c>
      <c r="D135" s="3" t="s">
        <v>138</v>
      </c>
      <c r="E135" s="12" t="s">
        <v>114</v>
      </c>
      <c r="F135" s="12" t="s">
        <v>18</v>
      </c>
      <c r="G135" s="57" t="s">
        <v>210</v>
      </c>
      <c r="I135" s="8" t="s">
        <v>92</v>
      </c>
      <c r="J135" s="8" t="s">
        <v>90</v>
      </c>
      <c r="K135" s="344"/>
      <c r="L135" s="344"/>
      <c r="M135" s="344"/>
      <c r="N135" s="344"/>
      <c r="O135" s="319"/>
      <c r="P135" s="319"/>
      <c r="Q135" s="319"/>
      <c r="R135" s="319"/>
      <c r="S135" s="276"/>
      <c r="T135" s="276"/>
      <c r="U135" s="276"/>
      <c r="V135" s="276"/>
      <c r="W135" s="131"/>
      <c r="X135" s="131"/>
      <c r="Y135" s="144"/>
      <c r="Z135" s="144"/>
      <c r="AA135" s="93"/>
      <c r="AB135" s="93"/>
      <c r="AC135" s="93"/>
      <c r="AD135" s="93"/>
      <c r="AE135" s="258"/>
      <c r="AF135" s="251"/>
      <c r="AG135" s="252"/>
      <c r="AH135" s="253"/>
      <c r="AI135" s="194">
        <v>5.3125000000000004E-4</v>
      </c>
      <c r="AJ135" s="177">
        <v>39</v>
      </c>
      <c r="AK135" s="177">
        <v>49</v>
      </c>
      <c r="AL135" s="177">
        <v>52</v>
      </c>
      <c r="AM135" s="41" t="s">
        <v>152</v>
      </c>
      <c r="AN135" s="42"/>
      <c r="AO135" s="42"/>
      <c r="AP135" s="42">
        <v>53</v>
      </c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</row>
    <row r="136" spans="1:78" ht="18.75" hidden="1" x14ac:dyDescent="0.3">
      <c r="A136" s="53">
        <f>N136+R136+V136+Z136+AD136+AH136+AL136+AP136</f>
        <v>102</v>
      </c>
      <c r="B136" s="53">
        <v>134</v>
      </c>
      <c r="C136" s="336">
        <f>AVERAGE(L136,P136,T136,X136,AB136,AF136,AJ136,AN136,)</f>
        <v>16.5</v>
      </c>
      <c r="D136" s="3" t="s">
        <v>145</v>
      </c>
      <c r="E136" s="12" t="s">
        <v>245</v>
      </c>
      <c r="F136" s="12" t="s">
        <v>18</v>
      </c>
      <c r="G136" s="57" t="s">
        <v>210</v>
      </c>
      <c r="I136" s="8" t="s">
        <v>92</v>
      </c>
      <c r="J136" s="8" t="s">
        <v>90</v>
      </c>
      <c r="K136" s="344"/>
      <c r="L136" s="344"/>
      <c r="M136" s="344"/>
      <c r="N136" s="344"/>
      <c r="O136" s="314"/>
      <c r="P136" s="314"/>
      <c r="Q136" s="314"/>
      <c r="R136" s="314"/>
      <c r="S136" s="278"/>
      <c r="T136" s="278"/>
      <c r="U136" s="278"/>
      <c r="V136" s="278"/>
      <c r="W136" s="134"/>
      <c r="X136" s="134"/>
      <c r="Y136" s="139"/>
      <c r="Z136" s="139"/>
      <c r="AA136" s="94"/>
      <c r="AB136" s="94"/>
      <c r="AC136" s="94"/>
      <c r="AD136" s="94"/>
      <c r="AE136" s="258"/>
      <c r="AF136" s="252"/>
      <c r="AG136" s="252"/>
      <c r="AH136" s="253"/>
      <c r="AI136" s="195">
        <v>5.5555555555555556E-4</v>
      </c>
      <c r="AJ136" s="180">
        <v>33</v>
      </c>
      <c r="AK136" s="180">
        <v>52</v>
      </c>
      <c r="AL136" s="181">
        <v>49</v>
      </c>
      <c r="AM136" s="41" t="s">
        <v>152</v>
      </c>
      <c r="AN136" s="42"/>
      <c r="AO136" s="42"/>
      <c r="AP136" s="42">
        <v>53</v>
      </c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T136" s="33"/>
      <c r="BU136" s="33"/>
      <c r="BV136" s="33"/>
      <c r="BW136" s="33"/>
      <c r="BX136" s="33"/>
      <c r="BY136" s="33"/>
      <c r="BZ136" s="33"/>
    </row>
    <row r="137" spans="1:78" ht="18.75" hidden="1" x14ac:dyDescent="0.3">
      <c r="A137" s="53">
        <f>N137+R137+V137+Z137+AD137+AH137+AL137+AP137</f>
        <v>101</v>
      </c>
      <c r="B137" s="53">
        <v>135</v>
      </c>
      <c r="C137" s="336">
        <f>AVERAGE(L137,P137,T137,X137,AB137,AF137,AJ137,AN137,)</f>
        <v>17.5</v>
      </c>
      <c r="D137" s="3" t="s">
        <v>141</v>
      </c>
      <c r="E137" s="12" t="s">
        <v>245</v>
      </c>
      <c r="F137" s="12" t="s">
        <v>18</v>
      </c>
      <c r="G137" s="57" t="s">
        <v>210</v>
      </c>
      <c r="I137" s="8" t="s">
        <v>92</v>
      </c>
      <c r="J137" s="8" t="s">
        <v>90</v>
      </c>
      <c r="K137" s="344"/>
      <c r="L137" s="344"/>
      <c r="M137" s="344"/>
      <c r="N137" s="344"/>
      <c r="O137" s="314"/>
      <c r="P137" s="314"/>
      <c r="Q137" s="314"/>
      <c r="R137" s="314"/>
      <c r="S137" s="278"/>
      <c r="T137" s="278"/>
      <c r="U137" s="278"/>
      <c r="V137" s="278"/>
      <c r="W137" s="134"/>
      <c r="X137" s="134"/>
      <c r="Y137" s="139"/>
      <c r="Z137" s="139"/>
      <c r="AA137" s="94"/>
      <c r="AB137" s="94"/>
      <c r="AC137" s="94"/>
      <c r="AD137" s="94"/>
      <c r="AE137" s="258"/>
      <c r="AF137" s="252"/>
      <c r="AG137" s="252"/>
      <c r="AH137" s="253"/>
      <c r="AI137" s="195">
        <v>5.6724537037037041E-4</v>
      </c>
      <c r="AJ137" s="180">
        <v>35</v>
      </c>
      <c r="AK137" s="180">
        <v>53</v>
      </c>
      <c r="AL137" s="181">
        <v>48</v>
      </c>
      <c r="AM137" s="41" t="s">
        <v>152</v>
      </c>
      <c r="AN137" s="42"/>
      <c r="AO137" s="42"/>
      <c r="AP137" s="42">
        <v>53</v>
      </c>
      <c r="BQ137" s="33"/>
      <c r="BR137" s="33"/>
      <c r="BS137" s="33"/>
    </row>
    <row r="138" spans="1:78" ht="18.75" hidden="1" x14ac:dyDescent="0.3">
      <c r="A138" s="53">
        <f>N138+R138+V138+Z138+AD138+AH138+AL138+AP138</f>
        <v>101</v>
      </c>
      <c r="B138" s="53">
        <v>136</v>
      </c>
      <c r="C138" s="336">
        <f>AVERAGE(L138,P138,T138,X138,AB138,AF138,AJ138,AN138,)</f>
        <v>43.333333333333336</v>
      </c>
      <c r="D138" s="3" t="s">
        <v>9</v>
      </c>
      <c r="E138" s="12" t="s">
        <v>88</v>
      </c>
      <c r="F138" s="12" t="s">
        <v>18</v>
      </c>
      <c r="G138" s="3" t="s">
        <v>210</v>
      </c>
      <c r="H138" s="350" t="s">
        <v>355</v>
      </c>
      <c r="I138" s="8" t="s">
        <v>92</v>
      </c>
      <c r="J138" s="8" t="s">
        <v>90</v>
      </c>
      <c r="K138" s="344"/>
      <c r="L138" s="344"/>
      <c r="M138" s="344"/>
      <c r="N138" s="344"/>
      <c r="O138" s="331"/>
      <c r="P138" s="331"/>
      <c r="Q138" s="331"/>
      <c r="R138" s="331"/>
      <c r="S138" s="284"/>
      <c r="T138" s="284"/>
      <c r="U138" s="284"/>
      <c r="V138" s="284"/>
      <c r="W138" s="131"/>
      <c r="X138" s="131"/>
      <c r="Y138" s="144"/>
      <c r="Z138" s="144"/>
      <c r="AA138" s="93"/>
      <c r="AB138" s="93"/>
      <c r="AC138" s="93"/>
      <c r="AD138" s="93"/>
      <c r="AE138" s="258"/>
      <c r="AF138" s="263"/>
      <c r="AG138" s="252"/>
      <c r="AH138" s="253"/>
      <c r="AI138" s="194">
        <v>6.0648148148148139E-4</v>
      </c>
      <c r="AJ138" s="177">
        <v>57</v>
      </c>
      <c r="AK138" s="177">
        <v>56</v>
      </c>
      <c r="AL138" s="177">
        <v>45</v>
      </c>
      <c r="AM138" s="45">
        <v>2.6388888888888886E-4</v>
      </c>
      <c r="AN138" s="46">
        <v>73</v>
      </c>
      <c r="AO138" s="46">
        <v>45</v>
      </c>
      <c r="AP138" s="46">
        <v>56</v>
      </c>
    </row>
    <row r="139" spans="1:78" s="33" customFormat="1" ht="18.75" x14ac:dyDescent="0.3">
      <c r="A139" s="53">
        <f>N139+R139+V139+Z139+AD139+AH139+AL139+AP139</f>
        <v>100</v>
      </c>
      <c r="B139" s="53">
        <v>137</v>
      </c>
      <c r="C139" s="336">
        <f>AVERAGE(L139,P139,T139,X139,AB139,AF139,AJ139,AN139,)</f>
        <v>20</v>
      </c>
      <c r="D139" s="3" t="s">
        <v>115</v>
      </c>
      <c r="E139" s="12" t="s">
        <v>7</v>
      </c>
      <c r="F139" s="12" t="s">
        <v>18</v>
      </c>
      <c r="G139" s="3" t="s">
        <v>210</v>
      </c>
      <c r="H139" s="350"/>
      <c r="I139" s="8" t="s">
        <v>77</v>
      </c>
      <c r="J139" s="8" t="s">
        <v>90</v>
      </c>
      <c r="K139" s="344"/>
      <c r="L139" s="344"/>
      <c r="M139" s="344"/>
      <c r="N139" s="344"/>
      <c r="O139" s="314"/>
      <c r="P139" s="314"/>
      <c r="Q139" s="314"/>
      <c r="R139" s="314"/>
      <c r="S139" s="278"/>
      <c r="T139" s="278"/>
      <c r="U139" s="278"/>
      <c r="V139" s="278"/>
      <c r="W139" s="134"/>
      <c r="X139" s="134"/>
      <c r="Y139" s="139"/>
      <c r="Z139" s="139"/>
      <c r="AA139" s="94"/>
      <c r="AB139" s="94"/>
      <c r="AC139" s="94"/>
      <c r="AD139" s="94"/>
      <c r="AE139" s="258"/>
      <c r="AF139" s="252"/>
      <c r="AG139" s="252"/>
      <c r="AH139" s="253"/>
      <c r="AI139" s="195">
        <v>5.8564814814814818E-4</v>
      </c>
      <c r="AJ139" s="180">
        <v>40</v>
      </c>
      <c r="AK139" s="180">
        <v>54</v>
      </c>
      <c r="AL139" s="181">
        <v>47</v>
      </c>
      <c r="AM139" s="41" t="s">
        <v>152</v>
      </c>
      <c r="AN139" s="42"/>
      <c r="AO139" s="42"/>
      <c r="AP139" s="42">
        <v>53</v>
      </c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</row>
    <row r="140" spans="1:78" ht="18.75" hidden="1" x14ac:dyDescent="0.3">
      <c r="A140" s="53">
        <f>N140+R140+V140+Z140+AD140+AH140+AL140+AP140</f>
        <v>99</v>
      </c>
      <c r="B140" s="53">
        <v>138</v>
      </c>
      <c r="C140" s="336">
        <f>AVERAGE(L140,P140,T140,X140,AB140,AF140,AJ140,AN140,)</f>
        <v>19</v>
      </c>
      <c r="D140" s="3" t="s">
        <v>139</v>
      </c>
      <c r="E140" s="12" t="s">
        <v>114</v>
      </c>
      <c r="F140" s="12" t="s">
        <v>18</v>
      </c>
      <c r="G140" s="57" t="s">
        <v>210</v>
      </c>
      <c r="I140" s="8" t="s">
        <v>92</v>
      </c>
      <c r="J140" s="8" t="s">
        <v>90</v>
      </c>
      <c r="K140" s="344"/>
      <c r="L140" s="344"/>
      <c r="M140" s="344"/>
      <c r="N140" s="344"/>
      <c r="O140" s="314"/>
      <c r="P140" s="314"/>
      <c r="Q140" s="314"/>
      <c r="R140" s="314"/>
      <c r="S140" s="278"/>
      <c r="T140" s="278"/>
      <c r="U140" s="278"/>
      <c r="V140" s="278"/>
      <c r="W140" s="134"/>
      <c r="X140" s="134"/>
      <c r="Y140" s="139"/>
      <c r="Z140" s="139"/>
      <c r="AA140" s="94"/>
      <c r="AB140" s="94"/>
      <c r="AC140" s="94"/>
      <c r="AD140" s="94"/>
      <c r="AE140" s="258"/>
      <c r="AF140" s="252"/>
      <c r="AG140" s="252"/>
      <c r="AH140" s="253"/>
      <c r="AI140" s="195">
        <v>6.030092592592593E-4</v>
      </c>
      <c r="AJ140" s="180">
        <v>38</v>
      </c>
      <c r="AK140" s="180">
        <v>55</v>
      </c>
      <c r="AL140" s="181">
        <v>46</v>
      </c>
      <c r="AM140" s="41" t="s">
        <v>152</v>
      </c>
      <c r="AN140" s="42"/>
      <c r="AO140" s="42"/>
      <c r="AP140" s="42">
        <v>53</v>
      </c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</row>
    <row r="141" spans="1:78" ht="18.75" hidden="1" x14ac:dyDescent="0.3">
      <c r="A141" s="53">
        <f>N141+R141+V141+Z141+AD141+AH141+AL141+AP141</f>
        <v>97</v>
      </c>
      <c r="B141" s="53">
        <v>139</v>
      </c>
      <c r="C141" s="336">
        <f>AVERAGE(L141,P141,T141,X141,AB141,AF141,AJ141,AN141,)</f>
        <v>20</v>
      </c>
      <c r="D141" s="3" t="s">
        <v>111</v>
      </c>
      <c r="E141" s="12" t="s">
        <v>101</v>
      </c>
      <c r="F141" s="12" t="s">
        <v>71</v>
      </c>
      <c r="G141" s="3" t="s">
        <v>210</v>
      </c>
      <c r="I141" s="8" t="s">
        <v>77</v>
      </c>
      <c r="J141" s="8" t="s">
        <v>90</v>
      </c>
      <c r="K141" s="344"/>
      <c r="L141" s="344"/>
      <c r="M141" s="344"/>
      <c r="N141" s="344"/>
      <c r="O141" s="319"/>
      <c r="P141" s="319"/>
      <c r="Q141" s="319"/>
      <c r="R141" s="319"/>
      <c r="S141" s="276"/>
      <c r="T141" s="276"/>
      <c r="U141" s="276"/>
      <c r="V141" s="276"/>
      <c r="W141" s="131"/>
      <c r="X141" s="131"/>
      <c r="Y141" s="144"/>
      <c r="Z141" s="144"/>
      <c r="AA141" s="93"/>
      <c r="AB141" s="93"/>
      <c r="AC141" s="93"/>
      <c r="AD141" s="93"/>
      <c r="AE141" s="258"/>
      <c r="AF141" s="251"/>
      <c r="AG141" s="252"/>
      <c r="AH141" s="253"/>
      <c r="AI141" s="194">
        <v>6.076388888888889E-4</v>
      </c>
      <c r="AJ141" s="177">
        <v>40</v>
      </c>
      <c r="AK141" s="177">
        <v>57</v>
      </c>
      <c r="AL141" s="177">
        <v>44</v>
      </c>
      <c r="AM141" s="41" t="s">
        <v>152</v>
      </c>
      <c r="AN141" s="42"/>
      <c r="AO141" s="42"/>
      <c r="AP141" s="42">
        <v>53</v>
      </c>
      <c r="BT141" s="33"/>
      <c r="BU141" s="33"/>
      <c r="BV141" s="33"/>
      <c r="BW141" s="33"/>
      <c r="BX141" s="33"/>
      <c r="BY141" s="33"/>
      <c r="BZ141" s="33"/>
    </row>
    <row r="142" spans="1:78" ht="18.75" hidden="1" x14ac:dyDescent="0.3">
      <c r="A142" s="53">
        <f>N142+R142+V142+Z142+AD142+AH142+AL142+AP142</f>
        <v>96</v>
      </c>
      <c r="B142" s="53">
        <v>140</v>
      </c>
      <c r="C142" s="336">
        <f>AVERAGE(L142,P142,T142,X142,AB142,AF142,AJ142,AN142,)</f>
        <v>17.5</v>
      </c>
      <c r="D142" s="3" t="s">
        <v>137</v>
      </c>
      <c r="E142" s="12" t="s">
        <v>135</v>
      </c>
      <c r="F142" s="12" t="s">
        <v>18</v>
      </c>
      <c r="G142" s="57" t="s">
        <v>210</v>
      </c>
      <c r="H142" s="350" t="s">
        <v>364</v>
      </c>
      <c r="I142" s="8" t="s">
        <v>77</v>
      </c>
      <c r="J142" s="8" t="s">
        <v>90</v>
      </c>
      <c r="K142" s="344"/>
      <c r="L142" s="344"/>
      <c r="M142" s="344"/>
      <c r="N142" s="344"/>
      <c r="O142" s="319"/>
      <c r="P142" s="319"/>
      <c r="Q142" s="319"/>
      <c r="R142" s="319"/>
      <c r="S142" s="276"/>
      <c r="T142" s="276"/>
      <c r="U142" s="276"/>
      <c r="V142" s="276"/>
      <c r="W142" s="131"/>
      <c r="X142" s="131"/>
      <c r="Y142" s="144"/>
      <c r="Z142" s="144"/>
      <c r="AA142" s="93"/>
      <c r="AB142" s="93"/>
      <c r="AC142" s="93"/>
      <c r="AD142" s="93"/>
      <c r="AE142" s="258"/>
      <c r="AF142" s="251"/>
      <c r="AG142" s="260"/>
      <c r="AH142" s="253"/>
      <c r="AI142" s="194">
        <v>6.087962962962963E-4</v>
      </c>
      <c r="AJ142" s="177">
        <v>35</v>
      </c>
      <c r="AK142" s="177">
        <v>58</v>
      </c>
      <c r="AL142" s="177">
        <v>43</v>
      </c>
      <c r="AM142" s="41" t="s">
        <v>152</v>
      </c>
      <c r="AN142" s="42"/>
      <c r="AO142" s="42"/>
      <c r="AP142" s="42">
        <v>53</v>
      </c>
      <c r="BQ142" s="33"/>
      <c r="BR142" s="33"/>
      <c r="BS142" s="33"/>
    </row>
    <row r="143" spans="1:78" s="33" customFormat="1" ht="18.75" hidden="1" x14ac:dyDescent="0.3">
      <c r="A143" s="53">
        <f>N143+R143+V143+Z143+AD143+AH143+AL143+AP143</f>
        <v>94</v>
      </c>
      <c r="B143" s="53">
        <v>141</v>
      </c>
      <c r="C143" s="336">
        <f>AVERAGE(L143,P143,T143,X143,AB143,AF143,AJ143,AN143,)</f>
        <v>16.5</v>
      </c>
      <c r="D143" s="3" t="s">
        <v>132</v>
      </c>
      <c r="E143" s="12" t="s">
        <v>31</v>
      </c>
      <c r="F143" s="12" t="s">
        <v>18</v>
      </c>
      <c r="G143" s="57" t="s">
        <v>210</v>
      </c>
      <c r="H143" s="350"/>
      <c r="I143" s="8" t="s">
        <v>77</v>
      </c>
      <c r="J143" s="8" t="s">
        <v>90</v>
      </c>
      <c r="K143" s="344"/>
      <c r="L143" s="344"/>
      <c r="M143" s="344"/>
      <c r="N143" s="344"/>
      <c r="O143" s="314"/>
      <c r="P143" s="314"/>
      <c r="Q143" s="314"/>
      <c r="R143" s="314"/>
      <c r="S143" s="278"/>
      <c r="T143" s="278"/>
      <c r="U143" s="278"/>
      <c r="V143" s="278"/>
      <c r="W143" s="134"/>
      <c r="X143" s="134"/>
      <c r="Y143" s="139"/>
      <c r="Z143" s="139"/>
      <c r="AA143" s="94"/>
      <c r="AB143" s="94"/>
      <c r="AC143" s="94"/>
      <c r="AD143" s="94"/>
      <c r="AE143" s="258"/>
      <c r="AF143" s="252"/>
      <c r="AG143" s="252"/>
      <c r="AH143" s="253"/>
      <c r="AI143" s="195">
        <v>6.7013888888888885E-4</v>
      </c>
      <c r="AJ143" s="180">
        <v>33</v>
      </c>
      <c r="AK143" s="180">
        <v>60</v>
      </c>
      <c r="AL143" s="181">
        <v>41</v>
      </c>
      <c r="AM143" s="41" t="s">
        <v>152</v>
      </c>
      <c r="AN143" s="42"/>
      <c r="AO143" s="42"/>
      <c r="AP143" s="42">
        <v>53</v>
      </c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</row>
    <row r="144" spans="1:78" s="33" customFormat="1" ht="18.75" x14ac:dyDescent="0.3">
      <c r="A144" s="53">
        <f>N144+R144+V144+Z144+AD144+AH144+AL144+AP144</f>
        <v>84</v>
      </c>
      <c r="B144" s="53">
        <v>142</v>
      </c>
      <c r="C144" s="336">
        <f>AVERAGE(L144,P144,T144,X144,AB144,AF144,AJ144,AN144,)</f>
        <v>29.5</v>
      </c>
      <c r="D144" s="3" t="s">
        <v>144</v>
      </c>
      <c r="E144" s="12" t="s">
        <v>7</v>
      </c>
      <c r="F144" s="12" t="s">
        <v>37</v>
      </c>
      <c r="G144" s="57" t="s">
        <v>230</v>
      </c>
      <c r="H144" s="350"/>
      <c r="I144" s="8" t="s">
        <v>92</v>
      </c>
      <c r="J144" s="8" t="s">
        <v>90</v>
      </c>
      <c r="K144" s="344"/>
      <c r="L144" s="344"/>
      <c r="M144" s="344"/>
      <c r="N144" s="344"/>
      <c r="O144" s="314"/>
      <c r="P144" s="314"/>
      <c r="Q144" s="314"/>
      <c r="R144" s="314"/>
      <c r="S144" s="278"/>
      <c r="T144" s="278"/>
      <c r="U144" s="278"/>
      <c r="V144" s="278"/>
      <c r="W144" s="134"/>
      <c r="X144" s="134"/>
      <c r="Y144" s="139"/>
      <c r="Z144" s="139"/>
      <c r="AA144" s="94"/>
      <c r="AB144" s="94"/>
      <c r="AC144" s="94"/>
      <c r="AD144" s="94"/>
      <c r="AE144" s="264"/>
      <c r="AF144" s="252"/>
      <c r="AG144" s="252"/>
      <c r="AH144" s="252"/>
      <c r="AI144" s="195"/>
      <c r="AJ144" s="180"/>
      <c r="AK144" s="180"/>
      <c r="AL144" s="180"/>
      <c r="AM144" s="41">
        <v>1.9328703703703703E-4</v>
      </c>
      <c r="AN144" s="42">
        <v>59</v>
      </c>
      <c r="AO144" s="42">
        <v>17</v>
      </c>
      <c r="AP144" s="42">
        <v>84</v>
      </c>
      <c r="BQ144" s="5"/>
      <c r="BR144" s="5"/>
      <c r="BS144" s="5"/>
      <c r="BT144" s="5"/>
      <c r="BU144" s="5"/>
      <c r="BV144" s="5"/>
      <c r="BW144" s="5"/>
      <c r="BX144" s="5"/>
      <c r="BY144" s="5"/>
      <c r="BZ144" s="5"/>
    </row>
    <row r="145" spans="1:78" ht="18.75" hidden="1" x14ac:dyDescent="0.3">
      <c r="A145" s="53">
        <f>N145+R145+V145+Z145+AD145+AH145+AL145+AP145</f>
        <v>81</v>
      </c>
      <c r="B145" s="53">
        <v>143</v>
      </c>
      <c r="C145" s="336">
        <f>AVERAGE(L145,P145,T145,X145,AB145,AF145,AJ145,AN145,)</f>
        <v>26</v>
      </c>
      <c r="D145" s="3" t="s">
        <v>24</v>
      </c>
      <c r="E145" s="12" t="s">
        <v>25</v>
      </c>
      <c r="F145" s="12" t="s">
        <v>36</v>
      </c>
      <c r="G145" s="57" t="s">
        <v>273</v>
      </c>
      <c r="I145" s="8" t="s">
        <v>92</v>
      </c>
      <c r="J145" s="8" t="s">
        <v>90</v>
      </c>
      <c r="K145" s="344"/>
      <c r="L145" s="344"/>
      <c r="M145" s="344"/>
      <c r="N145" s="344"/>
      <c r="O145" s="316"/>
      <c r="P145" s="316"/>
      <c r="Q145" s="316"/>
      <c r="R145" s="316"/>
      <c r="S145" s="281"/>
      <c r="T145" s="281"/>
      <c r="U145" s="281"/>
      <c r="V145" s="281"/>
      <c r="W145" s="131"/>
      <c r="X145" s="131"/>
      <c r="Y145" s="143"/>
      <c r="Z145" s="143"/>
      <c r="AA145" s="96"/>
      <c r="AB145" s="96"/>
      <c r="AC145" s="96"/>
      <c r="AD145" s="96"/>
      <c r="AE145" s="265"/>
      <c r="AF145" s="260"/>
      <c r="AG145" s="252"/>
      <c r="AH145" s="260"/>
      <c r="AI145" s="200"/>
      <c r="AJ145" s="178"/>
      <c r="AK145" s="178"/>
      <c r="AL145" s="178"/>
      <c r="AM145" s="45">
        <v>1.9560185185185183E-4</v>
      </c>
      <c r="AN145" s="46">
        <v>52</v>
      </c>
      <c r="AO145" s="46">
        <v>20</v>
      </c>
      <c r="AP145" s="46">
        <v>81</v>
      </c>
      <c r="BT145" s="33"/>
      <c r="BU145" s="33"/>
      <c r="BV145" s="33"/>
      <c r="BW145" s="33"/>
      <c r="BX145" s="33"/>
      <c r="BY145" s="33"/>
      <c r="BZ145" s="33"/>
    </row>
    <row r="146" spans="1:78" ht="18.75" hidden="1" x14ac:dyDescent="0.3">
      <c r="A146" s="53">
        <f>N146+R146+V146+Z146+AD146+AH146+AL146+AP146</f>
        <v>75</v>
      </c>
      <c r="B146" s="53">
        <v>144</v>
      </c>
      <c r="C146" s="336">
        <f>AVERAGE(L146,P146,T146,X146,AB146,AF146,AJ146,AN146,)</f>
        <v>22.5</v>
      </c>
      <c r="D146" s="3" t="s">
        <v>35</v>
      </c>
      <c r="E146" s="12" t="s">
        <v>34</v>
      </c>
      <c r="F146" s="12" t="s">
        <v>26</v>
      </c>
      <c r="G146" s="57" t="s">
        <v>323</v>
      </c>
      <c r="I146" s="8" t="s">
        <v>92</v>
      </c>
      <c r="J146" s="8" t="s">
        <v>90</v>
      </c>
      <c r="K146" s="344"/>
      <c r="L146" s="344"/>
      <c r="M146" s="344"/>
      <c r="N146" s="344"/>
      <c r="O146" s="314"/>
      <c r="P146" s="314"/>
      <c r="Q146" s="314"/>
      <c r="R146" s="314"/>
      <c r="S146" s="278"/>
      <c r="T146" s="278"/>
      <c r="U146" s="278"/>
      <c r="V146" s="278"/>
      <c r="W146" s="134"/>
      <c r="X146" s="134"/>
      <c r="Y146" s="139"/>
      <c r="Z146" s="139"/>
      <c r="AA146" s="94"/>
      <c r="AB146" s="94"/>
      <c r="AC146" s="94"/>
      <c r="AD146" s="94"/>
      <c r="AE146" s="264"/>
      <c r="AF146" s="252"/>
      <c r="AG146" s="252"/>
      <c r="AH146" s="252"/>
      <c r="AI146" s="195"/>
      <c r="AJ146" s="180"/>
      <c r="AK146" s="180"/>
      <c r="AL146" s="180"/>
      <c r="AM146" s="41">
        <v>2.0717592592592589E-4</v>
      </c>
      <c r="AN146" s="42">
        <v>45</v>
      </c>
      <c r="AO146" s="42">
        <v>26</v>
      </c>
      <c r="AP146" s="42">
        <v>75</v>
      </c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ht="18.75" x14ac:dyDescent="0.3">
      <c r="A147" s="53">
        <f>N147+R147+V147+Z147+AD147+AH147+AL147+AP147</f>
        <v>71</v>
      </c>
      <c r="B147" s="53">
        <v>145</v>
      </c>
      <c r="C147" s="336">
        <f>AVERAGE(L147,P147,T147,X147,AB147,AF147,AJ147,AN147,)</f>
        <v>28</v>
      </c>
      <c r="D147" s="3" t="s">
        <v>80</v>
      </c>
      <c r="E147" s="12" t="s">
        <v>7</v>
      </c>
      <c r="F147" s="12" t="s">
        <v>18</v>
      </c>
      <c r="G147" s="57" t="s">
        <v>210</v>
      </c>
      <c r="I147" s="8" t="s">
        <v>77</v>
      </c>
      <c r="J147" s="8" t="s">
        <v>90</v>
      </c>
      <c r="K147" s="344"/>
      <c r="L147" s="344"/>
      <c r="M147" s="344"/>
      <c r="N147" s="344"/>
      <c r="O147" s="316"/>
      <c r="P147" s="316"/>
      <c r="Q147" s="316"/>
      <c r="R147" s="316"/>
      <c r="S147" s="281"/>
      <c r="T147" s="281"/>
      <c r="U147" s="281"/>
      <c r="V147" s="281"/>
      <c r="W147" s="131"/>
      <c r="X147" s="131"/>
      <c r="Y147" s="143"/>
      <c r="Z147" s="143"/>
      <c r="AA147" s="96"/>
      <c r="AB147" s="96"/>
      <c r="AC147" s="96"/>
      <c r="AD147" s="96"/>
      <c r="AE147" s="265"/>
      <c r="AF147" s="260"/>
      <c r="AG147" s="252"/>
      <c r="AH147" s="260"/>
      <c r="AI147" s="200"/>
      <c r="AJ147" s="178"/>
      <c r="AK147" s="178"/>
      <c r="AL147" s="178"/>
      <c r="AM147" s="45">
        <v>2.1064814814814815E-4</v>
      </c>
      <c r="AN147" s="46">
        <v>56</v>
      </c>
      <c r="AO147" s="46">
        <v>30</v>
      </c>
      <c r="AP147" s="46">
        <v>71</v>
      </c>
      <c r="BQ147" s="33"/>
      <c r="BR147" s="33"/>
      <c r="BS147" s="33"/>
    </row>
    <row r="148" spans="1:78" ht="18.75" hidden="1" x14ac:dyDescent="0.3">
      <c r="A148" s="53">
        <f>N148+R148+V148+Z148+AD148+AH148+AL148+AP148</f>
        <v>67</v>
      </c>
      <c r="B148" s="53">
        <v>146</v>
      </c>
      <c r="C148" s="336">
        <f>AVERAGE(L148,P148,T148,X148,AB148,AF148,AJ148,AN148,)</f>
        <v>30.5</v>
      </c>
      <c r="D148" s="3" t="s">
        <v>30</v>
      </c>
      <c r="E148" s="12" t="s">
        <v>31</v>
      </c>
      <c r="F148" s="12" t="s">
        <v>37</v>
      </c>
      <c r="G148" s="57" t="s">
        <v>230</v>
      </c>
      <c r="I148" s="8" t="s">
        <v>77</v>
      </c>
      <c r="J148" s="8" t="s">
        <v>90</v>
      </c>
      <c r="K148" s="344"/>
      <c r="L148" s="344"/>
      <c r="M148" s="344"/>
      <c r="N148" s="344"/>
      <c r="O148" s="316"/>
      <c r="P148" s="316"/>
      <c r="Q148" s="316"/>
      <c r="R148" s="316"/>
      <c r="S148" s="281"/>
      <c r="T148" s="281"/>
      <c r="U148" s="281"/>
      <c r="V148" s="281"/>
      <c r="W148" s="131"/>
      <c r="X148" s="131"/>
      <c r="Y148" s="143"/>
      <c r="Z148" s="143"/>
      <c r="AA148" s="96"/>
      <c r="AB148" s="96"/>
      <c r="AC148" s="96"/>
      <c r="AD148" s="96"/>
      <c r="AE148" s="265"/>
      <c r="AF148" s="260"/>
      <c r="AG148" s="252"/>
      <c r="AH148" s="260"/>
      <c r="AI148" s="200"/>
      <c r="AJ148" s="178"/>
      <c r="AK148" s="178"/>
      <c r="AL148" s="178"/>
      <c r="AM148" s="45">
        <v>2.1643518518518518E-4</v>
      </c>
      <c r="AN148" s="46">
        <v>61</v>
      </c>
      <c r="AO148" s="46">
        <v>34</v>
      </c>
      <c r="AP148" s="46">
        <v>67</v>
      </c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</row>
    <row r="149" spans="1:78" ht="18.75" hidden="1" x14ac:dyDescent="0.3">
      <c r="A149" s="53">
        <f>N149+R149+V149+Z149+AD149+AH149+AL149+AP149</f>
        <v>65</v>
      </c>
      <c r="B149" s="53">
        <v>147</v>
      </c>
      <c r="C149" s="336">
        <f>AVERAGE(L149,P149,T149,X149,AB149,AF149,AJ149,AN149,)</f>
        <v>22.5</v>
      </c>
      <c r="D149" s="3" t="s">
        <v>78</v>
      </c>
      <c r="E149" s="12" t="s">
        <v>50</v>
      </c>
      <c r="F149" s="12" t="s">
        <v>18</v>
      </c>
      <c r="G149" s="57" t="s">
        <v>210</v>
      </c>
      <c r="I149" s="8" t="s">
        <v>92</v>
      </c>
      <c r="J149" s="8" t="s">
        <v>90</v>
      </c>
      <c r="K149" s="344"/>
      <c r="L149" s="344"/>
      <c r="M149" s="344"/>
      <c r="N149" s="344"/>
      <c r="O149" s="314"/>
      <c r="P149" s="314"/>
      <c r="Q149" s="314"/>
      <c r="R149" s="314"/>
      <c r="S149" s="278"/>
      <c r="T149" s="278"/>
      <c r="U149" s="278"/>
      <c r="V149" s="278"/>
      <c r="W149" s="134"/>
      <c r="X149" s="134"/>
      <c r="Y149" s="139"/>
      <c r="Z149" s="139"/>
      <c r="AA149" s="94"/>
      <c r="AB149" s="94"/>
      <c r="AC149" s="94"/>
      <c r="AD149" s="94"/>
      <c r="AE149" s="264"/>
      <c r="AF149" s="252"/>
      <c r="AG149" s="252"/>
      <c r="AH149" s="252"/>
      <c r="AI149" s="195"/>
      <c r="AJ149" s="180"/>
      <c r="AK149" s="180"/>
      <c r="AL149" s="180"/>
      <c r="AM149" s="41">
        <v>2.3032407407407409E-4</v>
      </c>
      <c r="AN149" s="42">
        <v>45</v>
      </c>
      <c r="AO149" s="42">
        <v>36</v>
      </c>
      <c r="AP149" s="42">
        <v>65</v>
      </c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</row>
    <row r="150" spans="1:78" ht="18.75" hidden="1" x14ac:dyDescent="0.3">
      <c r="A150" s="53">
        <f>N150+R150+V150+Z150+AD150+AH150+AL150+AP150</f>
        <v>64</v>
      </c>
      <c r="B150" s="53">
        <v>148</v>
      </c>
      <c r="C150" s="336">
        <f>AVERAGE(L150,P150,T150,X150,AB150,AF150,AJ150,AN150,)</f>
        <v>28.5</v>
      </c>
      <c r="D150" s="3" t="s">
        <v>64</v>
      </c>
      <c r="E150" s="12" t="s">
        <v>13</v>
      </c>
      <c r="F150" s="12" t="s">
        <v>18</v>
      </c>
      <c r="G150" s="57" t="s">
        <v>210</v>
      </c>
      <c r="I150" s="8" t="s">
        <v>92</v>
      </c>
      <c r="J150" s="8" t="s">
        <v>90</v>
      </c>
      <c r="K150" s="344"/>
      <c r="L150" s="344"/>
      <c r="M150" s="344"/>
      <c r="N150" s="344"/>
      <c r="O150" s="314"/>
      <c r="P150" s="314"/>
      <c r="Q150" s="314"/>
      <c r="R150" s="314"/>
      <c r="S150" s="278"/>
      <c r="T150" s="278"/>
      <c r="U150" s="278"/>
      <c r="V150" s="278"/>
      <c r="W150" s="134"/>
      <c r="X150" s="134"/>
      <c r="Y150" s="139"/>
      <c r="Z150" s="139"/>
      <c r="AA150" s="94"/>
      <c r="AB150" s="94"/>
      <c r="AC150" s="94"/>
      <c r="AD150" s="94"/>
      <c r="AE150" s="264"/>
      <c r="AF150" s="252"/>
      <c r="AG150" s="252"/>
      <c r="AH150" s="252"/>
      <c r="AI150" s="195"/>
      <c r="AJ150" s="180"/>
      <c r="AK150" s="180"/>
      <c r="AL150" s="180"/>
      <c r="AM150" s="41">
        <v>2.3032407407407409E-4</v>
      </c>
      <c r="AN150" s="42">
        <v>57</v>
      </c>
      <c r="AO150" s="42">
        <v>37</v>
      </c>
      <c r="AP150" s="42">
        <v>64</v>
      </c>
    </row>
    <row r="151" spans="1:78" ht="18.75" hidden="1" x14ac:dyDescent="0.3">
      <c r="A151" s="53">
        <f>N151+R151+V151+Z151+AD151+AH151+AL151+AP151</f>
        <v>61</v>
      </c>
      <c r="B151" s="53">
        <v>149</v>
      </c>
      <c r="C151" s="336">
        <f>AVERAGE(L151,P151,T151,X151,AB151,AF151,AJ151,AN151,)</f>
        <v>22</v>
      </c>
      <c r="D151" s="3" t="s">
        <v>82</v>
      </c>
      <c r="E151" s="12" t="s">
        <v>13</v>
      </c>
      <c r="F151" s="12" t="s">
        <v>83</v>
      </c>
      <c r="G151" s="57" t="s">
        <v>231</v>
      </c>
      <c r="I151" s="8" t="s">
        <v>77</v>
      </c>
      <c r="J151" s="8" t="s">
        <v>90</v>
      </c>
      <c r="K151" s="344"/>
      <c r="L151" s="344"/>
      <c r="M151" s="344"/>
      <c r="N151" s="344"/>
      <c r="O151" s="314"/>
      <c r="P151" s="314"/>
      <c r="Q151" s="314"/>
      <c r="R151" s="314"/>
      <c r="S151" s="278"/>
      <c r="T151" s="278"/>
      <c r="U151" s="278"/>
      <c r="V151" s="278"/>
      <c r="W151" s="134"/>
      <c r="X151" s="134"/>
      <c r="Y151" s="139"/>
      <c r="Z151" s="139"/>
      <c r="AA151" s="94"/>
      <c r="AB151" s="94"/>
      <c r="AC151" s="94"/>
      <c r="AD151" s="94"/>
      <c r="AE151" s="264"/>
      <c r="AF151" s="252"/>
      <c r="AG151" s="252"/>
      <c r="AH151" s="252"/>
      <c r="AI151" s="195"/>
      <c r="AJ151" s="180"/>
      <c r="AK151" s="180"/>
      <c r="AL151" s="180"/>
      <c r="AM151" s="41">
        <v>2.3611111111111109E-4</v>
      </c>
      <c r="AN151" s="42">
        <v>44</v>
      </c>
      <c r="AO151" s="42">
        <v>40</v>
      </c>
      <c r="AP151" s="42">
        <v>61</v>
      </c>
    </row>
    <row r="152" spans="1:78" ht="15.75" hidden="1" x14ac:dyDescent="0.25">
      <c r="E152" s="5" t="s">
        <v>227</v>
      </c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AD152" s="81"/>
      <c r="AE152" s="9"/>
      <c r="AH152" s="8"/>
    </row>
    <row r="153" spans="1:78" ht="15.75" hidden="1" x14ac:dyDescent="0.25">
      <c r="A153" s="21"/>
      <c r="B153" s="21"/>
      <c r="C153" s="6"/>
      <c r="D153" s="20" t="s">
        <v>157</v>
      </c>
      <c r="E153" s="5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AD153" s="81"/>
      <c r="AE153" s="5"/>
      <c r="AF153" s="5"/>
      <c r="AG153" s="5"/>
      <c r="AH153" s="5"/>
      <c r="AI153" s="5"/>
    </row>
    <row r="154" spans="1:78" ht="15.75" hidden="1" x14ac:dyDescent="0.25">
      <c r="A154" s="21"/>
      <c r="B154" s="21"/>
      <c r="C154" s="320" t="s">
        <v>147</v>
      </c>
      <c r="D154" s="11" t="s">
        <v>155</v>
      </c>
      <c r="F154" s="5"/>
      <c r="Y154" s="21"/>
      <c r="Z154" s="21"/>
      <c r="AC154" s="21"/>
      <c r="AD154" s="11"/>
      <c r="AE154" s="5"/>
      <c r="AF154" s="5"/>
      <c r="AG154" s="5"/>
      <c r="AH154" s="5"/>
      <c r="AI154" s="11"/>
      <c r="AK154" s="5"/>
      <c r="AL154" s="5"/>
      <c r="AM154" s="5"/>
      <c r="AN154" s="5"/>
      <c r="AO154" s="5"/>
      <c r="AP154" s="5"/>
    </row>
    <row r="155" spans="1:78" ht="15.75" hidden="1" x14ac:dyDescent="0.25">
      <c r="A155" s="21"/>
      <c r="B155" s="21"/>
      <c r="C155" s="320" t="s">
        <v>148</v>
      </c>
      <c r="D155" s="11" t="s">
        <v>149</v>
      </c>
      <c r="F155" s="5"/>
      <c r="Y155" s="21"/>
      <c r="Z155" s="21"/>
      <c r="AC155" s="21"/>
      <c r="AD155" s="19"/>
      <c r="AI155" s="11"/>
      <c r="AK155" s="5"/>
      <c r="AL155" s="5"/>
      <c r="AM155" s="5"/>
      <c r="AN155" s="5"/>
      <c r="AO155" s="5"/>
      <c r="AP155" s="5"/>
    </row>
    <row r="156" spans="1:78" ht="15.75" hidden="1" x14ac:dyDescent="0.25">
      <c r="A156" s="11"/>
      <c r="B156" s="11"/>
      <c r="C156" s="6" t="s">
        <v>150</v>
      </c>
      <c r="D156" s="11" t="s">
        <v>153</v>
      </c>
      <c r="F156" s="5"/>
      <c r="Y156" s="21"/>
      <c r="Z156" s="21"/>
      <c r="AC156" s="21"/>
      <c r="AD156" s="19"/>
      <c r="AI156" s="11"/>
      <c r="AK156" s="5"/>
      <c r="AL156" s="5"/>
      <c r="AM156" s="5"/>
      <c r="AN156" s="5"/>
      <c r="AO156" s="5"/>
      <c r="AP156" s="5"/>
    </row>
    <row r="157" spans="1:78" ht="15.75" hidden="1" x14ac:dyDescent="0.25">
      <c r="A157" s="11"/>
      <c r="B157" s="11"/>
      <c r="C157" s="6" t="s">
        <v>151</v>
      </c>
      <c r="D157" s="11" t="s">
        <v>154</v>
      </c>
      <c r="F157" s="5"/>
      <c r="Y157" s="11"/>
      <c r="Z157" s="11"/>
      <c r="AC157" s="11"/>
      <c r="AD157" s="37"/>
      <c r="AI157" s="11"/>
      <c r="AK157" s="5"/>
      <c r="AL157" s="5"/>
      <c r="AM157" s="5"/>
      <c r="AN157" s="5"/>
      <c r="AO157" s="5"/>
      <c r="AP157" s="5"/>
    </row>
    <row r="158" spans="1:78" ht="15.75" hidden="1" x14ac:dyDescent="0.25">
      <c r="A158" s="21"/>
      <c r="B158" s="21"/>
      <c r="C158" s="320"/>
      <c r="F158" s="5"/>
      <c r="G158" s="5"/>
      <c r="Y158" s="11"/>
      <c r="Z158" s="11"/>
      <c r="AC158" s="11"/>
      <c r="AD158" s="37"/>
      <c r="AE158" s="5"/>
      <c r="AF158" s="5"/>
      <c r="AG158" s="5"/>
      <c r="AH158" s="5"/>
      <c r="AI158" s="11"/>
      <c r="AK158" s="5"/>
      <c r="AL158" s="5"/>
      <c r="AM158" s="5"/>
      <c r="AN158" s="5"/>
      <c r="AO158" s="5"/>
      <c r="AP158" s="5"/>
    </row>
    <row r="159" spans="1:78" ht="15.75" hidden="1" x14ac:dyDescent="0.25">
      <c r="A159" s="21"/>
      <c r="B159" s="21"/>
      <c r="C159" s="320"/>
      <c r="D159" s="22" t="s">
        <v>160</v>
      </c>
      <c r="F159" s="5"/>
      <c r="Y159" s="21"/>
      <c r="Z159" s="21"/>
      <c r="AC159" s="21"/>
      <c r="AD159" s="19"/>
      <c r="AI159" s="11"/>
      <c r="AK159" s="5"/>
      <c r="AL159" s="5"/>
      <c r="AM159" s="5"/>
      <c r="AN159" s="5"/>
      <c r="AO159" s="5"/>
      <c r="AP159" s="5"/>
    </row>
    <row r="160" spans="1:78" ht="15.75" hidden="1" x14ac:dyDescent="0.25">
      <c r="A160" s="21"/>
      <c r="B160" s="21"/>
      <c r="C160" s="320" t="s">
        <v>147</v>
      </c>
      <c r="D160" s="5" t="s">
        <v>158</v>
      </c>
      <c r="F160" s="5"/>
      <c r="G160" s="28"/>
      <c r="Y160" s="21"/>
      <c r="Z160" s="21"/>
      <c r="AC160" s="21"/>
      <c r="AD160" s="19"/>
      <c r="AI160" s="11"/>
      <c r="AK160" s="5"/>
      <c r="AL160" s="5"/>
      <c r="AM160" s="5"/>
      <c r="AN160" s="5"/>
      <c r="AO160" s="5"/>
      <c r="AP160" s="5"/>
    </row>
    <row r="161" spans="1:42" ht="15.75" hidden="1" x14ac:dyDescent="0.25">
      <c r="A161" s="21"/>
      <c r="B161" s="21"/>
      <c r="C161" s="320" t="s">
        <v>148</v>
      </c>
      <c r="D161" s="5" t="s">
        <v>159</v>
      </c>
      <c r="F161" s="5"/>
      <c r="G161" s="36"/>
      <c r="Y161" s="21"/>
      <c r="Z161" s="21"/>
      <c r="AC161" s="21"/>
      <c r="AD161" s="19"/>
      <c r="AI161" s="11"/>
      <c r="AK161" s="5"/>
      <c r="AL161" s="5"/>
      <c r="AM161" s="5"/>
      <c r="AN161" s="5"/>
      <c r="AO161" s="5"/>
      <c r="AP161" s="5"/>
    </row>
    <row r="162" spans="1:42" ht="15.75" hidden="1" x14ac:dyDescent="0.25">
      <c r="A162" s="11"/>
      <c r="B162" s="11"/>
      <c r="C162" s="6"/>
      <c r="F162" s="5"/>
      <c r="Y162" s="21"/>
      <c r="Z162" s="21"/>
      <c r="AC162" s="21"/>
      <c r="AD162" s="19"/>
      <c r="AI162" s="11"/>
      <c r="AK162" s="5"/>
      <c r="AL162" s="5"/>
      <c r="AM162" s="5"/>
      <c r="AN162" s="5"/>
      <c r="AO162" s="5"/>
      <c r="AP162" s="5"/>
    </row>
    <row r="163" spans="1:42" ht="15.75" hidden="1" x14ac:dyDescent="0.25">
      <c r="A163" s="11"/>
      <c r="B163" s="11"/>
      <c r="C163" s="6"/>
      <c r="D163" s="22" t="s">
        <v>161</v>
      </c>
      <c r="F163" s="5"/>
      <c r="Y163" s="11"/>
      <c r="Z163" s="11"/>
      <c r="AC163" s="11"/>
      <c r="AD163" s="37"/>
      <c r="AE163" s="5"/>
      <c r="AF163" s="5"/>
      <c r="AG163" s="5"/>
      <c r="AH163" s="5"/>
      <c r="AI163" s="11"/>
      <c r="AK163" s="5"/>
      <c r="AL163" s="5"/>
      <c r="AM163" s="5"/>
      <c r="AN163" s="5"/>
      <c r="AO163" s="5"/>
      <c r="AP163" s="5"/>
    </row>
    <row r="164" spans="1:42" ht="15.75" hidden="1" x14ac:dyDescent="0.25">
      <c r="A164" s="21"/>
      <c r="B164" s="21"/>
      <c r="C164" s="320" t="s">
        <v>147</v>
      </c>
      <c r="D164" s="5" t="s">
        <v>162</v>
      </c>
      <c r="F164" s="5"/>
      <c r="G164" s="27"/>
      <c r="Y164" s="11"/>
      <c r="Z164" s="11"/>
      <c r="AC164" s="11"/>
      <c r="AD164" s="37"/>
      <c r="AI164" s="11"/>
      <c r="AK164" s="5"/>
      <c r="AL164" s="5"/>
      <c r="AM164" s="5"/>
      <c r="AN164" s="5"/>
      <c r="AO164" s="5"/>
      <c r="AP164" s="5"/>
    </row>
    <row r="165" spans="1:42" ht="15.75" hidden="1" x14ac:dyDescent="0.25">
      <c r="A165" s="21"/>
      <c r="B165" s="21"/>
      <c r="C165" s="320" t="s">
        <v>148</v>
      </c>
      <c r="D165" s="5" t="s">
        <v>163</v>
      </c>
      <c r="F165" s="5"/>
      <c r="Y165" s="21"/>
      <c r="Z165" s="21"/>
      <c r="AC165" s="21"/>
      <c r="AD165" s="19"/>
      <c r="AE165" s="5"/>
      <c r="AF165" s="5"/>
      <c r="AG165" s="5"/>
      <c r="AH165" s="5"/>
      <c r="AI165" s="11"/>
      <c r="AK165" s="5"/>
      <c r="AL165" s="5"/>
      <c r="AM165" s="5"/>
      <c r="AN165" s="5"/>
      <c r="AO165" s="5"/>
      <c r="AP165" s="5"/>
    </row>
    <row r="166" spans="1:42" ht="15.75" hidden="1" x14ac:dyDescent="0.25">
      <c r="A166" s="21"/>
      <c r="B166" s="21"/>
      <c r="C166" s="6"/>
      <c r="D166" s="5" t="s">
        <v>228</v>
      </c>
      <c r="F166" s="5"/>
      <c r="Y166" s="21"/>
      <c r="Z166" s="21"/>
      <c r="AC166" s="21"/>
      <c r="AD166" s="19"/>
      <c r="AI166" s="11"/>
      <c r="AK166" s="5"/>
      <c r="AL166" s="5"/>
      <c r="AM166" s="5"/>
      <c r="AN166" s="5"/>
      <c r="AO166" s="5"/>
      <c r="AP166" s="5"/>
    </row>
    <row r="167" spans="1:42" ht="15.75" hidden="1" x14ac:dyDescent="0.25">
      <c r="A167" s="21"/>
      <c r="B167" s="21"/>
      <c r="C167" s="6"/>
      <c r="D167" s="5" t="s">
        <v>229</v>
      </c>
      <c r="F167" s="5"/>
      <c r="Y167" s="21"/>
      <c r="Z167" s="21"/>
      <c r="AC167" s="21"/>
      <c r="AD167" s="11"/>
      <c r="AI167" s="11"/>
      <c r="AK167" s="5"/>
      <c r="AL167" s="5"/>
      <c r="AM167" s="5"/>
      <c r="AN167" s="5"/>
      <c r="AO167" s="5"/>
      <c r="AP167" s="5"/>
    </row>
    <row r="168" spans="1:42" ht="15.75" hidden="1" x14ac:dyDescent="0.25">
      <c r="A168" s="21"/>
      <c r="B168" s="21"/>
      <c r="C168" s="6"/>
      <c r="D168" s="6"/>
      <c r="F168" s="5"/>
      <c r="Y168" s="21"/>
      <c r="Z168" s="21"/>
      <c r="AC168" s="21"/>
      <c r="AD168" s="11"/>
      <c r="AI168" s="11"/>
      <c r="AK168" s="5"/>
      <c r="AL168" s="5"/>
      <c r="AM168" s="5"/>
      <c r="AN168" s="5"/>
      <c r="AO168" s="5"/>
      <c r="AP168" s="5"/>
    </row>
    <row r="169" spans="1:42" ht="15.75" hidden="1" x14ac:dyDescent="0.25">
      <c r="A169" s="21"/>
      <c r="B169" s="21"/>
      <c r="C169" s="6"/>
      <c r="D169" s="6"/>
      <c r="E169" s="5"/>
      <c r="F169" s="5"/>
      <c r="Y169" s="21"/>
      <c r="Z169" s="21"/>
      <c r="AC169" s="21"/>
      <c r="AD169" s="11"/>
      <c r="AI169" s="11"/>
      <c r="AK169" s="5"/>
      <c r="AL169" s="5"/>
      <c r="AM169" s="5"/>
      <c r="AN169" s="5"/>
      <c r="AO169" s="5"/>
      <c r="AP169" s="5"/>
    </row>
    <row r="170" spans="1:42" ht="15.75" hidden="1" x14ac:dyDescent="0.25">
      <c r="A170" s="21"/>
      <c r="B170" s="21"/>
      <c r="C170" s="6"/>
      <c r="D170" s="6"/>
      <c r="E170" s="5"/>
      <c r="F170" s="5"/>
      <c r="Y170" s="21"/>
      <c r="Z170" s="21"/>
      <c r="AC170" s="21"/>
      <c r="AD170" s="11"/>
      <c r="AI170" s="11"/>
      <c r="AK170" s="5"/>
      <c r="AL170" s="5"/>
      <c r="AM170" s="5"/>
      <c r="AN170" s="5"/>
      <c r="AO170" s="5"/>
      <c r="AP170" s="5"/>
    </row>
    <row r="171" spans="1:42" ht="15.75" hidden="1" x14ac:dyDescent="0.25">
      <c r="A171" s="54"/>
      <c r="B171" s="54"/>
      <c r="C171" s="6"/>
      <c r="D171" s="6"/>
      <c r="E171" s="5"/>
      <c r="F171" s="5"/>
      <c r="G171" s="27"/>
      <c r="Y171" s="21"/>
      <c r="Z171" s="21"/>
      <c r="AC171" s="21"/>
      <c r="AD171" s="11"/>
      <c r="AI171" s="11"/>
      <c r="AK171" s="5"/>
      <c r="AL171" s="5"/>
      <c r="AM171" s="5"/>
      <c r="AN171" s="5"/>
      <c r="AO171" s="5"/>
      <c r="AP171" s="5"/>
    </row>
    <row r="172" spans="1:42" ht="15.75" hidden="1" x14ac:dyDescent="0.25">
      <c r="A172" s="54"/>
      <c r="B172" s="54"/>
      <c r="C172" s="6"/>
      <c r="D172" s="6"/>
      <c r="F172" s="5"/>
      <c r="G172" s="36"/>
      <c r="Y172" s="54"/>
      <c r="Z172" s="54"/>
      <c r="AC172" s="54"/>
      <c r="AD172" s="11"/>
      <c r="AI172" s="11"/>
      <c r="AK172" s="5"/>
      <c r="AL172" s="5"/>
      <c r="AM172" s="5"/>
      <c r="AN172" s="5"/>
      <c r="AO172" s="5"/>
      <c r="AP172" s="5"/>
    </row>
    <row r="173" spans="1:42" ht="15.75" hidden="1" x14ac:dyDescent="0.25">
      <c r="A173" s="54"/>
      <c r="B173" s="54"/>
      <c r="C173" s="6"/>
      <c r="D173" s="6"/>
      <c r="F173" s="5"/>
      <c r="G173" s="36"/>
      <c r="Y173" s="54"/>
      <c r="Z173" s="54"/>
      <c r="AC173" s="54"/>
      <c r="AD173" s="11"/>
      <c r="AI173" s="11"/>
      <c r="AK173" s="5"/>
      <c r="AL173" s="5"/>
      <c r="AM173" s="5"/>
      <c r="AN173" s="5"/>
      <c r="AO173" s="5"/>
      <c r="AP173" s="5"/>
    </row>
    <row r="174" spans="1:42" ht="15.75" hidden="1" x14ac:dyDescent="0.25">
      <c r="A174" s="54"/>
      <c r="B174" s="54"/>
      <c r="C174" s="6"/>
      <c r="D174" s="6"/>
      <c r="F174" s="5"/>
      <c r="Y174" s="54"/>
      <c r="Z174" s="54"/>
      <c r="AC174" s="54"/>
      <c r="AD174" s="11"/>
      <c r="AI174" s="11"/>
      <c r="AK174" s="5"/>
      <c r="AL174" s="5"/>
      <c r="AM174" s="5"/>
      <c r="AN174" s="5"/>
      <c r="AO174" s="5"/>
      <c r="AP174" s="5"/>
    </row>
    <row r="175" spans="1:42" ht="15.75" hidden="1" x14ac:dyDescent="0.25">
      <c r="A175" s="54"/>
      <c r="B175" s="54"/>
      <c r="C175" s="6"/>
      <c r="D175" s="6"/>
      <c r="F175" s="5"/>
      <c r="G175" s="27"/>
      <c r="Y175" s="54"/>
      <c r="Z175" s="54"/>
      <c r="AC175" s="54"/>
      <c r="AD175" s="11"/>
      <c r="AI175" s="11"/>
      <c r="AK175" s="5"/>
      <c r="AL175" s="5"/>
      <c r="AM175" s="5"/>
      <c r="AN175" s="5"/>
      <c r="AO175" s="5"/>
      <c r="AP175" s="5"/>
    </row>
    <row r="176" spans="1:42" ht="15.75" hidden="1" x14ac:dyDescent="0.25">
      <c r="A176" s="54"/>
      <c r="B176" s="54"/>
      <c r="C176" s="6"/>
      <c r="D176" s="6"/>
      <c r="F176" s="5"/>
      <c r="Y176" s="54"/>
      <c r="Z176" s="54"/>
      <c r="AC176" s="54"/>
      <c r="AD176" s="11"/>
      <c r="AI176" s="11"/>
      <c r="AK176" s="5"/>
      <c r="AL176" s="5"/>
      <c r="AM176" s="5"/>
      <c r="AN176" s="5"/>
      <c r="AO176" s="5"/>
      <c r="AP176" s="5"/>
    </row>
    <row r="177" spans="1:42" ht="15.75" hidden="1" x14ac:dyDescent="0.25">
      <c r="A177" s="54"/>
      <c r="B177" s="54"/>
      <c r="C177" s="6"/>
      <c r="D177" s="6"/>
      <c r="F177" s="5"/>
      <c r="Y177" s="54"/>
      <c r="Z177" s="54"/>
      <c r="AC177" s="54"/>
      <c r="AD177" s="11"/>
      <c r="AI177" s="11"/>
      <c r="AK177" s="5"/>
      <c r="AL177" s="5"/>
      <c r="AM177" s="5"/>
      <c r="AN177" s="5"/>
      <c r="AO177" s="5"/>
      <c r="AP177" s="5"/>
    </row>
    <row r="178" spans="1:42" ht="15.75" hidden="1" x14ac:dyDescent="0.25">
      <c r="A178" s="54"/>
      <c r="B178" s="54"/>
      <c r="C178" s="6"/>
      <c r="D178" s="6"/>
      <c r="F178" s="5"/>
      <c r="Y178" s="54"/>
      <c r="Z178" s="54"/>
      <c r="AC178" s="54"/>
      <c r="AD178" s="11"/>
      <c r="AI178" s="11"/>
      <c r="AK178" s="5"/>
      <c r="AL178" s="5"/>
      <c r="AM178" s="5"/>
      <c r="AN178" s="5"/>
      <c r="AO178" s="5"/>
      <c r="AP178" s="5"/>
    </row>
    <row r="179" spans="1:42" ht="15.75" hidden="1" x14ac:dyDescent="0.25">
      <c r="A179" s="54"/>
      <c r="B179" s="54"/>
      <c r="C179" s="6"/>
      <c r="D179" s="6"/>
      <c r="F179" s="5"/>
      <c r="Y179" s="54"/>
      <c r="Z179" s="54"/>
      <c r="AC179" s="54"/>
      <c r="AD179" s="11"/>
      <c r="AI179" s="11"/>
      <c r="AK179" s="5"/>
      <c r="AL179" s="5"/>
      <c r="AM179" s="5"/>
      <c r="AN179" s="5"/>
      <c r="AO179" s="5"/>
      <c r="AP179" s="5"/>
    </row>
    <row r="180" spans="1:42" ht="15.75" hidden="1" x14ac:dyDescent="0.25">
      <c r="A180" s="54"/>
      <c r="B180" s="54"/>
      <c r="C180" s="6"/>
      <c r="D180" s="6"/>
      <c r="F180" s="5"/>
      <c r="Y180" s="54"/>
      <c r="Z180" s="54"/>
      <c r="AC180" s="54"/>
      <c r="AD180" s="11"/>
      <c r="AI180" s="11"/>
      <c r="AK180" s="5"/>
      <c r="AL180" s="5"/>
      <c r="AM180" s="5"/>
      <c r="AN180" s="5"/>
      <c r="AO180" s="5"/>
      <c r="AP180" s="5"/>
    </row>
    <row r="181" spans="1:42" ht="15.75" hidden="1" x14ac:dyDescent="0.25">
      <c r="A181" s="54"/>
      <c r="B181" s="54"/>
      <c r="C181" s="6"/>
      <c r="D181" s="6"/>
      <c r="Y181" s="54"/>
      <c r="Z181" s="54"/>
      <c r="AC181" s="54"/>
      <c r="AD181" s="11"/>
      <c r="AI181" s="11"/>
      <c r="AK181" s="5"/>
    </row>
    <row r="182" spans="1:42" ht="15.75" hidden="1" x14ac:dyDescent="0.25">
      <c r="A182" s="54"/>
      <c r="B182" s="54"/>
      <c r="C182" s="6"/>
      <c r="D182" s="6"/>
      <c r="F182" s="5"/>
      <c r="G182" s="5"/>
      <c r="Y182" s="54"/>
      <c r="Z182" s="54"/>
      <c r="AC182" s="54"/>
      <c r="AD182" s="11"/>
      <c r="AE182" s="5"/>
      <c r="AF182" s="5"/>
      <c r="AG182" s="5"/>
      <c r="AH182" s="5"/>
      <c r="AI182" s="11"/>
      <c r="AK182" s="5"/>
      <c r="AM182" s="5"/>
      <c r="AN182" s="5"/>
      <c r="AO182" s="5"/>
      <c r="AP182" s="5"/>
    </row>
    <row r="183" spans="1:42" ht="15.75" hidden="1" x14ac:dyDescent="0.25">
      <c r="A183" s="54"/>
      <c r="B183" s="54"/>
      <c r="C183" s="6"/>
      <c r="D183" s="6"/>
      <c r="F183" s="5"/>
      <c r="G183" s="5"/>
      <c r="Y183" s="54"/>
      <c r="Z183" s="54"/>
      <c r="AC183" s="54"/>
      <c r="AD183" s="11"/>
      <c r="AE183" s="5"/>
      <c r="AF183" s="5"/>
      <c r="AG183" s="5"/>
      <c r="AH183" s="5"/>
      <c r="AI183" s="11"/>
      <c r="AK183" s="5"/>
      <c r="AM183" s="5"/>
      <c r="AN183" s="5"/>
      <c r="AO183" s="5"/>
      <c r="AP183" s="5"/>
    </row>
    <row r="184" spans="1:42" ht="15.75" hidden="1" x14ac:dyDescent="0.25">
      <c r="A184" s="54"/>
      <c r="B184" s="54"/>
      <c r="C184" s="6"/>
      <c r="D184" s="6"/>
      <c r="F184" s="5"/>
      <c r="G184" s="5"/>
      <c r="Y184" s="54"/>
      <c r="Z184" s="54"/>
      <c r="AC184" s="54"/>
      <c r="AD184" s="11"/>
      <c r="AE184" s="5"/>
      <c r="AF184" s="5"/>
      <c r="AG184" s="5"/>
      <c r="AH184" s="5"/>
      <c r="AI184" s="11"/>
      <c r="AK184" s="5"/>
      <c r="AM184" s="5"/>
      <c r="AN184" s="5"/>
      <c r="AO184" s="5"/>
      <c r="AP184" s="5"/>
    </row>
    <row r="185" spans="1:42" ht="15.75" hidden="1" x14ac:dyDescent="0.25">
      <c r="A185" s="21"/>
      <c r="B185" s="21"/>
      <c r="C185" s="6"/>
      <c r="D185" s="6"/>
      <c r="F185" s="5"/>
      <c r="G185" s="5"/>
      <c r="Y185" s="54"/>
      <c r="Z185" s="54"/>
      <c r="AC185" s="54"/>
      <c r="AD185" s="11"/>
      <c r="AE185" s="5"/>
      <c r="AF185" s="5"/>
      <c r="AG185" s="5"/>
      <c r="AH185" s="5"/>
      <c r="AI185" s="11"/>
      <c r="AK185" s="5"/>
      <c r="AM185" s="5"/>
      <c r="AN185" s="5"/>
      <c r="AO185" s="5"/>
      <c r="AP185" s="5"/>
    </row>
    <row r="186" spans="1:42" ht="15.75" hidden="1" x14ac:dyDescent="0.25">
      <c r="A186" s="21"/>
      <c r="B186" s="21"/>
      <c r="C186" s="6"/>
      <c r="D186" s="6"/>
      <c r="F186" s="5"/>
      <c r="G186" s="5"/>
      <c r="Y186" s="21"/>
      <c r="Z186" s="21"/>
      <c r="AC186" s="21"/>
      <c r="AD186" s="11"/>
      <c r="AE186" s="5"/>
      <c r="AF186" s="5"/>
      <c r="AG186" s="5"/>
      <c r="AH186" s="5"/>
      <c r="AI186" s="11"/>
      <c r="AK186" s="5"/>
      <c r="AM186" s="5"/>
      <c r="AN186" s="5"/>
      <c r="AO186" s="5"/>
      <c r="AP186" s="5"/>
    </row>
    <row r="187" spans="1:42" ht="15.75" hidden="1" x14ac:dyDescent="0.25">
      <c r="D187" s="6"/>
      <c r="F187" s="5"/>
      <c r="G187" s="5"/>
      <c r="Y187" s="21"/>
      <c r="Z187" s="21"/>
      <c r="AC187" s="21"/>
      <c r="AD187" s="11"/>
      <c r="AE187" s="5"/>
      <c r="AF187" s="5"/>
      <c r="AG187" s="5"/>
      <c r="AH187" s="5"/>
      <c r="AI187" s="11"/>
      <c r="AK187" s="5"/>
      <c r="AM187" s="5"/>
      <c r="AN187" s="5"/>
      <c r="AO187" s="5"/>
      <c r="AP187" s="5"/>
    </row>
    <row r="188" spans="1:42" ht="15.75" hidden="1" x14ac:dyDescent="0.25">
      <c r="F188" s="5"/>
      <c r="G188" s="5"/>
      <c r="AD188" s="81"/>
      <c r="AE188" s="5"/>
      <c r="AF188" s="5"/>
      <c r="AG188" s="5"/>
      <c r="AH188" s="5"/>
      <c r="AM188" s="5"/>
      <c r="AN188" s="5"/>
      <c r="AO188" s="5"/>
      <c r="AP188" s="5"/>
    </row>
    <row r="189" spans="1:42" ht="15.75" hidden="1" x14ac:dyDescent="0.25">
      <c r="F189" s="5"/>
      <c r="G189" s="5"/>
      <c r="AD189" s="81"/>
      <c r="AE189" s="5"/>
      <c r="AF189" s="5"/>
      <c r="AG189" s="5"/>
      <c r="AH189" s="5"/>
      <c r="AM189" s="5"/>
      <c r="AN189" s="5"/>
      <c r="AO189" s="5"/>
      <c r="AP189" s="5"/>
    </row>
    <row r="190" spans="1:42" ht="15.75" hidden="1" x14ac:dyDescent="0.25">
      <c r="F190" s="5"/>
      <c r="G190" s="5"/>
      <c r="AD190" s="81"/>
      <c r="AE190" s="5"/>
      <c r="AF190" s="5"/>
      <c r="AG190" s="5"/>
      <c r="AH190" s="5"/>
      <c r="AM190" s="5"/>
      <c r="AN190" s="5"/>
      <c r="AO190" s="5"/>
      <c r="AP190" s="5"/>
    </row>
    <row r="191" spans="1:42" ht="15.75" hidden="1" x14ac:dyDescent="0.25">
      <c r="F191" s="5"/>
      <c r="G191" s="5"/>
      <c r="AD191" s="81"/>
      <c r="AE191" s="5"/>
      <c r="AF191" s="5"/>
      <c r="AG191" s="5"/>
      <c r="AH191" s="5"/>
      <c r="AM191" s="5"/>
      <c r="AN191" s="5"/>
      <c r="AO191" s="5"/>
      <c r="AP191" s="5"/>
    </row>
    <row r="192" spans="1:42" ht="15.75" hidden="1" x14ac:dyDescent="0.25">
      <c r="F192" s="5"/>
      <c r="G192" s="5"/>
      <c r="AD192" s="81"/>
      <c r="AE192" s="5"/>
      <c r="AF192" s="5"/>
      <c r="AG192" s="5"/>
      <c r="AH192" s="5"/>
      <c r="AM192" s="5"/>
      <c r="AN192" s="5"/>
      <c r="AO192" s="5"/>
      <c r="AP192" s="5"/>
    </row>
    <row r="193" spans="6:42" ht="15.75" hidden="1" x14ac:dyDescent="0.25">
      <c r="F193" s="5"/>
      <c r="G193" s="5"/>
      <c r="AD193" s="81"/>
      <c r="AE193" s="5"/>
      <c r="AF193" s="5"/>
      <c r="AG193" s="5"/>
      <c r="AH193" s="5"/>
      <c r="AM193" s="5"/>
      <c r="AN193" s="5"/>
      <c r="AO193" s="5"/>
      <c r="AP193" s="5"/>
    </row>
    <row r="194" spans="6:42" ht="15.75" hidden="1" x14ac:dyDescent="0.25">
      <c r="F194" s="5"/>
      <c r="G194" s="5"/>
      <c r="AD194" s="81"/>
      <c r="AE194" s="5"/>
      <c r="AF194" s="5"/>
      <c r="AG194" s="5"/>
      <c r="AH194" s="5"/>
      <c r="AM194" s="5"/>
      <c r="AN194" s="5"/>
      <c r="AO194" s="5"/>
      <c r="AP194" s="5"/>
    </row>
    <row r="195" spans="6:42" ht="15.75" hidden="1" x14ac:dyDescent="0.25">
      <c r="F195" s="5"/>
      <c r="G195" s="5"/>
      <c r="AD195" s="81"/>
      <c r="AE195" s="5"/>
      <c r="AF195" s="5"/>
      <c r="AG195" s="5"/>
      <c r="AH195" s="5"/>
      <c r="AM195" s="5"/>
      <c r="AN195" s="5"/>
      <c r="AO195" s="5"/>
      <c r="AP195" s="5"/>
    </row>
    <row r="196" spans="6:42" ht="15.75" hidden="1" x14ac:dyDescent="0.25">
      <c r="F196" s="5"/>
      <c r="G196" s="5"/>
      <c r="AD196" s="81"/>
      <c r="AE196" s="5"/>
      <c r="AF196" s="5"/>
      <c r="AG196" s="5"/>
      <c r="AH196" s="5"/>
      <c r="AM196" s="5"/>
      <c r="AN196" s="5"/>
      <c r="AO196" s="5"/>
      <c r="AP196" s="5"/>
    </row>
    <row r="197" spans="6:42" ht="15.75" hidden="1" x14ac:dyDescent="0.25">
      <c r="F197" s="5"/>
      <c r="G197" s="5"/>
      <c r="AD197" s="81"/>
      <c r="AE197" s="5"/>
      <c r="AF197" s="5"/>
      <c r="AG197" s="5"/>
      <c r="AH197" s="5"/>
      <c r="AM197" s="5"/>
      <c r="AN197" s="5"/>
      <c r="AO197" s="5"/>
      <c r="AP197" s="5"/>
    </row>
    <row r="198" spans="6:42" ht="15.75" hidden="1" x14ac:dyDescent="0.25">
      <c r="F198" s="5"/>
      <c r="G198" s="5"/>
      <c r="AD198" s="81"/>
      <c r="AE198" s="5"/>
      <c r="AF198" s="5"/>
      <c r="AG198" s="5"/>
      <c r="AH198" s="5"/>
      <c r="AM198" s="5"/>
      <c r="AN198" s="5"/>
      <c r="AO198" s="5"/>
      <c r="AP198" s="5"/>
    </row>
    <row r="199" spans="6:42" ht="15.75" hidden="1" x14ac:dyDescent="0.25">
      <c r="F199" s="5"/>
      <c r="G199" s="5"/>
      <c r="AD199" s="81"/>
      <c r="AE199" s="5"/>
      <c r="AF199" s="5"/>
      <c r="AG199" s="5"/>
      <c r="AH199" s="5"/>
      <c r="AM199" s="5"/>
      <c r="AN199" s="5"/>
      <c r="AO199" s="5"/>
      <c r="AP199" s="5"/>
    </row>
    <row r="200" spans="6:42" ht="15.75" hidden="1" x14ac:dyDescent="0.25">
      <c r="F200" s="5"/>
      <c r="G200" s="5"/>
      <c r="AD200" s="81"/>
      <c r="AE200" s="5"/>
      <c r="AF200" s="5"/>
      <c r="AG200" s="5"/>
      <c r="AH200" s="5"/>
      <c r="AM200" s="5"/>
      <c r="AN200" s="5"/>
      <c r="AO200" s="5"/>
      <c r="AP200" s="5"/>
    </row>
    <row r="201" spans="6:42" ht="15.75" hidden="1" x14ac:dyDescent="0.25">
      <c r="F201" s="5"/>
      <c r="G201" s="5"/>
      <c r="AD201" s="81"/>
      <c r="AE201" s="5"/>
      <c r="AF201" s="5"/>
      <c r="AG201" s="5"/>
      <c r="AH201" s="5"/>
      <c r="AM201" s="5"/>
      <c r="AN201" s="5"/>
      <c r="AO201" s="5"/>
      <c r="AP201" s="5"/>
    </row>
    <row r="202" spans="6:42" ht="15.75" hidden="1" x14ac:dyDescent="0.25">
      <c r="F202" s="5"/>
      <c r="G202" s="5"/>
      <c r="AD202" s="81"/>
      <c r="AE202" s="5"/>
      <c r="AF202" s="5"/>
      <c r="AG202" s="5"/>
      <c r="AH202" s="5"/>
      <c r="AM202" s="5"/>
      <c r="AN202" s="5"/>
      <c r="AO202" s="5"/>
      <c r="AP202" s="5"/>
    </row>
    <row r="203" spans="6:42" ht="15.75" hidden="1" x14ac:dyDescent="0.25">
      <c r="F203" s="5"/>
      <c r="G203" s="5"/>
      <c r="AD203" s="81"/>
      <c r="AE203" s="5"/>
      <c r="AF203" s="5"/>
      <c r="AG203" s="5"/>
      <c r="AH203" s="5"/>
      <c r="AM203" s="5"/>
      <c r="AN203" s="5"/>
      <c r="AO203" s="5"/>
      <c r="AP203" s="5"/>
    </row>
    <row r="204" spans="6:42" ht="15.75" hidden="1" x14ac:dyDescent="0.25">
      <c r="F204" s="5"/>
      <c r="G204" s="5"/>
      <c r="AD204" s="81"/>
      <c r="AE204" s="5"/>
      <c r="AF204" s="5"/>
      <c r="AG204" s="5"/>
      <c r="AH204" s="5"/>
      <c r="AM204" s="5"/>
      <c r="AN204" s="5"/>
      <c r="AO204" s="5"/>
      <c r="AP204" s="5"/>
    </row>
    <row r="205" spans="6:42" ht="15.75" hidden="1" x14ac:dyDescent="0.25">
      <c r="F205" s="5"/>
      <c r="G205" s="5"/>
      <c r="AD205" s="81"/>
      <c r="AE205" s="5"/>
      <c r="AF205" s="5"/>
      <c r="AG205" s="5"/>
      <c r="AH205" s="5"/>
      <c r="AM205" s="5"/>
      <c r="AN205" s="5"/>
      <c r="AO205" s="5"/>
      <c r="AP205" s="5"/>
    </row>
    <row r="206" spans="6:42" ht="15.75" hidden="1" x14ac:dyDescent="0.25">
      <c r="F206" s="5"/>
      <c r="G206" s="5"/>
      <c r="AD206" s="81"/>
      <c r="AE206" s="5"/>
      <c r="AF206" s="5"/>
      <c r="AG206" s="5"/>
      <c r="AH206" s="5"/>
      <c r="AM206" s="5"/>
      <c r="AN206" s="5"/>
      <c r="AO206" s="5"/>
      <c r="AP206" s="5"/>
    </row>
    <row r="207" spans="6:42" ht="15.75" hidden="1" x14ac:dyDescent="0.25">
      <c r="F207" s="5"/>
      <c r="G207" s="5"/>
      <c r="AD207" s="81"/>
      <c r="AE207" s="5"/>
      <c r="AF207" s="5"/>
      <c r="AG207" s="5"/>
      <c r="AH207" s="5"/>
      <c r="AM207" s="5"/>
      <c r="AN207" s="5"/>
      <c r="AO207" s="5"/>
      <c r="AP207" s="5"/>
    </row>
    <row r="208" spans="6:42" ht="15.75" hidden="1" x14ac:dyDescent="0.25">
      <c r="F208" s="5"/>
      <c r="G208" s="5"/>
      <c r="AD208" s="81"/>
      <c r="AE208" s="5"/>
      <c r="AF208" s="5"/>
      <c r="AG208" s="5"/>
      <c r="AH208" s="5"/>
      <c r="AM208" s="5"/>
      <c r="AN208" s="5"/>
      <c r="AO208" s="5"/>
      <c r="AP208" s="5"/>
    </row>
    <row r="209" spans="4:42" ht="15.75" hidden="1" x14ac:dyDescent="0.25">
      <c r="F209" s="5"/>
      <c r="G209" s="5"/>
      <c r="AD209" s="81"/>
      <c r="AE209" s="5"/>
      <c r="AF209" s="5"/>
      <c r="AG209" s="5"/>
      <c r="AH209" s="5"/>
      <c r="AM209" s="5"/>
      <c r="AN209" s="5"/>
      <c r="AO209" s="5"/>
      <c r="AP209" s="5"/>
    </row>
    <row r="210" spans="4:42" ht="15.75" hidden="1" x14ac:dyDescent="0.25">
      <c r="F210" s="5"/>
      <c r="G210" s="5"/>
      <c r="AD210" s="81"/>
      <c r="AE210" s="5"/>
      <c r="AF210" s="5"/>
      <c r="AG210" s="5"/>
      <c r="AH210" s="5"/>
      <c r="AM210" s="5"/>
      <c r="AN210" s="5"/>
      <c r="AO210" s="5"/>
      <c r="AP210" s="5"/>
    </row>
    <row r="211" spans="4:42" ht="15.75" hidden="1" x14ac:dyDescent="0.25">
      <c r="F211" s="5"/>
      <c r="G211" s="5"/>
      <c r="AD211" s="81"/>
      <c r="AE211" s="5"/>
      <c r="AF211" s="5"/>
      <c r="AG211" s="5"/>
      <c r="AH211" s="5"/>
      <c r="AM211" s="5"/>
      <c r="AN211" s="5"/>
      <c r="AO211" s="5"/>
      <c r="AP211" s="5"/>
    </row>
    <row r="212" spans="4:42" ht="15.75" hidden="1" x14ac:dyDescent="0.25">
      <c r="F212" s="5"/>
      <c r="G212" s="5"/>
      <c r="AD212" s="81"/>
      <c r="AE212" s="5"/>
      <c r="AF212" s="5"/>
      <c r="AG212" s="5"/>
      <c r="AH212" s="5"/>
      <c r="AM212" s="5"/>
      <c r="AN212" s="5"/>
      <c r="AO212" s="5"/>
      <c r="AP212" s="5"/>
    </row>
    <row r="213" spans="4:42" ht="15.75" hidden="1" x14ac:dyDescent="0.25">
      <c r="F213" s="5"/>
      <c r="G213" s="5"/>
      <c r="AD213" s="81"/>
      <c r="AE213" s="5"/>
      <c r="AF213" s="5"/>
      <c r="AG213" s="5"/>
      <c r="AH213" s="5"/>
      <c r="AM213" s="5"/>
      <c r="AN213" s="5"/>
      <c r="AO213" s="5"/>
      <c r="AP213" s="5"/>
    </row>
    <row r="214" spans="4:42" ht="15.75" hidden="1" x14ac:dyDescent="0.25">
      <c r="F214" s="5"/>
      <c r="G214" s="5"/>
      <c r="AD214" s="81"/>
      <c r="AE214" s="5"/>
      <c r="AF214" s="5"/>
      <c r="AG214" s="5"/>
      <c r="AH214" s="5"/>
      <c r="AM214" s="5"/>
      <c r="AN214" s="5"/>
      <c r="AO214" s="5"/>
      <c r="AP214" s="5"/>
    </row>
    <row r="215" spans="4:42" ht="15.75" hidden="1" x14ac:dyDescent="0.25">
      <c r="F215" s="5"/>
      <c r="G215" s="5"/>
      <c r="AD215" s="81"/>
      <c r="AE215" s="5"/>
      <c r="AF215" s="5"/>
      <c r="AG215" s="5"/>
      <c r="AH215" s="5"/>
      <c r="AM215" s="5"/>
      <c r="AN215" s="5"/>
      <c r="AO215" s="5"/>
      <c r="AP215" s="5"/>
    </row>
    <row r="216" spans="4:42" ht="15.75" hidden="1" x14ac:dyDescent="0.25">
      <c r="F216" s="5"/>
      <c r="G216" s="5"/>
      <c r="AD216" s="81"/>
      <c r="AE216" s="5"/>
      <c r="AF216" s="5"/>
      <c r="AG216" s="5"/>
      <c r="AH216" s="5"/>
      <c r="AM216" s="5"/>
      <c r="AN216" s="5"/>
      <c r="AO216" s="5"/>
      <c r="AP216" s="5"/>
    </row>
    <row r="217" spans="4:42" ht="15.75" hidden="1" x14ac:dyDescent="0.25">
      <c r="F217" s="5"/>
      <c r="G217" s="5"/>
      <c r="AD217" s="81"/>
      <c r="AE217" s="5"/>
      <c r="AF217" s="5"/>
      <c r="AG217" s="5"/>
      <c r="AH217" s="5"/>
      <c r="AM217" s="5"/>
      <c r="AN217" s="5"/>
      <c r="AO217" s="5"/>
      <c r="AP217" s="5"/>
    </row>
    <row r="218" spans="4:42" ht="15.75" hidden="1" x14ac:dyDescent="0.25">
      <c r="F218" s="5"/>
      <c r="G218" s="5"/>
      <c r="AD218" s="81"/>
      <c r="AE218" s="5"/>
      <c r="AF218" s="5"/>
      <c r="AG218" s="5"/>
      <c r="AH218" s="5"/>
      <c r="AM218" s="5"/>
      <c r="AN218" s="5"/>
      <c r="AO218" s="5"/>
      <c r="AP218" s="5"/>
    </row>
    <row r="219" spans="4:42" ht="15.75" hidden="1" x14ac:dyDescent="0.25">
      <c r="D219" s="11"/>
      <c r="E219" s="21"/>
      <c r="F219" s="5"/>
      <c r="G219" s="5"/>
      <c r="AD219" s="81"/>
      <c r="AE219" s="5"/>
      <c r="AF219" s="5"/>
      <c r="AG219" s="5"/>
      <c r="AH219" s="5"/>
      <c r="AI219" s="11"/>
      <c r="AM219" s="5"/>
      <c r="AN219" s="5"/>
      <c r="AO219" s="5"/>
      <c r="AP219" s="5"/>
    </row>
  </sheetData>
  <sheetProtection password="D09D" sheet="1" objects="1" scenarios="1"/>
  <autoFilter ref="E1:E219" xr:uid="{4256843D-2901-4BE4-9572-E8A012FD359D}">
    <filterColumn colId="0">
      <filters>
        <filter val="CATEGORIA"/>
        <filter val="SENIOR"/>
        <filter val="SUB 23"/>
        <filter val="UNIVERSITÁRIO"/>
      </filters>
    </filterColumn>
  </autoFilter>
  <conditionalFormatting sqref="H1:H141 H143:H1048576">
    <cfRule type="containsText" dxfId="15" priority="2" operator="containsText" text="FEMININO">
      <formula>NOT(ISERROR(SEARCH("FEMININO",H1)))</formula>
    </cfRule>
  </conditionalFormatting>
  <conditionalFormatting sqref="H142">
    <cfRule type="containsText" dxfId="14" priority="1" operator="containsText" text="FEMININO">
      <formula>NOT(ISERROR(SEARCH("FEMININO",H142)))</formula>
    </cfRule>
  </conditionalFormatting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DD8C1-FCBE-4AB3-AA71-25DEB7D29541}">
  <sheetPr filterMode="1">
    <tabColor rgb="FF9E0000"/>
  </sheetPr>
  <dimension ref="A1:CC219"/>
  <sheetViews>
    <sheetView showGridLines="0" workbookViewId="0">
      <selection activeCell="H228" sqref="H228"/>
    </sheetView>
  </sheetViews>
  <sheetFormatPr defaultRowHeight="15" x14ac:dyDescent="0.25"/>
  <cols>
    <col min="1" max="1" width="9.42578125" style="5" customWidth="1"/>
    <col min="2" max="2" width="10.140625" style="5" customWidth="1"/>
    <col min="3" max="3" width="5.28515625" style="337" customWidth="1"/>
    <col min="4" max="4" width="34.140625" style="5" customWidth="1"/>
    <col min="5" max="5" width="12.140625" style="11" customWidth="1"/>
    <col min="6" max="6" width="24.85546875" style="11" customWidth="1"/>
    <col min="7" max="7" width="25.140625" style="21" bestFit="1" customWidth="1"/>
    <col min="8" max="8" width="33" style="350" bestFit="1" customWidth="1"/>
    <col min="9" max="9" width="9.140625" style="6"/>
    <col min="10" max="10" width="16.28515625" style="6" bestFit="1" customWidth="1"/>
    <col min="11" max="11" width="10.42578125" style="6" customWidth="1"/>
    <col min="12" max="12" width="5.5703125" style="6" bestFit="1" customWidth="1"/>
    <col min="13" max="13" width="9.7109375" style="6" bestFit="1" customWidth="1"/>
    <col min="14" max="14" width="9.28515625" style="6" bestFit="1" customWidth="1"/>
    <col min="15" max="15" width="9.5703125" style="6" customWidth="1"/>
    <col min="16" max="16" width="6.7109375" style="6" customWidth="1"/>
    <col min="17" max="17" width="9.7109375" style="6" bestFit="1" customWidth="1"/>
    <col min="18" max="18" width="9.7109375" style="6" customWidth="1"/>
    <col min="19" max="19" width="11" style="6" customWidth="1"/>
    <col min="20" max="20" width="7.5703125" style="6" customWidth="1"/>
    <col min="21" max="21" width="9.7109375" style="6" bestFit="1" customWidth="1"/>
    <col min="22" max="22" width="9.28515625" style="6" bestFit="1" customWidth="1"/>
    <col min="23" max="23" width="8.42578125" style="6" customWidth="1"/>
    <col min="24" max="24" width="5.5703125" style="6" bestFit="1" customWidth="1"/>
    <col min="25" max="26" width="8.5703125" style="5" customWidth="1"/>
    <col min="27" max="27" width="8.28515625" style="6" customWidth="1"/>
    <col min="28" max="28" width="5.5703125" style="6" bestFit="1" customWidth="1"/>
    <col min="29" max="29" width="9" style="5" customWidth="1"/>
    <col min="30" max="30" width="8.42578125" style="78" customWidth="1"/>
    <col min="31" max="31" width="8.28515625" style="4" customWidth="1"/>
    <col min="32" max="32" width="5.5703125" style="6" bestFit="1" customWidth="1"/>
    <col min="33" max="33" width="9.7109375" style="6" bestFit="1" customWidth="1"/>
    <col min="34" max="34" width="9" style="6" customWidth="1"/>
    <col min="35" max="35" width="8.28515625" style="128" customWidth="1"/>
    <col min="36" max="36" width="5.5703125" style="6" customWidth="1"/>
    <col min="37" max="37" width="9.7109375" style="6" customWidth="1"/>
    <col min="38" max="38" width="9.28515625" style="6" customWidth="1"/>
    <col min="39" max="39" width="8.42578125" style="4" customWidth="1"/>
    <col min="40" max="40" width="5.5703125" style="6" bestFit="1" customWidth="1"/>
    <col min="41" max="41" width="9.7109375" style="6" bestFit="1" customWidth="1"/>
    <col min="42" max="42" width="9.28515625" style="6" customWidth="1"/>
    <col min="43" max="16384" width="9.140625" style="5"/>
  </cols>
  <sheetData>
    <row r="1" spans="1:81" s="90" customFormat="1" ht="23.25" x14ac:dyDescent="0.35">
      <c r="A1" s="204"/>
      <c r="B1" s="204"/>
      <c r="C1" s="334"/>
      <c r="D1" s="205" t="s">
        <v>288</v>
      </c>
      <c r="E1" s="206"/>
      <c r="F1" s="206"/>
      <c r="G1" s="207"/>
      <c r="H1" s="349"/>
      <c r="I1" s="209"/>
      <c r="J1" s="209"/>
      <c r="K1" s="341" t="s">
        <v>324</v>
      </c>
      <c r="L1" s="342"/>
      <c r="M1" s="342"/>
      <c r="N1" s="342"/>
      <c r="O1" s="322" t="s">
        <v>319</v>
      </c>
      <c r="P1" s="332"/>
      <c r="Q1" s="332"/>
      <c r="R1" s="332"/>
      <c r="S1" s="285" t="s">
        <v>309</v>
      </c>
      <c r="T1" s="273"/>
      <c r="U1" s="273"/>
      <c r="V1" s="273"/>
      <c r="W1" s="129" t="s">
        <v>300</v>
      </c>
      <c r="X1" s="130"/>
      <c r="Y1" s="135"/>
      <c r="Z1" s="135"/>
      <c r="AA1" s="100" t="s">
        <v>277</v>
      </c>
      <c r="AB1" s="91"/>
      <c r="AC1" s="101"/>
      <c r="AD1" s="101"/>
      <c r="AE1" s="245" t="s">
        <v>301</v>
      </c>
      <c r="AF1" s="245"/>
      <c r="AG1" s="245"/>
      <c r="AH1" s="245"/>
      <c r="AI1" s="243" t="s">
        <v>302</v>
      </c>
      <c r="AJ1" s="243"/>
      <c r="AK1" s="243"/>
      <c r="AL1" s="243"/>
      <c r="AM1" s="244" t="s">
        <v>303</v>
      </c>
      <c r="AN1" s="244"/>
      <c r="AO1" s="244"/>
      <c r="AP1" s="244"/>
    </row>
    <row r="2" spans="1:81" s="90" customFormat="1" ht="15.75" x14ac:dyDescent="0.25">
      <c r="A2" s="51" t="s">
        <v>84</v>
      </c>
      <c r="B2" s="51" t="s">
        <v>85</v>
      </c>
      <c r="C2" s="335" t="s">
        <v>4</v>
      </c>
      <c r="D2" s="90" t="s">
        <v>3</v>
      </c>
      <c r="E2" s="10" t="s">
        <v>0</v>
      </c>
      <c r="F2" s="90" t="s">
        <v>1</v>
      </c>
      <c r="G2" s="17" t="s">
        <v>156</v>
      </c>
      <c r="H2" s="87" t="s">
        <v>356</v>
      </c>
      <c r="I2" s="90" t="s">
        <v>232</v>
      </c>
      <c r="J2" s="90" t="s">
        <v>89</v>
      </c>
      <c r="K2" s="343" t="s">
        <v>2</v>
      </c>
      <c r="L2" s="343" t="s">
        <v>4</v>
      </c>
      <c r="M2" s="343" t="s">
        <v>93</v>
      </c>
      <c r="N2" s="343" t="s">
        <v>84</v>
      </c>
      <c r="O2" s="310" t="s">
        <v>2</v>
      </c>
      <c r="P2" s="310" t="s">
        <v>4</v>
      </c>
      <c r="Q2" s="310" t="s">
        <v>93</v>
      </c>
      <c r="R2" s="310" t="s">
        <v>84</v>
      </c>
      <c r="S2" s="274" t="s">
        <v>84</v>
      </c>
      <c r="T2" s="274" t="s">
        <v>4</v>
      </c>
      <c r="U2" s="274" t="s">
        <v>93</v>
      </c>
      <c r="V2" s="274" t="s">
        <v>84</v>
      </c>
      <c r="W2" s="131" t="s">
        <v>2</v>
      </c>
      <c r="X2" s="131" t="s">
        <v>4</v>
      </c>
      <c r="Y2" s="136" t="s">
        <v>93</v>
      </c>
      <c r="Z2" s="136" t="s">
        <v>84</v>
      </c>
      <c r="AA2" s="92" t="s">
        <v>2</v>
      </c>
      <c r="AB2" s="92" t="s">
        <v>4</v>
      </c>
      <c r="AC2" s="92" t="s">
        <v>93</v>
      </c>
      <c r="AD2" s="92" t="s">
        <v>84</v>
      </c>
      <c r="AE2" s="246" t="s">
        <v>2</v>
      </c>
      <c r="AF2" s="247" t="s">
        <v>4</v>
      </c>
      <c r="AG2" s="247" t="s">
        <v>93</v>
      </c>
      <c r="AH2" s="247" t="s">
        <v>84</v>
      </c>
      <c r="AI2" s="191" t="s">
        <v>2</v>
      </c>
      <c r="AJ2" s="175" t="s">
        <v>4</v>
      </c>
      <c r="AK2" s="175" t="s">
        <v>93</v>
      </c>
      <c r="AL2" s="175" t="s">
        <v>84</v>
      </c>
      <c r="AM2" s="39" t="s">
        <v>2</v>
      </c>
      <c r="AN2" s="40" t="s">
        <v>4</v>
      </c>
      <c r="AO2" s="40" t="s">
        <v>93</v>
      </c>
      <c r="AP2" s="40" t="s">
        <v>84</v>
      </c>
    </row>
    <row r="3" spans="1:81" s="90" customFormat="1" ht="15.75" hidden="1" customHeight="1" x14ac:dyDescent="0.3">
      <c r="A3" s="53">
        <f>N3+R3+V3+Z3+AD3+AH3+AL3+AP3</f>
        <v>776</v>
      </c>
      <c r="B3" s="53">
        <v>1</v>
      </c>
      <c r="C3" s="336">
        <f>AVERAGE(L3,P3,T3,X3,AB3,AF3,AJ3,AN3,)</f>
        <v>36.333333333333336</v>
      </c>
      <c r="D3" s="352" t="s">
        <v>39</v>
      </c>
      <c r="E3" s="350" t="s">
        <v>13</v>
      </c>
      <c r="F3" s="350" t="s">
        <v>18</v>
      </c>
      <c r="G3" s="353" t="s">
        <v>210</v>
      </c>
      <c r="H3" s="351" t="s">
        <v>329</v>
      </c>
      <c r="I3" s="8" t="s">
        <v>92</v>
      </c>
      <c r="J3" s="8" t="s">
        <v>90</v>
      </c>
      <c r="K3" s="345">
        <v>4.5995370370370365E-3</v>
      </c>
      <c r="L3" s="344">
        <v>32</v>
      </c>
      <c r="M3" s="344">
        <v>7</v>
      </c>
      <c r="N3" s="344">
        <v>93</v>
      </c>
      <c r="O3" s="339">
        <v>2.170138888888889E-3</v>
      </c>
      <c r="P3" s="340">
        <v>32</v>
      </c>
      <c r="Q3" s="340">
        <v>7</v>
      </c>
      <c r="R3" s="340">
        <v>94</v>
      </c>
      <c r="S3" s="293">
        <v>9.8263888888888901E-4</v>
      </c>
      <c r="T3" s="294">
        <v>43</v>
      </c>
      <c r="U3" s="294">
        <v>1</v>
      </c>
      <c r="V3" s="294">
        <v>100</v>
      </c>
      <c r="W3" s="156">
        <v>7.6504629629629622E-4</v>
      </c>
      <c r="X3" s="154">
        <v>44</v>
      </c>
      <c r="Y3" s="154">
        <v>3</v>
      </c>
      <c r="Z3" s="154">
        <v>100</v>
      </c>
      <c r="AA3" s="107">
        <v>9.6400462962962959E-3</v>
      </c>
      <c r="AB3" s="108">
        <v>29</v>
      </c>
      <c r="AC3" s="108">
        <v>8</v>
      </c>
      <c r="AD3" s="108">
        <v>93</v>
      </c>
      <c r="AE3" s="248">
        <v>5.6134259259259256E-4</v>
      </c>
      <c r="AF3" s="249">
        <v>49</v>
      </c>
      <c r="AG3" s="249">
        <v>4</v>
      </c>
      <c r="AH3" s="249">
        <v>97</v>
      </c>
      <c r="AI3" s="192">
        <v>3.6226851851851855E-4</v>
      </c>
      <c r="AJ3" s="193">
        <v>48</v>
      </c>
      <c r="AK3" s="193">
        <v>1</v>
      </c>
      <c r="AL3" s="193">
        <v>100</v>
      </c>
      <c r="AM3" s="114">
        <v>1.7824074074074075E-4</v>
      </c>
      <c r="AN3" s="115">
        <v>50</v>
      </c>
      <c r="AO3" s="115">
        <v>2</v>
      </c>
      <c r="AP3" s="115">
        <v>99</v>
      </c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T3" s="110"/>
      <c r="BU3" s="110"/>
      <c r="BV3" s="110"/>
      <c r="BW3" s="110"/>
      <c r="BX3" s="110"/>
      <c r="BY3" s="110"/>
      <c r="BZ3" s="110"/>
    </row>
    <row r="4" spans="1:81" s="110" customFormat="1" ht="18.75" hidden="1" x14ac:dyDescent="0.3">
      <c r="A4" s="53">
        <f>N4+R4+V4+Z4+AD4+AH4+AL4+AP4</f>
        <v>757</v>
      </c>
      <c r="B4" s="53">
        <v>2</v>
      </c>
      <c r="C4" s="336">
        <f>AVERAGE(L4,P4,T4,X4,AB4,AF4,AJ4,AN4,)</f>
        <v>38.111111111111114</v>
      </c>
      <c r="D4" s="352" t="s">
        <v>6</v>
      </c>
      <c r="E4" s="350" t="s">
        <v>7</v>
      </c>
      <c r="F4" s="350" t="s">
        <v>8</v>
      </c>
      <c r="G4" s="353" t="s">
        <v>210</v>
      </c>
      <c r="H4" s="350" t="s">
        <v>330</v>
      </c>
      <c r="I4" s="8" t="s">
        <v>92</v>
      </c>
      <c r="J4" s="8" t="s">
        <v>90</v>
      </c>
      <c r="K4" s="345">
        <v>4.5486111111111109E-3</v>
      </c>
      <c r="L4" s="344">
        <v>36</v>
      </c>
      <c r="M4" s="344">
        <v>6</v>
      </c>
      <c r="N4" s="344">
        <v>95</v>
      </c>
      <c r="O4" s="339">
        <v>2.1400462962962961E-3</v>
      </c>
      <c r="P4" s="340">
        <v>43</v>
      </c>
      <c r="Q4" s="340">
        <v>5</v>
      </c>
      <c r="R4" s="340">
        <v>97</v>
      </c>
      <c r="S4" s="291">
        <v>9.9652777777777782E-4</v>
      </c>
      <c r="T4" s="292">
        <v>34</v>
      </c>
      <c r="U4" s="292">
        <v>5</v>
      </c>
      <c r="V4" s="292">
        <v>96</v>
      </c>
      <c r="W4" s="133">
        <v>7.7430555555555553E-4</v>
      </c>
      <c r="X4" s="134">
        <v>36</v>
      </c>
      <c r="Y4" s="134">
        <v>5</v>
      </c>
      <c r="Z4" s="134">
        <v>96</v>
      </c>
      <c r="AA4" s="103">
        <v>9.7106481481481471E-3</v>
      </c>
      <c r="AB4" s="93">
        <v>30</v>
      </c>
      <c r="AC4" s="94">
        <v>11</v>
      </c>
      <c r="AD4" s="94">
        <v>90</v>
      </c>
      <c r="AE4" s="250">
        <v>5.6712962962962956E-4</v>
      </c>
      <c r="AF4" s="251">
        <v>37</v>
      </c>
      <c r="AG4" s="252">
        <v>6</v>
      </c>
      <c r="AH4" s="253">
        <v>95</v>
      </c>
      <c r="AI4" s="194">
        <v>3.7037037037037035E-4</v>
      </c>
      <c r="AJ4" s="177">
        <v>60</v>
      </c>
      <c r="AK4" s="177">
        <v>5</v>
      </c>
      <c r="AL4" s="177">
        <v>96</v>
      </c>
      <c r="AM4" s="41">
        <v>1.8518518518518518E-4</v>
      </c>
      <c r="AN4" s="42">
        <v>67</v>
      </c>
      <c r="AO4" s="42">
        <v>9</v>
      </c>
      <c r="AP4" s="42">
        <v>92</v>
      </c>
    </row>
    <row r="5" spans="1:81" s="110" customFormat="1" ht="15.75" hidden="1" customHeight="1" x14ac:dyDescent="0.3">
      <c r="A5" s="53">
        <f>N5+R5+V5+Z5+AD5+AH5+AL5+AP5</f>
        <v>729</v>
      </c>
      <c r="B5" s="53">
        <v>3</v>
      </c>
      <c r="C5" s="336">
        <f>AVERAGE(L5,P5,T5,X5,AB5,AF5,AJ5,AN5,)</f>
        <v>39.555555555555557</v>
      </c>
      <c r="D5" s="352" t="s">
        <v>19</v>
      </c>
      <c r="E5" s="350" t="s">
        <v>7</v>
      </c>
      <c r="F5" s="350" t="s">
        <v>18</v>
      </c>
      <c r="G5" s="353" t="s">
        <v>210</v>
      </c>
      <c r="H5" s="350" t="s">
        <v>331</v>
      </c>
      <c r="I5" s="8" t="s">
        <v>92</v>
      </c>
      <c r="J5" s="8" t="s">
        <v>90</v>
      </c>
      <c r="K5" s="345">
        <v>4.5324074074074077E-3</v>
      </c>
      <c r="L5" s="344">
        <v>31</v>
      </c>
      <c r="M5" s="344">
        <v>5</v>
      </c>
      <c r="N5" s="344">
        <v>96</v>
      </c>
      <c r="O5" s="313">
        <v>2.138888888888889E-3</v>
      </c>
      <c r="P5" s="314">
        <v>41</v>
      </c>
      <c r="Q5" s="314">
        <v>4</v>
      </c>
      <c r="R5" s="314">
        <v>96</v>
      </c>
      <c r="S5" s="283">
        <v>1.0162037037037038E-3</v>
      </c>
      <c r="T5" s="278">
        <v>46</v>
      </c>
      <c r="U5" s="278">
        <v>9</v>
      </c>
      <c r="V5" s="278">
        <v>92</v>
      </c>
      <c r="W5" s="133">
        <v>8.0555555555555545E-4</v>
      </c>
      <c r="X5" s="134">
        <v>44</v>
      </c>
      <c r="Y5" s="134">
        <v>9</v>
      </c>
      <c r="Z5" s="134">
        <v>92</v>
      </c>
      <c r="AA5" s="98">
        <v>9.2766203703703708E-3</v>
      </c>
      <c r="AB5" s="94">
        <v>30</v>
      </c>
      <c r="AC5" s="94">
        <v>3</v>
      </c>
      <c r="AD5" s="94">
        <v>98</v>
      </c>
      <c r="AE5" s="250">
        <v>5.9490740740740739E-4</v>
      </c>
      <c r="AF5" s="252">
        <v>52</v>
      </c>
      <c r="AG5" s="252">
        <v>18</v>
      </c>
      <c r="AH5" s="253">
        <v>83</v>
      </c>
      <c r="AI5" s="195">
        <v>3.8888888888888892E-4</v>
      </c>
      <c r="AJ5" s="180">
        <v>55</v>
      </c>
      <c r="AK5" s="180">
        <v>12</v>
      </c>
      <c r="AL5" s="181">
        <v>90</v>
      </c>
      <c r="AM5" s="41">
        <v>1.9444444444444446E-4</v>
      </c>
      <c r="AN5" s="42">
        <v>57</v>
      </c>
      <c r="AO5" s="42">
        <v>19</v>
      </c>
      <c r="AP5" s="42">
        <v>82</v>
      </c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</row>
    <row r="6" spans="1:81" s="110" customFormat="1" ht="18.75" hidden="1" x14ac:dyDescent="0.3">
      <c r="A6" s="53">
        <f>N6+R6+V6+Z6+AD6+AH6+AL6+AP6</f>
        <v>723</v>
      </c>
      <c r="B6" s="53">
        <v>4</v>
      </c>
      <c r="C6" s="336">
        <f>AVERAGE(L6,P6,T6,X6,AB6,AF6,AJ6,AN6,)</f>
        <v>36.888888888888886</v>
      </c>
      <c r="D6" s="3" t="s">
        <v>44</v>
      </c>
      <c r="E6" s="12" t="s">
        <v>13</v>
      </c>
      <c r="F6" s="12" t="s">
        <v>18</v>
      </c>
      <c r="G6" s="57" t="s">
        <v>210</v>
      </c>
      <c r="H6" s="351"/>
      <c r="I6" s="8" t="s">
        <v>92</v>
      </c>
      <c r="J6" s="8" t="s">
        <v>90</v>
      </c>
      <c r="K6" s="345">
        <v>4.7141203703703703E-3</v>
      </c>
      <c r="L6" s="344">
        <v>30</v>
      </c>
      <c r="M6" s="344">
        <v>8</v>
      </c>
      <c r="N6" s="344">
        <v>92</v>
      </c>
      <c r="O6" s="313">
        <v>2.2060185185185186E-3</v>
      </c>
      <c r="P6" s="314">
        <v>35</v>
      </c>
      <c r="Q6" s="314">
        <v>8</v>
      </c>
      <c r="R6" s="314">
        <v>93</v>
      </c>
      <c r="S6" s="283">
        <v>1.017361111111111E-3</v>
      </c>
      <c r="T6" s="278">
        <v>42</v>
      </c>
      <c r="U6" s="278">
        <v>10</v>
      </c>
      <c r="V6" s="278">
        <v>91</v>
      </c>
      <c r="W6" s="133">
        <v>8.0324074074074076E-4</v>
      </c>
      <c r="X6" s="134">
        <v>42</v>
      </c>
      <c r="Y6" s="134">
        <v>8</v>
      </c>
      <c r="Z6" s="134">
        <v>93</v>
      </c>
      <c r="AA6" s="98">
        <v>9.8784722222222225E-3</v>
      </c>
      <c r="AB6" s="94">
        <v>26</v>
      </c>
      <c r="AC6" s="94">
        <v>14</v>
      </c>
      <c r="AD6" s="94">
        <v>87</v>
      </c>
      <c r="AE6" s="250">
        <v>5.9143518518518518E-4</v>
      </c>
      <c r="AF6" s="252">
        <v>47</v>
      </c>
      <c r="AG6" s="252">
        <v>16</v>
      </c>
      <c r="AH6" s="253">
        <v>85</v>
      </c>
      <c r="AI6" s="195">
        <v>3.8310185185185186E-4</v>
      </c>
      <c r="AJ6" s="180">
        <v>51</v>
      </c>
      <c r="AK6" s="180">
        <v>8</v>
      </c>
      <c r="AL6" s="181">
        <v>93</v>
      </c>
      <c r="AM6" s="41">
        <v>1.8749999999999998E-4</v>
      </c>
      <c r="AN6" s="42">
        <v>59</v>
      </c>
      <c r="AO6" s="42">
        <v>12</v>
      </c>
      <c r="AP6" s="42">
        <v>89</v>
      </c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T6" s="90"/>
      <c r="BU6" s="90"/>
      <c r="BV6" s="90"/>
      <c r="BW6" s="90"/>
      <c r="BX6" s="90"/>
      <c r="BY6" s="90"/>
      <c r="BZ6" s="90"/>
      <c r="CA6" s="90"/>
      <c r="CB6" s="90"/>
      <c r="CC6" s="90"/>
    </row>
    <row r="7" spans="1:81" s="110" customFormat="1" ht="15.75" hidden="1" customHeight="1" x14ac:dyDescent="0.3">
      <c r="A7" s="53">
        <f>N7+R7+V7+Z7+AD7+AH7+AL7+AP7</f>
        <v>718</v>
      </c>
      <c r="B7" s="53">
        <v>5</v>
      </c>
      <c r="C7" s="336">
        <f>AVERAGE(L7,P7,T7,X7,AB7,AF7,AJ7,AN7,)</f>
        <v>33.444444444444443</v>
      </c>
      <c r="D7" s="3" t="s">
        <v>14</v>
      </c>
      <c r="E7" s="12" t="s">
        <v>13</v>
      </c>
      <c r="F7" s="12" t="s">
        <v>121</v>
      </c>
      <c r="G7" s="57" t="s">
        <v>211</v>
      </c>
      <c r="H7" s="350"/>
      <c r="I7" s="8" t="s">
        <v>92</v>
      </c>
      <c r="J7" s="8" t="s">
        <v>90</v>
      </c>
      <c r="K7" s="345">
        <v>5.269675925925925E-3</v>
      </c>
      <c r="L7" s="344">
        <v>27</v>
      </c>
      <c r="M7" s="344">
        <v>14</v>
      </c>
      <c r="N7" s="344">
        <v>86</v>
      </c>
      <c r="O7" s="313">
        <v>2.3730324074074075E-3</v>
      </c>
      <c r="P7" s="314">
        <v>31</v>
      </c>
      <c r="Q7" s="314">
        <v>16</v>
      </c>
      <c r="R7" s="314">
        <v>85</v>
      </c>
      <c r="S7" s="283">
        <v>9.930555555555554E-4</v>
      </c>
      <c r="T7" s="278">
        <v>39</v>
      </c>
      <c r="U7" s="278">
        <v>3</v>
      </c>
      <c r="V7" s="278">
        <v>98</v>
      </c>
      <c r="W7" s="133">
        <v>7.6967592592592593E-4</v>
      </c>
      <c r="X7" s="134">
        <v>41</v>
      </c>
      <c r="Y7" s="134">
        <v>4</v>
      </c>
      <c r="Z7" s="134">
        <v>97</v>
      </c>
      <c r="AA7" s="98">
        <v>1.089699074074074E-2</v>
      </c>
      <c r="AB7" s="94">
        <v>26</v>
      </c>
      <c r="AC7" s="94">
        <v>40</v>
      </c>
      <c r="AD7" s="94">
        <v>61</v>
      </c>
      <c r="AE7" s="254">
        <v>5.4976851851851855E-4</v>
      </c>
      <c r="AF7" s="255">
        <v>42</v>
      </c>
      <c r="AG7" s="255">
        <v>2</v>
      </c>
      <c r="AH7" s="255">
        <v>99</v>
      </c>
      <c r="AI7" s="195">
        <v>3.6458333333333335E-4</v>
      </c>
      <c r="AJ7" s="180">
        <v>46</v>
      </c>
      <c r="AK7" s="180">
        <v>3</v>
      </c>
      <c r="AL7" s="181">
        <v>98</v>
      </c>
      <c r="AM7" s="41">
        <v>1.8402777777777778E-4</v>
      </c>
      <c r="AN7" s="42">
        <v>49</v>
      </c>
      <c r="AO7" s="42">
        <v>7</v>
      </c>
      <c r="AP7" s="42">
        <v>94</v>
      </c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T7" s="90"/>
      <c r="BU7" s="90"/>
      <c r="BV7" s="90"/>
      <c r="BW7" s="90"/>
      <c r="BX7" s="90"/>
      <c r="BY7" s="90"/>
      <c r="BZ7" s="90"/>
      <c r="CA7" s="90"/>
      <c r="CB7" s="90"/>
      <c r="CC7" s="90"/>
    </row>
    <row r="8" spans="1:81" s="110" customFormat="1" ht="15.75" hidden="1" customHeight="1" x14ac:dyDescent="0.3">
      <c r="A8" s="53">
        <f>N8+R8+V8+Z8+AD8+AH8+AL8+AP8</f>
        <v>668</v>
      </c>
      <c r="B8" s="53">
        <v>6</v>
      </c>
      <c r="C8" s="336">
        <f>AVERAGE(L8,P8,T8,X8,AB8,AF8,AJ8,AN8,)</f>
        <v>34.857142857142854</v>
      </c>
      <c r="D8" s="3" t="s">
        <v>171</v>
      </c>
      <c r="E8" s="12" t="s">
        <v>233</v>
      </c>
      <c r="F8" s="12" t="s">
        <v>181</v>
      </c>
      <c r="G8" s="57" t="s">
        <v>209</v>
      </c>
      <c r="H8" s="351" t="s">
        <v>332</v>
      </c>
      <c r="I8" s="8" t="s">
        <v>92</v>
      </c>
      <c r="J8" s="8" t="s">
        <v>90</v>
      </c>
      <c r="K8" s="345">
        <v>4.5613425925925925E-3</v>
      </c>
      <c r="L8" s="344">
        <v>33</v>
      </c>
      <c r="M8" s="344"/>
      <c r="N8" s="344">
        <v>94</v>
      </c>
      <c r="O8" s="329">
        <v>2.1215277777777782E-3</v>
      </c>
      <c r="P8" s="330">
        <v>38</v>
      </c>
      <c r="Q8" s="330">
        <v>3</v>
      </c>
      <c r="R8" s="330">
        <v>98</v>
      </c>
      <c r="S8" s="293">
        <v>9.8263888888888901E-4</v>
      </c>
      <c r="T8" s="294">
        <v>43</v>
      </c>
      <c r="U8" s="294">
        <v>2</v>
      </c>
      <c r="V8" s="294">
        <v>99</v>
      </c>
      <c r="W8" s="156">
        <v>7.6041666666666662E-4</v>
      </c>
      <c r="X8" s="154">
        <v>49</v>
      </c>
      <c r="Y8" s="154">
        <v>2</v>
      </c>
      <c r="Z8" s="154">
        <v>99</v>
      </c>
      <c r="AA8" s="107">
        <v>9.5671296296296303E-3</v>
      </c>
      <c r="AB8" s="108">
        <v>30</v>
      </c>
      <c r="AC8" s="108">
        <v>5</v>
      </c>
      <c r="AD8" s="108">
        <v>96</v>
      </c>
      <c r="AE8" s="248">
        <v>5.7754629629629627E-4</v>
      </c>
      <c r="AF8" s="249">
        <v>51</v>
      </c>
      <c r="AG8" s="249">
        <v>11</v>
      </c>
      <c r="AH8" s="249">
        <v>90</v>
      </c>
      <c r="AI8" s="199" t="s">
        <v>289</v>
      </c>
      <c r="AJ8" s="199"/>
      <c r="AK8" s="196"/>
      <c r="AL8" s="193">
        <v>39</v>
      </c>
      <c r="AM8" s="43" t="s">
        <v>152</v>
      </c>
      <c r="AN8" s="115"/>
      <c r="AO8" s="115"/>
      <c r="AP8" s="115">
        <v>53</v>
      </c>
    </row>
    <row r="9" spans="1:81" s="110" customFormat="1" ht="15.75" hidden="1" customHeight="1" x14ac:dyDescent="0.3">
      <c r="A9" s="53">
        <f>N9+R9+V9+Z9+AD9+AH9+AL9+AP9</f>
        <v>640</v>
      </c>
      <c r="B9" s="53">
        <v>7</v>
      </c>
      <c r="C9" s="336">
        <f>AVERAGE(L9,P9,T9,X9,AB9,AF9,AJ9,AN9,)</f>
        <v>34.333333333333336</v>
      </c>
      <c r="D9" s="3" t="s">
        <v>48</v>
      </c>
      <c r="E9" s="12" t="s">
        <v>50</v>
      </c>
      <c r="F9" s="12" t="s">
        <v>18</v>
      </c>
      <c r="G9" s="57" t="s">
        <v>210</v>
      </c>
      <c r="H9" s="351" t="s">
        <v>333</v>
      </c>
      <c r="I9" s="8" t="s">
        <v>92</v>
      </c>
      <c r="J9" s="8" t="s">
        <v>90</v>
      </c>
      <c r="K9" s="345">
        <v>5.0231481481481481E-3</v>
      </c>
      <c r="L9" s="344">
        <v>27</v>
      </c>
      <c r="M9" s="344">
        <v>11</v>
      </c>
      <c r="N9" s="344">
        <v>89</v>
      </c>
      <c r="O9" s="339">
        <v>2.3217592592592591E-3</v>
      </c>
      <c r="P9" s="340">
        <v>32</v>
      </c>
      <c r="Q9" s="340">
        <v>11</v>
      </c>
      <c r="R9" s="340">
        <v>90</v>
      </c>
      <c r="S9" s="289">
        <v>1.0868055555555555E-3</v>
      </c>
      <c r="T9" s="290">
        <v>39</v>
      </c>
      <c r="U9" s="290">
        <v>19</v>
      </c>
      <c r="V9" s="290">
        <v>82</v>
      </c>
      <c r="W9" s="156">
        <v>8.587962962962963E-4</v>
      </c>
      <c r="X9" s="154">
        <v>39</v>
      </c>
      <c r="Y9" s="154">
        <v>19</v>
      </c>
      <c r="Z9" s="154">
        <v>82</v>
      </c>
      <c r="AA9" s="107">
        <v>1.0731481481481481E-2</v>
      </c>
      <c r="AB9" s="108">
        <v>24</v>
      </c>
      <c r="AC9" s="108">
        <v>33</v>
      </c>
      <c r="AD9" s="108">
        <v>68</v>
      </c>
      <c r="AE9" s="248">
        <v>6.3310185185185192E-4</v>
      </c>
      <c r="AF9" s="249">
        <v>47</v>
      </c>
      <c r="AG9" s="249">
        <v>25</v>
      </c>
      <c r="AH9" s="249">
        <v>76</v>
      </c>
      <c r="AI9" s="192">
        <v>4.1550925925925918E-4</v>
      </c>
      <c r="AJ9" s="193">
        <v>53</v>
      </c>
      <c r="AK9" s="193">
        <v>24</v>
      </c>
      <c r="AL9" s="193">
        <v>77</v>
      </c>
      <c r="AM9" s="114">
        <v>2.0254629629629629E-4</v>
      </c>
      <c r="AN9" s="115">
        <v>48</v>
      </c>
      <c r="AO9" s="115">
        <v>25</v>
      </c>
      <c r="AP9" s="115">
        <v>76</v>
      </c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CA9" s="24"/>
      <c r="CB9" s="24"/>
      <c r="CC9" s="24"/>
    </row>
    <row r="10" spans="1:81" s="90" customFormat="1" ht="18.75" hidden="1" x14ac:dyDescent="0.3">
      <c r="A10" s="53">
        <f>N10+R10+V10+Z10+AD10+AH10+AL10+AP10</f>
        <v>636</v>
      </c>
      <c r="B10" s="53">
        <v>8</v>
      </c>
      <c r="C10" s="336">
        <f>AVERAGE(L10,P10,T10,X10,AB10,AF10,AJ10,AN10,)</f>
        <v>32.888888888888886</v>
      </c>
      <c r="D10" s="3" t="s">
        <v>69</v>
      </c>
      <c r="E10" s="12" t="s">
        <v>13</v>
      </c>
      <c r="F10" s="12" t="s">
        <v>18</v>
      </c>
      <c r="G10" s="57" t="s">
        <v>210</v>
      </c>
      <c r="H10" s="350"/>
      <c r="I10" s="8" t="s">
        <v>92</v>
      </c>
      <c r="J10" s="8" t="s">
        <v>90</v>
      </c>
      <c r="K10" s="345">
        <v>5.0833333333333338E-3</v>
      </c>
      <c r="L10" s="344">
        <v>28</v>
      </c>
      <c r="M10" s="344">
        <v>12</v>
      </c>
      <c r="N10" s="344">
        <v>88</v>
      </c>
      <c r="O10" s="313">
        <v>2.2997685185185183E-3</v>
      </c>
      <c r="P10" s="314">
        <v>33</v>
      </c>
      <c r="Q10" s="314">
        <v>10</v>
      </c>
      <c r="R10" s="314">
        <v>91</v>
      </c>
      <c r="S10" s="283">
        <v>1.0983796296296295E-3</v>
      </c>
      <c r="T10" s="278">
        <v>39</v>
      </c>
      <c r="U10" s="278">
        <v>21</v>
      </c>
      <c r="V10" s="278">
        <v>80</v>
      </c>
      <c r="W10" s="133">
        <v>8.5300925925925919E-4</v>
      </c>
      <c r="X10" s="134">
        <v>39</v>
      </c>
      <c r="Y10" s="134">
        <v>17</v>
      </c>
      <c r="Z10" s="134">
        <v>83</v>
      </c>
      <c r="AA10" s="98">
        <v>1.0628472222222221E-2</v>
      </c>
      <c r="AB10" s="94">
        <v>25</v>
      </c>
      <c r="AC10" s="94">
        <v>32</v>
      </c>
      <c r="AD10" s="94">
        <v>69</v>
      </c>
      <c r="AE10" s="250">
        <v>6.3194444444444442E-4</v>
      </c>
      <c r="AF10" s="252">
        <v>45</v>
      </c>
      <c r="AG10" s="252">
        <v>24</v>
      </c>
      <c r="AH10" s="253">
        <v>77</v>
      </c>
      <c r="AI10" s="195">
        <v>4.4328703703703701E-4</v>
      </c>
      <c r="AJ10" s="180">
        <v>40</v>
      </c>
      <c r="AK10" s="180">
        <v>32</v>
      </c>
      <c r="AL10" s="181">
        <v>69</v>
      </c>
      <c r="AM10" s="41">
        <v>1.9675925925925926E-4</v>
      </c>
      <c r="AN10" s="42">
        <v>47</v>
      </c>
      <c r="AO10" s="42">
        <v>22</v>
      </c>
      <c r="AP10" s="42">
        <v>79</v>
      </c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  <c r="BK10" s="110"/>
      <c r="BL10" s="110"/>
      <c r="BM10" s="110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0"/>
      <c r="CA10" s="5"/>
      <c r="CB10" s="5"/>
      <c r="CC10" s="5"/>
    </row>
    <row r="11" spans="1:81" s="90" customFormat="1" ht="15.75" hidden="1" customHeight="1" x14ac:dyDescent="0.3">
      <c r="A11" s="53">
        <f>N11+R11+V11+Z11+AD11+AH11+AL11+AP11</f>
        <v>625</v>
      </c>
      <c r="B11" s="53">
        <v>9</v>
      </c>
      <c r="C11" s="336">
        <f>AVERAGE(L11,P11,T11,X11,AB11,AF11,AJ11,AN11,)</f>
        <v>41.125</v>
      </c>
      <c r="D11" s="3" t="s">
        <v>72</v>
      </c>
      <c r="E11" s="12" t="s">
        <v>7</v>
      </c>
      <c r="F11" s="12" t="s">
        <v>73</v>
      </c>
      <c r="G11" s="57" t="s">
        <v>125</v>
      </c>
      <c r="H11" s="350"/>
      <c r="I11" s="8" t="s">
        <v>92</v>
      </c>
      <c r="J11" s="8" t="s">
        <v>90</v>
      </c>
      <c r="K11" s="344"/>
      <c r="L11" s="344"/>
      <c r="M11" s="344"/>
      <c r="N11" s="344"/>
      <c r="O11" s="313">
        <v>2.1678240740740742E-3</v>
      </c>
      <c r="P11" s="314">
        <v>39</v>
      </c>
      <c r="Q11" s="314">
        <v>6</v>
      </c>
      <c r="R11" s="314">
        <v>95</v>
      </c>
      <c r="S11" s="283">
        <v>1.0231481481481482E-3</v>
      </c>
      <c r="T11" s="278">
        <v>45</v>
      </c>
      <c r="U11" s="278">
        <v>11</v>
      </c>
      <c r="V11" s="278">
        <v>90</v>
      </c>
      <c r="W11" s="133">
        <v>8.1365740740740736E-4</v>
      </c>
      <c r="X11" s="134">
        <v>49</v>
      </c>
      <c r="Y11" s="134">
        <v>13</v>
      </c>
      <c r="Z11" s="134">
        <v>88</v>
      </c>
      <c r="AA11" s="98">
        <v>9.2453703703703708E-3</v>
      </c>
      <c r="AB11" s="94">
        <v>30</v>
      </c>
      <c r="AC11" s="94">
        <v>2</v>
      </c>
      <c r="AD11" s="94">
        <v>99</v>
      </c>
      <c r="AE11" s="250">
        <v>6.0995370370370381E-4</v>
      </c>
      <c r="AF11" s="252">
        <v>54</v>
      </c>
      <c r="AG11" s="252">
        <v>21</v>
      </c>
      <c r="AH11" s="253">
        <v>80</v>
      </c>
      <c r="AI11" s="195">
        <v>4.0509259259259258E-4</v>
      </c>
      <c r="AJ11" s="180">
        <v>56</v>
      </c>
      <c r="AK11" s="180">
        <v>21</v>
      </c>
      <c r="AL11" s="181">
        <v>80</v>
      </c>
      <c r="AM11" s="41">
        <v>1.8402777777777778E-4</v>
      </c>
      <c r="AN11" s="42">
        <v>56</v>
      </c>
      <c r="AO11" s="42">
        <v>8</v>
      </c>
      <c r="AP11" s="42">
        <v>93</v>
      </c>
      <c r="BQ11" s="110"/>
      <c r="BR11" s="110"/>
      <c r="BS11" s="110"/>
      <c r="BT11" s="110"/>
      <c r="BU11" s="110"/>
      <c r="BV11" s="110"/>
      <c r="BW11" s="110"/>
      <c r="BX11" s="110"/>
      <c r="BY11" s="110"/>
      <c r="BZ11" s="110"/>
      <c r="CA11" s="106"/>
      <c r="CB11" s="106"/>
      <c r="CC11" s="106"/>
    </row>
    <row r="12" spans="1:81" s="110" customFormat="1" ht="15.75" hidden="1" customHeight="1" x14ac:dyDescent="0.3">
      <c r="A12" s="53">
        <f>N12+R12+V12+Z12+AD12+AH12+AL12+AP12</f>
        <v>621</v>
      </c>
      <c r="B12" s="53">
        <v>10</v>
      </c>
      <c r="C12" s="336">
        <f>AVERAGE(L12,P12,T12,X12,AB12,AF12,AJ12,AN12,)</f>
        <v>37.555555555555557</v>
      </c>
      <c r="D12" s="3" t="s">
        <v>40</v>
      </c>
      <c r="E12" s="12" t="s">
        <v>25</v>
      </c>
      <c r="F12" s="12" t="s">
        <v>18</v>
      </c>
      <c r="G12" s="57" t="s">
        <v>210</v>
      </c>
      <c r="H12" s="350" t="s">
        <v>334</v>
      </c>
      <c r="I12" s="8" t="s">
        <v>92</v>
      </c>
      <c r="J12" s="8" t="s">
        <v>357</v>
      </c>
      <c r="K12" s="345">
        <v>4.915856481481482E-3</v>
      </c>
      <c r="L12" s="344">
        <v>36</v>
      </c>
      <c r="M12" s="344">
        <v>11</v>
      </c>
      <c r="N12" s="344">
        <v>90</v>
      </c>
      <c r="O12" s="339">
        <v>2.3415509259259262E-3</v>
      </c>
      <c r="P12" s="340">
        <v>37</v>
      </c>
      <c r="Q12" s="340">
        <v>15</v>
      </c>
      <c r="R12" s="340">
        <v>86</v>
      </c>
      <c r="S12" s="289">
        <v>1.0868055555555555E-3</v>
      </c>
      <c r="T12" s="290">
        <v>47</v>
      </c>
      <c r="U12" s="290">
        <v>20</v>
      </c>
      <c r="V12" s="290">
        <v>81</v>
      </c>
      <c r="W12" s="156">
        <v>8.9814814814814824E-4</v>
      </c>
      <c r="X12" s="154">
        <v>46</v>
      </c>
      <c r="Y12" s="154">
        <v>24</v>
      </c>
      <c r="Z12" s="154">
        <v>77</v>
      </c>
      <c r="AA12" s="104">
        <v>1.0875000000000001E-2</v>
      </c>
      <c r="AB12" s="95">
        <v>29</v>
      </c>
      <c r="AC12" s="95">
        <v>38</v>
      </c>
      <c r="AD12" s="95">
        <v>63</v>
      </c>
      <c r="AE12" s="250">
        <v>6.4120370370370373E-4</v>
      </c>
      <c r="AF12" s="253">
        <v>49</v>
      </c>
      <c r="AG12" s="253">
        <v>30</v>
      </c>
      <c r="AH12" s="253">
        <v>71</v>
      </c>
      <c r="AI12" s="194">
        <v>4.1782407407407409E-4</v>
      </c>
      <c r="AJ12" s="177">
        <v>41</v>
      </c>
      <c r="AK12" s="177">
        <v>25</v>
      </c>
      <c r="AL12" s="177">
        <v>76</v>
      </c>
      <c r="AM12" s="41">
        <v>2.0254629629629629E-4</v>
      </c>
      <c r="AN12" s="42">
        <v>53</v>
      </c>
      <c r="AO12" s="42">
        <v>24</v>
      </c>
      <c r="AP12" s="42">
        <v>77</v>
      </c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90"/>
      <c r="BR12" s="90"/>
      <c r="BS12" s="90"/>
      <c r="BT12" s="90"/>
      <c r="BU12" s="90"/>
      <c r="BV12" s="90"/>
      <c r="BW12" s="90"/>
      <c r="BX12" s="90"/>
      <c r="BY12" s="90"/>
      <c r="BZ12" s="90"/>
    </row>
    <row r="13" spans="1:81" s="110" customFormat="1" ht="18.75" hidden="1" x14ac:dyDescent="0.3">
      <c r="A13" s="53">
        <f>N13+R13+V13+Z13+AD13+AH13+AL13+AP13</f>
        <v>611</v>
      </c>
      <c r="B13" s="53">
        <v>11</v>
      </c>
      <c r="C13" s="336">
        <f>AVERAGE(L13,P13,T13,X13,AB13,AF13,AJ13,AN13,)</f>
        <v>26.166666666666668</v>
      </c>
      <c r="D13" s="12" t="s">
        <v>237</v>
      </c>
      <c r="E13" s="12" t="s">
        <v>34</v>
      </c>
      <c r="F13" s="12" t="s">
        <v>275</v>
      </c>
      <c r="G13" s="57" t="s">
        <v>121</v>
      </c>
      <c r="H13" s="351" t="s">
        <v>344</v>
      </c>
      <c r="I13" s="8" t="s">
        <v>92</v>
      </c>
      <c r="J13" s="8" t="s">
        <v>90</v>
      </c>
      <c r="K13" s="345">
        <v>4.5115740740740741E-3</v>
      </c>
      <c r="L13" s="344">
        <v>29</v>
      </c>
      <c r="M13" s="344">
        <v>4</v>
      </c>
      <c r="N13" s="344">
        <v>97</v>
      </c>
      <c r="O13" s="329">
        <v>2.0648148148148149E-3</v>
      </c>
      <c r="P13" s="330">
        <v>32</v>
      </c>
      <c r="Q13" s="330">
        <v>2</v>
      </c>
      <c r="R13" s="330">
        <v>99</v>
      </c>
      <c r="S13" s="291">
        <v>9.930555555555554E-4</v>
      </c>
      <c r="T13" s="292">
        <v>34</v>
      </c>
      <c r="U13" s="292">
        <v>4</v>
      </c>
      <c r="V13" s="292">
        <v>97</v>
      </c>
      <c r="W13" s="156">
        <v>8.1249999999999996E-4</v>
      </c>
      <c r="X13" s="154">
        <v>34</v>
      </c>
      <c r="Y13" s="154">
        <v>11</v>
      </c>
      <c r="Z13" s="154">
        <v>90</v>
      </c>
      <c r="AA13" s="107">
        <v>9.479166666666667E-3</v>
      </c>
      <c r="AB13" s="108">
        <v>28</v>
      </c>
      <c r="AC13" s="108">
        <v>4</v>
      </c>
      <c r="AD13" s="108">
        <v>97</v>
      </c>
      <c r="AE13" s="256" t="s">
        <v>290</v>
      </c>
      <c r="AF13" s="257"/>
      <c r="AG13" s="257"/>
      <c r="AH13" s="249">
        <v>39</v>
      </c>
      <c r="AI13" s="199" t="s">
        <v>289</v>
      </c>
      <c r="AJ13" s="199"/>
      <c r="AK13" s="196"/>
      <c r="AL13" s="193">
        <v>39</v>
      </c>
      <c r="AM13" s="43" t="s">
        <v>152</v>
      </c>
      <c r="AN13" s="115"/>
      <c r="AO13" s="115"/>
      <c r="AP13" s="115">
        <v>53</v>
      </c>
    </row>
    <row r="14" spans="1:81" s="24" customFormat="1" ht="18.75" hidden="1" x14ac:dyDescent="0.3">
      <c r="A14" s="53">
        <f>N14+R14+V14+Z14+AD14+AH14+AL14+AP14</f>
        <v>581</v>
      </c>
      <c r="B14" s="53">
        <v>12</v>
      </c>
      <c r="C14" s="336">
        <f>AVERAGE(L14,P14,T14,X14,AB14,AF14,AJ14,AN14,)</f>
        <v>29.333333333333332</v>
      </c>
      <c r="D14" s="3" t="s">
        <v>10</v>
      </c>
      <c r="E14" s="12" t="s">
        <v>13</v>
      </c>
      <c r="F14" s="12" t="s">
        <v>18</v>
      </c>
      <c r="G14" s="57" t="s">
        <v>210</v>
      </c>
      <c r="H14" s="350"/>
      <c r="I14" s="8" t="s">
        <v>92</v>
      </c>
      <c r="J14" s="8" t="s">
        <v>90</v>
      </c>
      <c r="K14" s="345">
        <v>5.2731481481481483E-3</v>
      </c>
      <c r="L14" s="344">
        <v>28</v>
      </c>
      <c r="M14" s="344">
        <v>15</v>
      </c>
      <c r="N14" s="344">
        <v>85</v>
      </c>
      <c r="O14" s="313">
        <v>2.4699074074074072E-3</v>
      </c>
      <c r="P14" s="314">
        <v>29</v>
      </c>
      <c r="Q14" s="314">
        <v>19</v>
      </c>
      <c r="R14" s="314">
        <v>82</v>
      </c>
      <c r="S14" s="283">
        <v>1.2037037037037038E-3</v>
      </c>
      <c r="T14" s="278">
        <v>33</v>
      </c>
      <c r="U14" s="278">
        <v>27</v>
      </c>
      <c r="V14" s="278">
        <v>74</v>
      </c>
      <c r="W14" s="133">
        <v>9.2013888888888885E-4</v>
      </c>
      <c r="X14" s="134">
        <v>39</v>
      </c>
      <c r="Y14" s="134">
        <v>28</v>
      </c>
      <c r="Z14" s="134">
        <v>73</v>
      </c>
      <c r="AA14" s="98">
        <v>1.1525462962962965E-2</v>
      </c>
      <c r="AB14" s="94">
        <v>21</v>
      </c>
      <c r="AC14" s="94">
        <v>48</v>
      </c>
      <c r="AD14" s="94">
        <v>53</v>
      </c>
      <c r="AE14" s="250">
        <v>6.6550925925925935E-4</v>
      </c>
      <c r="AF14" s="252">
        <v>33</v>
      </c>
      <c r="AG14" s="252">
        <v>36</v>
      </c>
      <c r="AH14" s="253">
        <v>65</v>
      </c>
      <c r="AI14" s="195">
        <v>4.224537037037037E-4</v>
      </c>
      <c r="AJ14" s="180">
        <v>41</v>
      </c>
      <c r="AK14" s="180">
        <v>26</v>
      </c>
      <c r="AL14" s="181">
        <v>75</v>
      </c>
      <c r="AM14" s="41">
        <v>2.0833333333333335E-4</v>
      </c>
      <c r="AN14" s="42">
        <v>40</v>
      </c>
      <c r="AO14" s="42">
        <v>27</v>
      </c>
      <c r="AP14" s="42">
        <v>74</v>
      </c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110"/>
      <c r="BU14" s="110"/>
      <c r="BV14" s="110"/>
      <c r="BW14" s="110"/>
      <c r="BX14" s="110"/>
      <c r="BY14" s="110"/>
      <c r="BZ14" s="110"/>
      <c r="CA14" s="90"/>
      <c r="CB14" s="90"/>
      <c r="CC14" s="90"/>
    </row>
    <row r="15" spans="1:81" ht="18.75" hidden="1" x14ac:dyDescent="0.3">
      <c r="A15" s="53">
        <f>N15+R15+V15+Z15+AD15+AH15+AL15+AP15</f>
        <v>558</v>
      </c>
      <c r="B15" s="53">
        <v>13</v>
      </c>
      <c r="C15" s="336">
        <f>AVERAGE(L15,P15,T15,X15,AB15,AF15,AJ15,AN15,)</f>
        <v>29.333333333333332</v>
      </c>
      <c r="D15" s="3" t="s">
        <v>186</v>
      </c>
      <c r="E15" s="12" t="s">
        <v>101</v>
      </c>
      <c r="F15" s="12" t="s">
        <v>18</v>
      </c>
      <c r="G15" s="57" t="s">
        <v>210</v>
      </c>
      <c r="H15" s="351" t="s">
        <v>335</v>
      </c>
      <c r="I15" s="8" t="s">
        <v>92</v>
      </c>
      <c r="J15" s="8" t="s">
        <v>90</v>
      </c>
      <c r="K15" s="345">
        <v>4.8726851851851856E-3</v>
      </c>
      <c r="L15" s="344">
        <v>29</v>
      </c>
      <c r="M15" s="344">
        <v>9</v>
      </c>
      <c r="N15" s="344">
        <v>91</v>
      </c>
      <c r="O15" s="339">
        <v>2.3252314814814815E-3</v>
      </c>
      <c r="P15" s="340">
        <v>34</v>
      </c>
      <c r="Q15" s="340">
        <v>12</v>
      </c>
      <c r="R15" s="340">
        <v>89</v>
      </c>
      <c r="S15" s="333" t="s">
        <v>315</v>
      </c>
      <c r="T15" s="278"/>
      <c r="U15" s="278"/>
      <c r="V15" s="278">
        <v>62</v>
      </c>
      <c r="W15" s="156">
        <v>8.9351851851851842E-4</v>
      </c>
      <c r="X15" s="154">
        <v>38</v>
      </c>
      <c r="Y15" s="154">
        <v>23</v>
      </c>
      <c r="Z15" s="154">
        <v>78</v>
      </c>
      <c r="AA15" s="107">
        <v>1.0280092592592592E-2</v>
      </c>
      <c r="AB15" s="108">
        <v>24</v>
      </c>
      <c r="AC15" s="108">
        <v>23</v>
      </c>
      <c r="AD15" s="108">
        <v>78</v>
      </c>
      <c r="AE15" s="248">
        <v>6.5046296296296304E-4</v>
      </c>
      <c r="AF15" s="249">
        <v>51</v>
      </c>
      <c r="AG15" s="249">
        <v>33</v>
      </c>
      <c r="AH15" s="249">
        <v>68</v>
      </c>
      <c r="AI15" s="199" t="s">
        <v>289</v>
      </c>
      <c r="AJ15" s="199"/>
      <c r="AK15" s="196"/>
      <c r="AL15" s="193">
        <v>39</v>
      </c>
      <c r="AM15" s="43" t="s">
        <v>152</v>
      </c>
      <c r="AN15" s="115"/>
      <c r="AO15" s="115"/>
      <c r="AP15" s="115">
        <v>53</v>
      </c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24"/>
      <c r="BR15" s="24"/>
      <c r="BS15" s="24"/>
      <c r="BT15" s="90"/>
      <c r="BU15" s="90"/>
      <c r="BV15" s="90"/>
      <c r="BW15" s="90"/>
      <c r="BX15" s="90"/>
      <c r="BY15" s="24"/>
      <c r="BZ15" s="24"/>
      <c r="CA15" s="110"/>
      <c r="CB15" s="110"/>
      <c r="CC15" s="110"/>
    </row>
    <row r="16" spans="1:81" s="110" customFormat="1" ht="18.75" hidden="1" x14ac:dyDescent="0.3">
      <c r="A16" s="53">
        <f>N16+R16+V16+Z16+AD16+AH16+AL16+AP16</f>
        <v>554</v>
      </c>
      <c r="B16" s="53">
        <v>14</v>
      </c>
      <c r="C16" s="336">
        <f>AVERAGE(L16,P16,T16,X16,AB16,AF16,AJ16,AN16,)</f>
        <v>30.444444444444443</v>
      </c>
      <c r="D16" s="3" t="s">
        <v>95</v>
      </c>
      <c r="E16" s="12" t="s">
        <v>25</v>
      </c>
      <c r="F16" s="12" t="s">
        <v>18</v>
      </c>
      <c r="G16" s="57" t="s">
        <v>210</v>
      </c>
      <c r="H16" s="350"/>
      <c r="I16" s="8" t="s">
        <v>92</v>
      </c>
      <c r="J16" s="8" t="s">
        <v>90</v>
      </c>
      <c r="K16" s="345">
        <v>5.386574074074074E-3</v>
      </c>
      <c r="L16" s="344">
        <v>27</v>
      </c>
      <c r="M16" s="344">
        <v>16</v>
      </c>
      <c r="N16" s="344">
        <v>84</v>
      </c>
      <c r="O16" s="313">
        <v>2.5081018518518521E-3</v>
      </c>
      <c r="P16" s="314">
        <v>32</v>
      </c>
      <c r="Q16" s="314">
        <v>20</v>
      </c>
      <c r="R16" s="314">
        <v>81</v>
      </c>
      <c r="S16" s="283">
        <v>1.1805555555555556E-3</v>
      </c>
      <c r="T16" s="278">
        <v>32</v>
      </c>
      <c r="U16" s="278">
        <v>26</v>
      </c>
      <c r="V16" s="278">
        <v>75</v>
      </c>
      <c r="W16" s="133">
        <v>9.2245370370370365E-4</v>
      </c>
      <c r="X16" s="134">
        <v>36</v>
      </c>
      <c r="Y16" s="134">
        <v>29</v>
      </c>
      <c r="Z16" s="134">
        <v>72</v>
      </c>
      <c r="AA16" s="98">
        <v>1.1135416666666667E-2</v>
      </c>
      <c r="AB16" s="94">
        <v>25</v>
      </c>
      <c r="AC16" s="94">
        <v>43</v>
      </c>
      <c r="AD16" s="94">
        <v>58</v>
      </c>
      <c r="AE16" s="250">
        <v>6.8750000000000007E-4</v>
      </c>
      <c r="AF16" s="252">
        <v>39</v>
      </c>
      <c r="AG16" s="252">
        <v>40</v>
      </c>
      <c r="AH16" s="253">
        <v>61</v>
      </c>
      <c r="AI16" s="195">
        <v>4.5486111111111102E-4</v>
      </c>
      <c r="AJ16" s="180">
        <v>41</v>
      </c>
      <c r="AK16" s="180">
        <v>38</v>
      </c>
      <c r="AL16" s="181">
        <v>64</v>
      </c>
      <c r="AM16" s="41">
        <v>2.3958333333333332E-4</v>
      </c>
      <c r="AN16" s="42">
        <v>42</v>
      </c>
      <c r="AO16" s="42">
        <v>42</v>
      </c>
      <c r="AP16" s="272">
        <v>59</v>
      </c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</row>
    <row r="17" spans="1:81" s="90" customFormat="1" ht="15.75" hidden="1" customHeight="1" x14ac:dyDescent="0.3">
      <c r="A17" s="53">
        <f>N17+R17+V17+Z17+AD17+AH17+AL17+AP17</f>
        <v>548</v>
      </c>
      <c r="B17" s="53">
        <v>15</v>
      </c>
      <c r="C17" s="336">
        <f>AVERAGE(L17,P17,T17,X17,AB17,AF17,AJ17,AN17,)</f>
        <v>36.428571428571431</v>
      </c>
      <c r="D17" s="3" t="s">
        <v>12</v>
      </c>
      <c r="E17" s="12" t="s">
        <v>13</v>
      </c>
      <c r="F17" s="12" t="s">
        <v>18</v>
      </c>
      <c r="G17" s="57" t="s">
        <v>210</v>
      </c>
      <c r="H17" s="350"/>
      <c r="I17" s="8" t="s">
        <v>92</v>
      </c>
      <c r="J17" s="8" t="s">
        <v>90</v>
      </c>
      <c r="K17" s="344"/>
      <c r="L17" s="344"/>
      <c r="M17" s="344"/>
      <c r="N17" s="344"/>
      <c r="O17" s="313">
        <v>2.3773148148148147E-3</v>
      </c>
      <c r="P17" s="314">
        <v>26</v>
      </c>
      <c r="Q17" s="314">
        <v>17</v>
      </c>
      <c r="R17" s="314">
        <v>84</v>
      </c>
      <c r="S17" s="283">
        <v>1.0092592592592592E-3</v>
      </c>
      <c r="T17" s="278">
        <v>42</v>
      </c>
      <c r="U17" s="278">
        <v>8</v>
      </c>
      <c r="V17" s="278">
        <v>93</v>
      </c>
      <c r="W17" s="133">
        <v>8.1365740740740736E-4</v>
      </c>
      <c r="X17" s="134">
        <v>39</v>
      </c>
      <c r="Y17" s="134">
        <v>12</v>
      </c>
      <c r="Z17" s="134">
        <v>89</v>
      </c>
      <c r="AA17" s="210" t="s">
        <v>291</v>
      </c>
      <c r="AB17" s="95"/>
      <c r="AC17" s="95"/>
      <c r="AD17" s="95">
        <v>28</v>
      </c>
      <c r="AE17" s="250">
        <v>5.912037037037037E-4</v>
      </c>
      <c r="AF17" s="252">
        <v>42</v>
      </c>
      <c r="AG17" s="252">
        <v>14</v>
      </c>
      <c r="AH17" s="253">
        <v>87</v>
      </c>
      <c r="AI17" s="195">
        <v>3.9351851851851852E-4</v>
      </c>
      <c r="AJ17" s="180">
        <v>42</v>
      </c>
      <c r="AK17" s="180">
        <v>14</v>
      </c>
      <c r="AL17" s="181">
        <v>87</v>
      </c>
      <c r="AM17" s="41">
        <v>1.9675925925925926E-4</v>
      </c>
      <c r="AN17" s="42">
        <v>64</v>
      </c>
      <c r="AO17" s="42">
        <v>21</v>
      </c>
      <c r="AP17" s="42">
        <v>80</v>
      </c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</row>
    <row r="18" spans="1:81" s="90" customFormat="1" ht="15.75" hidden="1" customHeight="1" x14ac:dyDescent="0.3">
      <c r="A18" s="53">
        <f>N18+R18+V18+Z18+AD18+AH18+AL18+AP18</f>
        <v>547</v>
      </c>
      <c r="B18" s="53">
        <v>16</v>
      </c>
      <c r="C18" s="336">
        <f>AVERAGE(L18,P18,T18,X18,AB18,AF18,AJ18,AN18,)</f>
        <v>30.555555555555557</v>
      </c>
      <c r="D18" s="3" t="s">
        <v>49</v>
      </c>
      <c r="E18" s="12" t="s">
        <v>50</v>
      </c>
      <c r="F18" s="12" t="s">
        <v>51</v>
      </c>
      <c r="G18" s="57" t="s">
        <v>131</v>
      </c>
      <c r="H18" s="350"/>
      <c r="I18" s="8" t="s">
        <v>92</v>
      </c>
      <c r="J18" s="8" t="s">
        <v>90</v>
      </c>
      <c r="K18" s="345">
        <v>5.4826388888888885E-3</v>
      </c>
      <c r="L18" s="344">
        <v>27</v>
      </c>
      <c r="M18" s="344">
        <v>18</v>
      </c>
      <c r="N18" s="344">
        <v>82</v>
      </c>
      <c r="O18" s="339">
        <v>2.5821759259259257E-3</v>
      </c>
      <c r="P18" s="340">
        <v>30</v>
      </c>
      <c r="Q18" s="340">
        <v>22</v>
      </c>
      <c r="R18" s="340">
        <v>79</v>
      </c>
      <c r="S18" s="289">
        <v>1.2395833333333334E-3</v>
      </c>
      <c r="T18" s="290">
        <v>32</v>
      </c>
      <c r="U18" s="290">
        <v>30</v>
      </c>
      <c r="V18" s="290">
        <v>71</v>
      </c>
      <c r="W18" s="133">
        <v>2.4189814814814812E-4</v>
      </c>
      <c r="X18" s="134">
        <v>41</v>
      </c>
      <c r="Y18" s="134">
        <v>30</v>
      </c>
      <c r="Z18" s="134">
        <v>71</v>
      </c>
      <c r="AA18" s="98">
        <v>1.1957175925925927E-2</v>
      </c>
      <c r="AB18" s="94">
        <v>24</v>
      </c>
      <c r="AC18" s="94">
        <v>51</v>
      </c>
      <c r="AD18" s="94">
        <v>50</v>
      </c>
      <c r="AE18" s="250">
        <v>6.8634259259259256E-4</v>
      </c>
      <c r="AF18" s="252">
        <v>36</v>
      </c>
      <c r="AG18" s="252">
        <v>39</v>
      </c>
      <c r="AH18" s="253">
        <v>62</v>
      </c>
      <c r="AI18" s="195">
        <v>4.5370370370370378E-4</v>
      </c>
      <c r="AJ18" s="180">
        <v>38</v>
      </c>
      <c r="AK18" s="180">
        <v>35</v>
      </c>
      <c r="AL18" s="181">
        <v>66</v>
      </c>
      <c r="AM18" s="41">
        <v>2.2106481481481481E-4</v>
      </c>
      <c r="AN18" s="42">
        <v>47</v>
      </c>
      <c r="AO18" s="42">
        <v>35</v>
      </c>
      <c r="AP18" s="42">
        <v>66</v>
      </c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</row>
    <row r="19" spans="1:81" s="90" customFormat="1" ht="18.75" hidden="1" x14ac:dyDescent="0.3">
      <c r="A19" s="53">
        <f>N19+R19+V19+Z19+AD19+AH19+AL19+AP19</f>
        <v>532</v>
      </c>
      <c r="B19" s="53">
        <v>17</v>
      </c>
      <c r="C19" s="336">
        <f>AVERAGE(L19,P19,T19,X19,AB19,AF19,AJ19,AN19,)</f>
        <v>25.75</v>
      </c>
      <c r="D19" s="12" t="s">
        <v>276</v>
      </c>
      <c r="E19" s="12" t="s">
        <v>7</v>
      </c>
      <c r="F19" s="12" t="s">
        <v>235</v>
      </c>
      <c r="G19" s="57" t="s">
        <v>236</v>
      </c>
      <c r="H19" s="351"/>
      <c r="I19" s="8" t="s">
        <v>92</v>
      </c>
      <c r="J19" s="8" t="s">
        <v>90</v>
      </c>
      <c r="K19" s="345">
        <v>4.3124999999999995E-3</v>
      </c>
      <c r="L19" s="344">
        <v>34</v>
      </c>
      <c r="M19" s="344">
        <v>1</v>
      </c>
      <c r="N19" s="344">
        <v>100</v>
      </c>
      <c r="O19" s="346" t="s">
        <v>315</v>
      </c>
      <c r="P19" s="314"/>
      <c r="Q19" s="314"/>
      <c r="R19" s="314">
        <v>68</v>
      </c>
      <c r="S19" s="333" t="s">
        <v>315</v>
      </c>
      <c r="T19" s="278"/>
      <c r="U19" s="278"/>
      <c r="V19" s="278">
        <v>62</v>
      </c>
      <c r="W19" s="133">
        <v>2.4189814814814812E-4</v>
      </c>
      <c r="X19" s="134">
        <v>41</v>
      </c>
      <c r="Y19" s="134">
        <v>30</v>
      </c>
      <c r="Z19" s="134">
        <v>71</v>
      </c>
      <c r="AA19" s="107">
        <v>9.0435185185185184E-3</v>
      </c>
      <c r="AB19" s="108">
        <v>28</v>
      </c>
      <c r="AC19" s="108">
        <v>1</v>
      </c>
      <c r="AD19" s="108">
        <v>100</v>
      </c>
      <c r="AE19" s="256" t="s">
        <v>290</v>
      </c>
      <c r="AF19" s="257"/>
      <c r="AG19" s="257"/>
      <c r="AH19" s="249">
        <v>39</v>
      </c>
      <c r="AI19" s="199" t="s">
        <v>289</v>
      </c>
      <c r="AJ19" s="199"/>
      <c r="AK19" s="196"/>
      <c r="AL19" s="193">
        <v>39</v>
      </c>
      <c r="AM19" s="43" t="s">
        <v>152</v>
      </c>
      <c r="AN19" s="115"/>
      <c r="AO19" s="115"/>
      <c r="AP19" s="115">
        <v>53</v>
      </c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5"/>
      <c r="BR19" s="5"/>
      <c r="BS19" s="5"/>
      <c r="BT19" s="106"/>
      <c r="BU19" s="106"/>
      <c r="BV19" s="106"/>
      <c r="BW19" s="106"/>
      <c r="BX19" s="106"/>
      <c r="BY19" s="106"/>
      <c r="BZ19" s="106"/>
    </row>
    <row r="20" spans="1:81" s="90" customFormat="1" ht="18.75" hidden="1" x14ac:dyDescent="0.3">
      <c r="A20" s="53">
        <f>N20+R20+V20+Z20+AD20+AH20+AL20+AP20</f>
        <v>520</v>
      </c>
      <c r="B20" s="53">
        <v>18</v>
      </c>
      <c r="C20" s="336">
        <f>AVERAGE(L20,P20,T20,X20,AB20,AF20,AJ20,AN20,)</f>
        <v>33.111111111111114</v>
      </c>
      <c r="D20" s="354" t="s">
        <v>75</v>
      </c>
      <c r="E20" s="355" t="s">
        <v>7</v>
      </c>
      <c r="F20" s="355" t="s">
        <v>18</v>
      </c>
      <c r="G20" s="356" t="s">
        <v>210</v>
      </c>
      <c r="H20" s="351" t="s">
        <v>336</v>
      </c>
      <c r="I20" s="8" t="s">
        <v>77</v>
      </c>
      <c r="J20" s="8" t="s">
        <v>90</v>
      </c>
      <c r="K20" s="345">
        <v>5.4710648148148149E-3</v>
      </c>
      <c r="L20" s="344">
        <v>33</v>
      </c>
      <c r="M20" s="344">
        <v>17</v>
      </c>
      <c r="N20" s="344">
        <v>83</v>
      </c>
      <c r="O20" s="339">
        <v>2.6574074074074074E-3</v>
      </c>
      <c r="P20" s="340">
        <v>36</v>
      </c>
      <c r="Q20" s="340">
        <v>24</v>
      </c>
      <c r="R20" s="340">
        <v>77</v>
      </c>
      <c r="S20" s="283">
        <v>1.236111111111111E-3</v>
      </c>
      <c r="T20" s="278">
        <v>38</v>
      </c>
      <c r="U20" s="278">
        <v>29</v>
      </c>
      <c r="V20" s="278">
        <v>72</v>
      </c>
      <c r="W20" s="156">
        <v>9.780092592592592E-4</v>
      </c>
      <c r="X20" s="154">
        <v>34</v>
      </c>
      <c r="Y20" s="154">
        <v>31</v>
      </c>
      <c r="Z20" s="154">
        <v>70</v>
      </c>
      <c r="AA20" s="107">
        <v>1.1859953703703704E-2</v>
      </c>
      <c r="AB20" s="108">
        <v>24</v>
      </c>
      <c r="AC20" s="108">
        <v>50</v>
      </c>
      <c r="AD20" s="108">
        <v>51</v>
      </c>
      <c r="AE20" s="248">
        <v>7.5578703703703702E-4</v>
      </c>
      <c r="AF20" s="249">
        <v>43</v>
      </c>
      <c r="AG20" s="249">
        <v>50</v>
      </c>
      <c r="AH20" s="249">
        <v>51</v>
      </c>
      <c r="AI20" s="192">
        <v>4.8379629629629624E-4</v>
      </c>
      <c r="AJ20" s="193">
        <v>43</v>
      </c>
      <c r="AK20" s="193">
        <v>45</v>
      </c>
      <c r="AL20" s="193">
        <v>56</v>
      </c>
      <c r="AM20" s="114">
        <v>2.3726851851851852E-4</v>
      </c>
      <c r="AN20" s="115">
        <v>47</v>
      </c>
      <c r="AO20" s="115">
        <v>41</v>
      </c>
      <c r="AP20" s="115">
        <v>60</v>
      </c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</row>
    <row r="21" spans="1:81" s="110" customFormat="1" ht="18.75" hidden="1" x14ac:dyDescent="0.3">
      <c r="A21" s="53">
        <f>N21+R21+V21+Z21+AD21+AH21+AL21+AP21</f>
        <v>510</v>
      </c>
      <c r="B21" s="53">
        <v>19</v>
      </c>
      <c r="C21" s="336">
        <f>AVERAGE(L21,P21,T21,X21,AB21,AF21,AJ21,AN21,)</f>
        <v>25.333333333333332</v>
      </c>
      <c r="D21" s="3" t="s">
        <v>177</v>
      </c>
      <c r="E21" s="12" t="s">
        <v>7</v>
      </c>
      <c r="F21" s="12" t="s">
        <v>178</v>
      </c>
      <c r="G21" s="57" t="s">
        <v>179</v>
      </c>
      <c r="H21" s="350"/>
      <c r="I21" s="8" t="s">
        <v>92</v>
      </c>
      <c r="J21" s="8" t="s">
        <v>90</v>
      </c>
      <c r="K21" s="345"/>
      <c r="L21" s="344"/>
      <c r="M21" s="344"/>
      <c r="N21" s="344"/>
      <c r="O21" s="313">
        <v>2.3321759259259259E-3</v>
      </c>
      <c r="P21" s="314">
        <v>27</v>
      </c>
      <c r="Q21" s="314">
        <v>13</v>
      </c>
      <c r="R21" s="314">
        <v>88</v>
      </c>
      <c r="S21" s="283">
        <v>1.0486111111111111E-3</v>
      </c>
      <c r="T21" s="278">
        <v>31</v>
      </c>
      <c r="U21" s="278">
        <v>12</v>
      </c>
      <c r="V21" s="278">
        <v>89</v>
      </c>
      <c r="W21" s="133">
        <v>8.1018518518518516E-4</v>
      </c>
      <c r="X21" s="134">
        <v>32</v>
      </c>
      <c r="Y21" s="134">
        <v>10</v>
      </c>
      <c r="Z21" s="134">
        <v>91</v>
      </c>
      <c r="AA21" s="104">
        <v>1.0523148148148148E-2</v>
      </c>
      <c r="AB21" s="95">
        <v>27</v>
      </c>
      <c r="AC21" s="94">
        <v>29</v>
      </c>
      <c r="AD21" s="94">
        <v>72</v>
      </c>
      <c r="AE21" s="250">
        <v>6.2384259259259261E-4</v>
      </c>
      <c r="AF21" s="253">
        <v>35</v>
      </c>
      <c r="AG21" s="253">
        <v>23</v>
      </c>
      <c r="AH21" s="253">
        <v>78</v>
      </c>
      <c r="AI21" s="199" t="s">
        <v>289</v>
      </c>
      <c r="AJ21" s="199"/>
      <c r="AK21" s="197"/>
      <c r="AL21" s="180">
        <v>39</v>
      </c>
      <c r="AM21" s="43" t="s">
        <v>152</v>
      </c>
      <c r="AN21" s="42"/>
      <c r="AO21" s="42"/>
      <c r="AP21" s="42">
        <v>53</v>
      </c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90"/>
      <c r="CB21" s="90"/>
      <c r="CC21" s="90"/>
    </row>
    <row r="22" spans="1:81" s="90" customFormat="1" ht="15.75" hidden="1" customHeight="1" x14ac:dyDescent="0.3">
      <c r="A22" s="53">
        <f>N22+R22+V22+Z22+AD22+AH22+AL22+AP22</f>
        <v>506</v>
      </c>
      <c r="B22" s="53">
        <v>20</v>
      </c>
      <c r="C22" s="336">
        <f>AVERAGE(L22,P22,T22,X22,AB22,AF22,AJ22,AN22,)</f>
        <v>35.444444444444443</v>
      </c>
      <c r="D22" s="354" t="s">
        <v>55</v>
      </c>
      <c r="E22" s="355" t="s">
        <v>102</v>
      </c>
      <c r="F22" s="355" t="s">
        <v>57</v>
      </c>
      <c r="G22" s="356" t="s">
        <v>210</v>
      </c>
      <c r="H22" s="351" t="s">
        <v>337</v>
      </c>
      <c r="I22" s="8" t="s">
        <v>77</v>
      </c>
      <c r="J22" s="8" t="s">
        <v>90</v>
      </c>
      <c r="K22" s="345">
        <v>5.7876157407407399E-3</v>
      </c>
      <c r="L22" s="344">
        <v>33</v>
      </c>
      <c r="M22" s="344">
        <v>20</v>
      </c>
      <c r="N22" s="344">
        <v>80</v>
      </c>
      <c r="O22" s="339">
        <v>2.7719907407407411E-3</v>
      </c>
      <c r="P22" s="340">
        <v>39</v>
      </c>
      <c r="Q22" s="340">
        <v>26</v>
      </c>
      <c r="R22" s="340">
        <v>75</v>
      </c>
      <c r="S22" s="289">
        <v>1.2962962962962963E-3</v>
      </c>
      <c r="T22" s="290">
        <v>31</v>
      </c>
      <c r="U22" s="290">
        <v>32</v>
      </c>
      <c r="V22" s="290">
        <v>69</v>
      </c>
      <c r="W22" s="156">
        <v>1.0335648148148148E-3</v>
      </c>
      <c r="X22" s="154">
        <v>42</v>
      </c>
      <c r="Y22" s="154">
        <v>36</v>
      </c>
      <c r="Z22" s="154">
        <v>65</v>
      </c>
      <c r="AA22" s="107">
        <v>1.2040509259259259E-2</v>
      </c>
      <c r="AB22" s="108">
        <v>29</v>
      </c>
      <c r="AC22" s="94">
        <v>53</v>
      </c>
      <c r="AD22" s="94">
        <v>48</v>
      </c>
      <c r="AE22" s="248">
        <v>7.4652777777777781E-4</v>
      </c>
      <c r="AF22" s="249">
        <v>45</v>
      </c>
      <c r="AG22" s="249">
        <v>46</v>
      </c>
      <c r="AH22" s="249">
        <v>55</v>
      </c>
      <c r="AI22" s="192">
        <v>4.895833333333333E-4</v>
      </c>
      <c r="AJ22" s="193">
        <v>46</v>
      </c>
      <c r="AK22" s="193">
        <v>46</v>
      </c>
      <c r="AL22" s="193">
        <v>55</v>
      </c>
      <c r="AM22" s="114">
        <v>2.4768518518518515E-4</v>
      </c>
      <c r="AN22" s="115">
        <v>54</v>
      </c>
      <c r="AO22" s="115">
        <v>42</v>
      </c>
      <c r="AP22" s="115">
        <v>59</v>
      </c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110"/>
      <c r="BE22" s="110"/>
      <c r="BF22" s="110"/>
      <c r="BG22" s="110"/>
      <c r="BH22" s="110"/>
      <c r="BI22" s="110"/>
      <c r="BJ22" s="110"/>
      <c r="BK22" s="110"/>
      <c r="BL22" s="110"/>
      <c r="BM22" s="110"/>
      <c r="BN22" s="110"/>
      <c r="BO22" s="110"/>
      <c r="BP22" s="110"/>
      <c r="BT22" s="106"/>
      <c r="BU22" s="106"/>
      <c r="BV22" s="106"/>
      <c r="BW22" s="106"/>
      <c r="BX22" s="106"/>
      <c r="BY22" s="106"/>
      <c r="BZ22" s="106"/>
    </row>
    <row r="23" spans="1:81" s="90" customFormat="1" ht="18.75" hidden="1" x14ac:dyDescent="0.3">
      <c r="A23" s="53">
        <f>N23+R23+V23+Z23+AD23+AH23+AL23+AP23</f>
        <v>503</v>
      </c>
      <c r="B23" s="53">
        <v>21</v>
      </c>
      <c r="C23" s="336">
        <f>AVERAGE(L23,P23,T23,X23,AB23,AF23,AJ23,AN23,)</f>
        <v>31.444444444444443</v>
      </c>
      <c r="D23" s="354" t="s">
        <v>20</v>
      </c>
      <c r="E23" s="355" t="s">
        <v>13</v>
      </c>
      <c r="F23" s="355" t="s">
        <v>226</v>
      </c>
      <c r="G23" s="356" t="s">
        <v>210</v>
      </c>
      <c r="H23" s="351" t="s">
        <v>338</v>
      </c>
      <c r="I23" s="8" t="s">
        <v>77</v>
      </c>
      <c r="J23" s="8" t="s">
        <v>90</v>
      </c>
      <c r="K23" s="345">
        <v>5.8946759259259256E-3</v>
      </c>
      <c r="L23" s="344">
        <v>26</v>
      </c>
      <c r="M23" s="344">
        <v>21</v>
      </c>
      <c r="N23" s="344">
        <v>79</v>
      </c>
      <c r="O23" s="339">
        <v>2.7578703703703706E-3</v>
      </c>
      <c r="P23" s="340">
        <v>28</v>
      </c>
      <c r="Q23" s="340">
        <v>25</v>
      </c>
      <c r="R23" s="340">
        <v>76</v>
      </c>
      <c r="S23" s="283">
        <v>1.2858796296296297E-3</v>
      </c>
      <c r="T23" s="278">
        <v>36</v>
      </c>
      <c r="U23" s="278">
        <v>31</v>
      </c>
      <c r="V23" s="278">
        <v>70</v>
      </c>
      <c r="W23" s="156">
        <v>1.0219907407407406E-3</v>
      </c>
      <c r="X23" s="154">
        <v>36</v>
      </c>
      <c r="Y23" s="154">
        <v>34</v>
      </c>
      <c r="Z23" s="154">
        <v>67</v>
      </c>
      <c r="AA23" s="107">
        <v>1.2046296296296298E-2</v>
      </c>
      <c r="AB23" s="108">
        <v>24</v>
      </c>
      <c r="AC23" s="108">
        <v>54</v>
      </c>
      <c r="AD23" s="108">
        <v>47</v>
      </c>
      <c r="AE23" s="248">
        <v>7.5000000000000012E-4</v>
      </c>
      <c r="AF23" s="249">
        <v>40</v>
      </c>
      <c r="AG23" s="249">
        <v>48</v>
      </c>
      <c r="AH23" s="249">
        <v>53</v>
      </c>
      <c r="AI23" s="192">
        <v>5.023148148148147E-4</v>
      </c>
      <c r="AJ23" s="193">
        <v>47</v>
      </c>
      <c r="AK23" s="193">
        <v>48</v>
      </c>
      <c r="AL23" s="193">
        <v>53</v>
      </c>
      <c r="AM23" s="114">
        <v>2.5694444444444446E-4</v>
      </c>
      <c r="AN23" s="115">
        <v>46</v>
      </c>
      <c r="AO23" s="115">
        <v>43</v>
      </c>
      <c r="AP23" s="115">
        <v>58</v>
      </c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110"/>
      <c r="BR23" s="110"/>
      <c r="BS23" s="110"/>
      <c r="BT23" s="5"/>
      <c r="BU23" s="5"/>
      <c r="BV23" s="5"/>
      <c r="BW23" s="5"/>
      <c r="BX23" s="5"/>
      <c r="BY23" s="5"/>
      <c r="BZ23" s="5"/>
      <c r="CA23" s="110"/>
      <c r="CB23" s="110"/>
      <c r="CC23" s="110"/>
    </row>
    <row r="24" spans="1:81" s="110" customFormat="1" ht="15.75" hidden="1" customHeight="1" x14ac:dyDescent="0.3">
      <c r="A24" s="53">
        <f>N24+R24+V24+Z24+AD24+AH24+AL24+AP24</f>
        <v>500</v>
      </c>
      <c r="B24" s="53">
        <v>22</v>
      </c>
      <c r="C24" s="336">
        <f>AVERAGE(L24,P24,T24,X24,AB24,AF24,AJ24,AN24,)</f>
        <v>28.333333333333332</v>
      </c>
      <c r="D24" s="3" t="s">
        <v>47</v>
      </c>
      <c r="E24" s="12" t="s">
        <v>13</v>
      </c>
      <c r="F24" s="12" t="s">
        <v>18</v>
      </c>
      <c r="G24" s="57" t="s">
        <v>210</v>
      </c>
      <c r="H24" s="350"/>
      <c r="I24" s="8" t="s">
        <v>92</v>
      </c>
      <c r="J24" s="8" t="s">
        <v>90</v>
      </c>
      <c r="K24" s="345">
        <v>5.5312500000000006E-3</v>
      </c>
      <c r="L24" s="344">
        <v>29</v>
      </c>
      <c r="M24" s="344">
        <v>19</v>
      </c>
      <c r="N24" s="344">
        <v>81</v>
      </c>
      <c r="O24" s="313">
        <v>2.6319444444444441E-3</v>
      </c>
      <c r="P24" s="314">
        <v>28</v>
      </c>
      <c r="Q24" s="314">
        <v>23</v>
      </c>
      <c r="R24" s="314">
        <v>78</v>
      </c>
      <c r="S24" s="283">
        <v>1.1296296296296295E-3</v>
      </c>
      <c r="T24" s="278">
        <v>32</v>
      </c>
      <c r="U24" s="278">
        <v>24</v>
      </c>
      <c r="V24" s="278">
        <v>77</v>
      </c>
      <c r="W24" s="288" t="s">
        <v>315</v>
      </c>
      <c r="X24" s="134"/>
      <c r="Y24" s="134"/>
      <c r="Z24" s="134">
        <v>57</v>
      </c>
      <c r="AA24" s="210" t="s">
        <v>291</v>
      </c>
      <c r="AB24" s="94"/>
      <c r="AC24" s="94"/>
      <c r="AD24" s="108">
        <v>28</v>
      </c>
      <c r="AE24" s="256" t="s">
        <v>290</v>
      </c>
      <c r="AF24" s="257"/>
      <c r="AG24" s="257"/>
      <c r="AH24" s="249">
        <v>39</v>
      </c>
      <c r="AI24" s="195">
        <v>4.5138888888888892E-4</v>
      </c>
      <c r="AJ24" s="180">
        <v>38</v>
      </c>
      <c r="AK24" s="180">
        <v>34</v>
      </c>
      <c r="AL24" s="181">
        <v>67</v>
      </c>
      <c r="AM24" s="41">
        <v>2.0833333333333335E-4</v>
      </c>
      <c r="AN24" s="42">
        <v>43</v>
      </c>
      <c r="AO24" s="42">
        <v>28</v>
      </c>
      <c r="AP24" s="42">
        <v>73</v>
      </c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5"/>
      <c r="BR24" s="5"/>
      <c r="BS24" s="5"/>
      <c r="CA24" s="90"/>
      <c r="CB24" s="90"/>
      <c r="CC24" s="90"/>
    </row>
    <row r="25" spans="1:81" s="110" customFormat="1" ht="18.75" hidden="1" x14ac:dyDescent="0.3">
      <c r="A25" s="53">
        <f>N25+R25+V25+Z25+AD25+AH25+AL25+AP25</f>
        <v>494</v>
      </c>
      <c r="B25" s="53">
        <v>23</v>
      </c>
      <c r="C25" s="336">
        <f>AVERAGE(L25,P25,T25,X25,AB25,AF25,AJ25,AN25,)</f>
        <v>37</v>
      </c>
      <c r="D25" s="3" t="s">
        <v>52</v>
      </c>
      <c r="E25" s="12" t="s">
        <v>31</v>
      </c>
      <c r="F25" s="12" t="s">
        <v>18</v>
      </c>
      <c r="G25" s="57" t="s">
        <v>210</v>
      </c>
      <c r="H25" s="350" t="s">
        <v>348</v>
      </c>
      <c r="I25" s="8" t="s">
        <v>92</v>
      </c>
      <c r="J25" s="8" t="s">
        <v>90</v>
      </c>
      <c r="K25" s="344"/>
      <c r="L25" s="344"/>
      <c r="M25" s="344"/>
      <c r="N25" s="344"/>
      <c r="O25" s="312"/>
      <c r="P25" s="312"/>
      <c r="Q25" s="312"/>
      <c r="R25" s="312"/>
      <c r="S25" s="291">
        <v>1.0023148148148148E-3</v>
      </c>
      <c r="T25" s="292">
        <v>42</v>
      </c>
      <c r="U25" s="292">
        <v>6</v>
      </c>
      <c r="V25" s="292">
        <v>95</v>
      </c>
      <c r="W25" s="133">
        <v>8.5300925925925919E-4</v>
      </c>
      <c r="X25" s="134">
        <v>34</v>
      </c>
      <c r="Y25" s="134">
        <v>18</v>
      </c>
      <c r="Z25" s="134">
        <v>84</v>
      </c>
      <c r="AA25" s="210" t="s">
        <v>291</v>
      </c>
      <c r="AB25" s="94"/>
      <c r="AC25" s="94"/>
      <c r="AD25" s="108">
        <v>28</v>
      </c>
      <c r="AE25" s="250">
        <v>5.6712962962962956E-4</v>
      </c>
      <c r="AF25" s="253">
        <v>48</v>
      </c>
      <c r="AG25" s="252">
        <v>7</v>
      </c>
      <c r="AH25" s="253">
        <v>94</v>
      </c>
      <c r="AI25" s="194">
        <v>3.6689814814814815E-4</v>
      </c>
      <c r="AJ25" s="177">
        <v>49</v>
      </c>
      <c r="AK25" s="177">
        <v>4</v>
      </c>
      <c r="AL25" s="177">
        <v>97</v>
      </c>
      <c r="AM25" s="41">
        <v>1.8287037037037038E-4</v>
      </c>
      <c r="AN25" s="42">
        <v>49</v>
      </c>
      <c r="AO25" s="42">
        <v>5</v>
      </c>
      <c r="AP25" s="42">
        <v>96</v>
      </c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T25" s="90"/>
      <c r="BU25" s="90"/>
      <c r="BV25" s="90"/>
      <c r="BW25" s="90"/>
      <c r="BX25" s="90"/>
      <c r="BY25" s="90"/>
      <c r="BZ25" s="90"/>
      <c r="CA25" s="90"/>
      <c r="CB25" s="90"/>
      <c r="CC25" s="90"/>
    </row>
    <row r="26" spans="1:81" s="90" customFormat="1" ht="15.75" hidden="1" customHeight="1" x14ac:dyDescent="0.3">
      <c r="A26" s="53">
        <f>N26+R26+V26+Z26+AD26+AH26+AL26+AP26</f>
        <v>491</v>
      </c>
      <c r="B26" s="53">
        <v>24</v>
      </c>
      <c r="C26" s="336">
        <f>AVERAGE(L26,P26,T26,X26,AB26,AF26,AJ26,AN26,)</f>
        <v>33.666666666666664</v>
      </c>
      <c r="D26" s="3" t="s">
        <v>220</v>
      </c>
      <c r="E26" s="12" t="s">
        <v>135</v>
      </c>
      <c r="F26" s="12" t="s">
        <v>181</v>
      </c>
      <c r="G26" s="57" t="s">
        <v>209</v>
      </c>
      <c r="H26" s="350"/>
      <c r="I26" s="8" t="s">
        <v>92</v>
      </c>
      <c r="J26" s="8" t="s">
        <v>90</v>
      </c>
      <c r="K26" s="344"/>
      <c r="L26" s="344"/>
      <c r="M26" s="344"/>
      <c r="N26" s="344"/>
      <c r="O26" s="313">
        <v>2.3344907407407407E-3</v>
      </c>
      <c r="P26" s="314">
        <v>34</v>
      </c>
      <c r="Q26" s="314">
        <v>14</v>
      </c>
      <c r="R26" s="314">
        <v>87</v>
      </c>
      <c r="S26" s="283">
        <v>1.1018518518518519E-3</v>
      </c>
      <c r="T26" s="278">
        <v>46</v>
      </c>
      <c r="U26" s="278">
        <v>22</v>
      </c>
      <c r="V26" s="278">
        <v>79</v>
      </c>
      <c r="W26" s="133">
        <v>8.4837962962962959E-4</v>
      </c>
      <c r="X26" s="134">
        <v>44</v>
      </c>
      <c r="Y26" s="134">
        <v>16</v>
      </c>
      <c r="Z26" s="134">
        <v>85</v>
      </c>
      <c r="AA26" s="98">
        <v>1.0413194444444444E-2</v>
      </c>
      <c r="AB26" s="94">
        <v>30</v>
      </c>
      <c r="AC26" s="94">
        <v>28</v>
      </c>
      <c r="AD26" s="94">
        <v>73</v>
      </c>
      <c r="AE26" s="250">
        <v>6.3541666666666662E-4</v>
      </c>
      <c r="AF26" s="252">
        <v>48</v>
      </c>
      <c r="AG26" s="252">
        <v>26</v>
      </c>
      <c r="AH26" s="253">
        <v>75</v>
      </c>
      <c r="AI26" s="199" t="s">
        <v>289</v>
      </c>
      <c r="AJ26" s="199"/>
      <c r="AK26" s="197"/>
      <c r="AL26" s="180">
        <v>39</v>
      </c>
      <c r="AM26" s="43" t="s">
        <v>152</v>
      </c>
      <c r="AN26" s="42"/>
      <c r="AO26" s="42"/>
      <c r="AP26" s="42">
        <v>53</v>
      </c>
      <c r="BQ26" s="110"/>
      <c r="BR26" s="110"/>
      <c r="BS26" s="110"/>
      <c r="BT26" s="110"/>
      <c r="BU26" s="110"/>
      <c r="BV26" s="110"/>
      <c r="BW26" s="110"/>
      <c r="BY26" s="110"/>
      <c r="BZ26" s="110"/>
    </row>
    <row r="27" spans="1:81" ht="18.75" hidden="1" x14ac:dyDescent="0.3">
      <c r="A27" s="53">
        <f>N27+R27+V27+Z27+AD27+AH27+AL27+AP27</f>
        <v>484</v>
      </c>
      <c r="B27" s="53">
        <v>25</v>
      </c>
      <c r="C27" s="336">
        <f>AVERAGE(L27,P27,T27,X27,AB27,AF27,AJ27,AN27,)</f>
        <v>25.25</v>
      </c>
      <c r="D27" s="12" t="s">
        <v>327</v>
      </c>
      <c r="E27" s="12" t="s">
        <v>7</v>
      </c>
      <c r="F27" s="12" t="s">
        <v>235</v>
      </c>
      <c r="G27" s="57" t="s">
        <v>236</v>
      </c>
      <c r="I27" s="8" t="s">
        <v>77</v>
      </c>
      <c r="J27" s="8" t="s">
        <v>90</v>
      </c>
      <c r="K27" s="345">
        <v>5.1828703703703698E-3</v>
      </c>
      <c r="L27" s="344">
        <v>31</v>
      </c>
      <c r="M27" s="344">
        <v>13</v>
      </c>
      <c r="N27" s="344">
        <v>87</v>
      </c>
      <c r="O27" s="346" t="s">
        <v>315</v>
      </c>
      <c r="P27" s="314"/>
      <c r="Q27" s="314"/>
      <c r="R27" s="314">
        <v>68</v>
      </c>
      <c r="S27" s="333" t="s">
        <v>315</v>
      </c>
      <c r="T27" s="278"/>
      <c r="U27" s="278"/>
      <c r="V27" s="278">
        <v>62</v>
      </c>
      <c r="W27" s="133">
        <v>2.4189814814814812E-4</v>
      </c>
      <c r="X27" s="134">
        <v>41</v>
      </c>
      <c r="Y27" s="134">
        <v>30</v>
      </c>
      <c r="Z27" s="134">
        <v>71</v>
      </c>
      <c r="AA27" s="118">
        <v>1.082175925925926E-2</v>
      </c>
      <c r="AB27" s="116">
        <v>29</v>
      </c>
      <c r="AC27" s="116">
        <v>36</v>
      </c>
      <c r="AD27" s="116">
        <v>65</v>
      </c>
      <c r="AE27" s="256" t="s">
        <v>290</v>
      </c>
      <c r="AF27" s="261"/>
      <c r="AG27" s="261"/>
      <c r="AH27" s="262">
        <v>39</v>
      </c>
      <c r="AI27" s="199" t="s">
        <v>289</v>
      </c>
      <c r="AJ27" s="199"/>
      <c r="AK27" s="201"/>
      <c r="AL27" s="202">
        <v>39</v>
      </c>
      <c r="AM27" s="43" t="s">
        <v>152</v>
      </c>
      <c r="AN27" s="46"/>
      <c r="AO27" s="46"/>
      <c r="AP27" s="46">
        <v>53</v>
      </c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110"/>
      <c r="CB27" s="110"/>
      <c r="CC27" s="110"/>
    </row>
    <row r="28" spans="1:81" s="106" customFormat="1" ht="18.75" hidden="1" customHeight="1" x14ac:dyDescent="0.3">
      <c r="A28" s="53">
        <f>N28+R28+V28+Z28+AD28+AH28+AL28+AP28</f>
        <v>483</v>
      </c>
      <c r="B28" s="53">
        <v>26</v>
      </c>
      <c r="C28" s="336">
        <f>AVERAGE(L28,P28,T28,X28,AB28,AF28,AJ28,AN28,)</f>
        <v>33</v>
      </c>
      <c r="D28" s="12" t="s">
        <v>164</v>
      </c>
      <c r="E28" s="12" t="s">
        <v>7</v>
      </c>
      <c r="F28" s="12" t="s">
        <v>165</v>
      </c>
      <c r="G28" s="57" t="s">
        <v>166</v>
      </c>
      <c r="H28" s="350"/>
      <c r="I28" s="8" t="s">
        <v>92</v>
      </c>
      <c r="J28" s="8" t="s">
        <v>90</v>
      </c>
      <c r="K28" s="344"/>
      <c r="L28" s="344"/>
      <c r="M28" s="344"/>
      <c r="N28" s="344"/>
      <c r="O28" s="329">
        <v>2.0567129629629629E-3</v>
      </c>
      <c r="P28" s="330">
        <v>39</v>
      </c>
      <c r="Q28" s="330">
        <v>1</v>
      </c>
      <c r="R28" s="330">
        <v>100</v>
      </c>
      <c r="S28" s="321" t="s">
        <v>320</v>
      </c>
      <c r="T28" s="275"/>
      <c r="U28" s="275"/>
      <c r="V28" s="278">
        <v>63</v>
      </c>
      <c r="W28" s="156">
        <v>7.5000000000000012E-4</v>
      </c>
      <c r="X28" s="154">
        <v>44</v>
      </c>
      <c r="Y28" s="154">
        <v>1</v>
      </c>
      <c r="Z28" s="154">
        <v>100</v>
      </c>
      <c r="AA28" s="210" t="s">
        <v>291</v>
      </c>
      <c r="AB28" s="94"/>
      <c r="AC28" s="94"/>
      <c r="AD28" s="108">
        <v>28</v>
      </c>
      <c r="AE28" s="254">
        <v>5.3587962962962953E-4</v>
      </c>
      <c r="AF28" s="255">
        <v>49</v>
      </c>
      <c r="AG28" s="255">
        <v>1</v>
      </c>
      <c r="AH28" s="255">
        <v>100</v>
      </c>
      <c r="AI28" s="199" t="s">
        <v>289</v>
      </c>
      <c r="AJ28" s="199"/>
      <c r="AK28" s="197"/>
      <c r="AL28" s="180">
        <v>39</v>
      </c>
      <c r="AM28" s="43" t="s">
        <v>152</v>
      </c>
      <c r="AN28" s="42"/>
      <c r="AO28" s="42"/>
      <c r="AP28" s="42">
        <v>53</v>
      </c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</row>
    <row r="29" spans="1:81" s="90" customFormat="1" ht="15.75" hidden="1" customHeight="1" x14ac:dyDescent="0.3">
      <c r="A29" s="53">
        <f>N29+R29+V29+Z29+AD29+AH29+AL29+AP29</f>
        <v>480</v>
      </c>
      <c r="B29" s="53">
        <v>27</v>
      </c>
      <c r="C29" s="336">
        <f>AVERAGE(L29,P29,T29,X29,AB29,AF29,AJ29,AN29,)</f>
        <v>28.857142857142858</v>
      </c>
      <c r="D29" s="3" t="s">
        <v>106</v>
      </c>
      <c r="E29" s="12" t="s">
        <v>31</v>
      </c>
      <c r="F29" s="12" t="s">
        <v>121</v>
      </c>
      <c r="G29" s="57" t="s">
        <v>210</v>
      </c>
      <c r="H29" s="350"/>
      <c r="I29" s="8" t="s">
        <v>92</v>
      </c>
      <c r="J29" s="8" t="s">
        <v>90</v>
      </c>
      <c r="K29" s="344"/>
      <c r="L29" s="344"/>
      <c r="M29" s="344"/>
      <c r="N29" s="344"/>
      <c r="O29" s="313">
        <v>2.2083333333333334E-3</v>
      </c>
      <c r="P29" s="314">
        <v>24</v>
      </c>
      <c r="Q29" s="314">
        <v>9</v>
      </c>
      <c r="R29" s="314">
        <v>92</v>
      </c>
      <c r="S29" s="283">
        <v>1.230324074074074E-3</v>
      </c>
      <c r="T29" s="278">
        <v>31</v>
      </c>
      <c r="U29" s="278">
        <v>28</v>
      </c>
      <c r="V29" s="278">
        <v>73</v>
      </c>
      <c r="W29" s="133">
        <v>9.0856481481481485E-4</v>
      </c>
      <c r="X29" s="134">
        <v>38</v>
      </c>
      <c r="Y29" s="134">
        <v>26</v>
      </c>
      <c r="Z29" s="134">
        <v>75</v>
      </c>
      <c r="AA29" s="98">
        <v>1.2597222222222223E-2</v>
      </c>
      <c r="AB29" s="94">
        <v>23</v>
      </c>
      <c r="AC29" s="108">
        <v>58</v>
      </c>
      <c r="AD29" s="108">
        <v>43</v>
      </c>
      <c r="AE29" s="250">
        <v>6.4004629629629622E-4</v>
      </c>
      <c r="AF29" s="252">
        <v>44</v>
      </c>
      <c r="AG29" s="252">
        <v>28</v>
      </c>
      <c r="AH29" s="253">
        <v>73</v>
      </c>
      <c r="AI29" s="195">
        <v>4.3055555555555555E-4</v>
      </c>
      <c r="AJ29" s="180">
        <v>42</v>
      </c>
      <c r="AK29" s="180">
        <v>30</v>
      </c>
      <c r="AL29" s="181">
        <v>71</v>
      </c>
      <c r="AM29" s="41" t="s">
        <v>152</v>
      </c>
      <c r="AN29" s="42"/>
      <c r="AO29" s="42"/>
      <c r="AP29" s="42">
        <v>53</v>
      </c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CA29" s="110"/>
      <c r="CB29" s="110"/>
      <c r="CC29" s="110"/>
    </row>
    <row r="30" spans="1:81" s="90" customFormat="1" ht="18.75" hidden="1" x14ac:dyDescent="0.3">
      <c r="A30" s="53">
        <f>N30+R30+V30+Z30+AD30+AH30+AL30+AP30</f>
        <v>477</v>
      </c>
      <c r="B30" s="53">
        <v>28</v>
      </c>
      <c r="C30" s="336">
        <f>AVERAGE(L30,P30,T30,X30,AB30,AF30,AJ30,AN30,)</f>
        <v>34.142857142857146</v>
      </c>
      <c r="D30" s="3" t="s">
        <v>46</v>
      </c>
      <c r="E30" s="12" t="s">
        <v>13</v>
      </c>
      <c r="F30" s="12" t="s">
        <v>18</v>
      </c>
      <c r="G30" s="57" t="s">
        <v>210</v>
      </c>
      <c r="H30" s="350"/>
      <c r="I30" s="8" t="s">
        <v>92</v>
      </c>
      <c r="J30" s="8" t="s">
        <v>90</v>
      </c>
      <c r="K30" s="344"/>
      <c r="L30" s="344"/>
      <c r="M30" s="344"/>
      <c r="N30" s="344"/>
      <c r="O30" s="314"/>
      <c r="P30" s="314"/>
      <c r="Q30" s="314"/>
      <c r="R30" s="314"/>
      <c r="S30" s="283">
        <v>1.0740740740740741E-3</v>
      </c>
      <c r="T30" s="278">
        <v>36</v>
      </c>
      <c r="U30" s="278">
        <v>17</v>
      </c>
      <c r="V30" s="278">
        <v>84</v>
      </c>
      <c r="W30" s="133">
        <v>8.599537037037036E-4</v>
      </c>
      <c r="X30" s="134">
        <v>40</v>
      </c>
      <c r="Y30" s="134">
        <v>20</v>
      </c>
      <c r="Z30" s="134">
        <v>81</v>
      </c>
      <c r="AA30" s="98">
        <v>1.0778935185185185E-2</v>
      </c>
      <c r="AB30" s="94">
        <v>24</v>
      </c>
      <c r="AC30" s="94">
        <v>35</v>
      </c>
      <c r="AD30" s="94">
        <v>66</v>
      </c>
      <c r="AE30" s="250">
        <v>6.122685185185185E-4</v>
      </c>
      <c r="AF30" s="252">
        <v>42</v>
      </c>
      <c r="AG30" s="252">
        <v>22</v>
      </c>
      <c r="AH30" s="253">
        <v>79</v>
      </c>
      <c r="AI30" s="195">
        <v>4.0162037037037038E-4</v>
      </c>
      <c r="AJ30" s="180">
        <v>49</v>
      </c>
      <c r="AK30" s="180">
        <v>20</v>
      </c>
      <c r="AL30" s="181">
        <v>81</v>
      </c>
      <c r="AM30" s="41">
        <v>1.9097222222222223E-4</v>
      </c>
      <c r="AN30" s="42">
        <v>48</v>
      </c>
      <c r="AO30" s="42">
        <v>15</v>
      </c>
      <c r="AP30" s="42">
        <v>86</v>
      </c>
      <c r="BQ30" s="110"/>
      <c r="BR30" s="110"/>
      <c r="BS30" s="110"/>
      <c r="BT30" s="110"/>
      <c r="BU30" s="110"/>
      <c r="BV30" s="110"/>
      <c r="BW30" s="110"/>
      <c r="BX30" s="110"/>
      <c r="BY30" s="3"/>
      <c r="BZ30" s="3"/>
    </row>
    <row r="31" spans="1:81" s="90" customFormat="1" ht="15.75" hidden="1" customHeight="1" x14ac:dyDescent="0.3">
      <c r="A31" s="53">
        <f>N31+R31+V31+Z31+AD31+AH31+AL31+AP31</f>
        <v>464</v>
      </c>
      <c r="B31" s="53">
        <v>29</v>
      </c>
      <c r="C31" s="336">
        <f>AVERAGE(L31,P31,T31,X31,AB31,AF31,AJ31,AN31,)</f>
        <v>34.666666666666664</v>
      </c>
      <c r="D31" s="3" t="s">
        <v>81</v>
      </c>
      <c r="E31" s="12" t="s">
        <v>13</v>
      </c>
      <c r="F31" s="12" t="s">
        <v>18</v>
      </c>
      <c r="G31" s="57" t="s">
        <v>210</v>
      </c>
      <c r="H31" s="350"/>
      <c r="I31" s="8" t="s">
        <v>92</v>
      </c>
      <c r="J31" s="8" t="s">
        <v>90</v>
      </c>
      <c r="K31" s="344"/>
      <c r="L31" s="344"/>
      <c r="M31" s="344"/>
      <c r="N31" s="344"/>
      <c r="O31" s="313">
        <v>2.445601851851852E-3</v>
      </c>
      <c r="P31" s="314">
        <v>31</v>
      </c>
      <c r="Q31" s="314">
        <v>18</v>
      </c>
      <c r="R31" s="314">
        <v>83</v>
      </c>
      <c r="S31" s="283">
        <v>1.1064814814814815E-3</v>
      </c>
      <c r="T31" s="278">
        <v>39</v>
      </c>
      <c r="U31" s="278">
        <v>23</v>
      </c>
      <c r="V31" s="278">
        <v>78</v>
      </c>
      <c r="W31" s="133">
        <v>8.7847222222222233E-4</v>
      </c>
      <c r="X31" s="134">
        <v>40</v>
      </c>
      <c r="Y31" s="134">
        <v>21</v>
      </c>
      <c r="Z31" s="134">
        <v>80</v>
      </c>
      <c r="AA31" s="210" t="s">
        <v>291</v>
      </c>
      <c r="AB31" s="94"/>
      <c r="AC31" s="94"/>
      <c r="AD31" s="108">
        <v>28</v>
      </c>
      <c r="AE31" s="256" t="s">
        <v>290</v>
      </c>
      <c r="AF31" s="257"/>
      <c r="AG31" s="257"/>
      <c r="AH31" s="249">
        <v>39</v>
      </c>
      <c r="AI31" s="195">
        <v>3.9583333333333338E-4</v>
      </c>
      <c r="AJ31" s="180">
        <v>51</v>
      </c>
      <c r="AK31" s="180">
        <v>17</v>
      </c>
      <c r="AL31" s="181">
        <v>84</v>
      </c>
      <c r="AM31" s="41">
        <v>2.0833333333333335E-4</v>
      </c>
      <c r="AN31" s="42">
        <v>47</v>
      </c>
      <c r="AO31" s="42">
        <v>29</v>
      </c>
      <c r="AP31" s="42">
        <v>72</v>
      </c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110"/>
      <c r="BE31" s="110"/>
      <c r="BF31" s="110"/>
      <c r="BG31" s="110"/>
      <c r="BH31" s="110"/>
      <c r="BI31" s="110"/>
      <c r="BJ31" s="110"/>
      <c r="BK31" s="110"/>
      <c r="BL31" s="110"/>
      <c r="BM31" s="110"/>
      <c r="BN31" s="110"/>
      <c r="BO31" s="110"/>
      <c r="BP31" s="110"/>
      <c r="BX31" s="110"/>
      <c r="CA31" s="3"/>
      <c r="CB31" s="3"/>
      <c r="CC31" s="3"/>
    </row>
    <row r="32" spans="1:81" s="90" customFormat="1" ht="15.75" hidden="1" customHeight="1" x14ac:dyDescent="0.3">
      <c r="A32" s="53">
        <f>N32+R32+V32+Z32+AD32+AH32+AL32+AP32</f>
        <v>459</v>
      </c>
      <c r="B32" s="53">
        <v>30</v>
      </c>
      <c r="C32" s="336">
        <f>AVERAGE(L32,P32,T32,X32,AB32,AF32,AJ32,AN32,)</f>
        <v>25.333333333333332</v>
      </c>
      <c r="D32" s="3" t="s">
        <v>325</v>
      </c>
      <c r="E32" s="12" t="s">
        <v>7</v>
      </c>
      <c r="F32" s="12" t="s">
        <v>235</v>
      </c>
      <c r="G32" s="57" t="s">
        <v>236</v>
      </c>
      <c r="H32" s="351"/>
      <c r="I32" s="8" t="s">
        <v>92</v>
      </c>
      <c r="J32" s="8" t="s">
        <v>90</v>
      </c>
      <c r="K32" s="345">
        <v>4.3854166666666668E-3</v>
      </c>
      <c r="L32" s="344">
        <v>35</v>
      </c>
      <c r="M32" s="344">
        <v>2</v>
      </c>
      <c r="N32" s="344">
        <v>99</v>
      </c>
      <c r="O32" s="346" t="s">
        <v>315</v>
      </c>
      <c r="P32" s="314"/>
      <c r="Q32" s="314"/>
      <c r="R32" s="314">
        <v>68</v>
      </c>
      <c r="S32" s="333" t="s">
        <v>315</v>
      </c>
      <c r="T32" s="278"/>
      <c r="U32" s="278"/>
      <c r="V32" s="278">
        <v>62</v>
      </c>
      <c r="W32" s="133">
        <v>2.4189814814814812E-4</v>
      </c>
      <c r="X32" s="134">
        <v>41</v>
      </c>
      <c r="Y32" s="134">
        <v>30</v>
      </c>
      <c r="Z32" s="134">
        <v>71</v>
      </c>
      <c r="AA32" s="210" t="s">
        <v>291</v>
      </c>
      <c r="AB32" s="94"/>
      <c r="AC32" s="94"/>
      <c r="AD32" s="108">
        <v>28</v>
      </c>
      <c r="AE32" s="256" t="s">
        <v>290</v>
      </c>
      <c r="AF32" s="257"/>
      <c r="AG32" s="257"/>
      <c r="AH32" s="249">
        <v>39</v>
      </c>
      <c r="AI32" s="199" t="s">
        <v>289</v>
      </c>
      <c r="AJ32" s="199"/>
      <c r="AK32" s="196"/>
      <c r="AL32" s="193">
        <v>39</v>
      </c>
      <c r="AM32" s="43" t="s">
        <v>152</v>
      </c>
      <c r="AN32" s="115"/>
      <c r="AO32" s="115"/>
      <c r="AP32" s="115">
        <v>53</v>
      </c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110"/>
      <c r="CB32" s="110"/>
      <c r="CC32" s="110"/>
    </row>
    <row r="33" spans="1:81" s="90" customFormat="1" ht="18.75" hidden="1" x14ac:dyDescent="0.3">
      <c r="A33" s="53">
        <f>N33+R33+V33+Z33+AD33+AH33+AL33+AP33</f>
        <v>458</v>
      </c>
      <c r="B33" s="53">
        <v>31</v>
      </c>
      <c r="C33" s="336">
        <f>AVERAGE(L33,P33,T33,X33,AB33,AF33,AJ33,AN33,)</f>
        <v>24.666666666666668</v>
      </c>
      <c r="D33" s="3" t="s">
        <v>326</v>
      </c>
      <c r="E33" s="12" t="s">
        <v>7</v>
      </c>
      <c r="F33" s="12" t="s">
        <v>235</v>
      </c>
      <c r="G33" s="57" t="s">
        <v>236</v>
      </c>
      <c r="H33" s="351"/>
      <c r="I33" s="8" t="s">
        <v>92</v>
      </c>
      <c r="J33" s="8" t="s">
        <v>90</v>
      </c>
      <c r="K33" s="345">
        <v>4.4039351851851852E-3</v>
      </c>
      <c r="L33" s="344">
        <v>33</v>
      </c>
      <c r="M33" s="344">
        <v>3</v>
      </c>
      <c r="N33" s="344">
        <v>98</v>
      </c>
      <c r="O33" s="346" t="s">
        <v>315</v>
      </c>
      <c r="P33" s="314"/>
      <c r="Q33" s="314"/>
      <c r="R33" s="314">
        <v>68</v>
      </c>
      <c r="S33" s="333" t="s">
        <v>315</v>
      </c>
      <c r="T33" s="278"/>
      <c r="U33" s="278"/>
      <c r="V33" s="278">
        <v>62</v>
      </c>
      <c r="W33" s="133">
        <v>2.4189814814814812E-4</v>
      </c>
      <c r="X33" s="134">
        <v>41</v>
      </c>
      <c r="Y33" s="134">
        <v>30</v>
      </c>
      <c r="Z33" s="134">
        <v>71</v>
      </c>
      <c r="AA33" s="210" t="s">
        <v>291</v>
      </c>
      <c r="AB33" s="94"/>
      <c r="AC33" s="94"/>
      <c r="AD33" s="108">
        <v>28</v>
      </c>
      <c r="AE33" s="256" t="s">
        <v>290</v>
      </c>
      <c r="AF33" s="257"/>
      <c r="AG33" s="257"/>
      <c r="AH33" s="249">
        <v>39</v>
      </c>
      <c r="AI33" s="199" t="s">
        <v>289</v>
      </c>
      <c r="AJ33" s="199"/>
      <c r="AK33" s="196"/>
      <c r="AL33" s="193">
        <v>39</v>
      </c>
      <c r="AM33" s="43" t="s">
        <v>152</v>
      </c>
      <c r="AN33" s="115"/>
      <c r="AO33" s="115"/>
      <c r="AP33" s="115">
        <v>53</v>
      </c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110"/>
      <c r="CB33" s="110"/>
      <c r="CC33" s="110"/>
    </row>
    <row r="34" spans="1:81" s="110" customFormat="1" ht="18.75" hidden="1" x14ac:dyDescent="0.3">
      <c r="A34" s="53">
        <f>N34+R34+V34+Z34+AD34+AH34+AL34+AP34</f>
        <v>454</v>
      </c>
      <c r="B34" s="53">
        <v>32</v>
      </c>
      <c r="C34" s="336">
        <f>AVERAGE(L34,P34,T34,X34,AB34,AF34,AJ34,AN34,)</f>
        <v>29.111111111111111</v>
      </c>
      <c r="D34" s="3" t="s">
        <v>328</v>
      </c>
      <c r="E34" s="12" t="s">
        <v>133</v>
      </c>
      <c r="F34" s="12" t="s">
        <v>18</v>
      </c>
      <c r="G34" s="57" t="s">
        <v>210</v>
      </c>
      <c r="H34" s="350" t="s">
        <v>339</v>
      </c>
      <c r="I34" s="8" t="s">
        <v>77</v>
      </c>
      <c r="J34" s="8" t="s">
        <v>90</v>
      </c>
      <c r="K34" s="345">
        <v>7.2743055555555556E-3</v>
      </c>
      <c r="L34" s="344">
        <v>29</v>
      </c>
      <c r="M34" s="344">
        <v>24</v>
      </c>
      <c r="N34" s="344">
        <v>76</v>
      </c>
      <c r="O34" s="339">
        <v>3.4548611111111112E-3</v>
      </c>
      <c r="P34" s="340">
        <v>25</v>
      </c>
      <c r="Q34" s="340">
        <v>30</v>
      </c>
      <c r="R34" s="340">
        <v>71</v>
      </c>
      <c r="S34" s="289">
        <v>1.5208333333333332E-3</v>
      </c>
      <c r="T34" s="290">
        <v>31</v>
      </c>
      <c r="U34" s="290">
        <v>35</v>
      </c>
      <c r="V34" s="290">
        <v>66</v>
      </c>
      <c r="W34" s="156">
        <v>1.1909722222222222E-3</v>
      </c>
      <c r="X34" s="154">
        <v>34</v>
      </c>
      <c r="Y34" s="154">
        <v>42</v>
      </c>
      <c r="Z34" s="154">
        <v>62</v>
      </c>
      <c r="AA34" s="103">
        <v>1.4537037037037038E-2</v>
      </c>
      <c r="AB34" s="93">
        <v>30</v>
      </c>
      <c r="AC34" s="94">
        <v>70</v>
      </c>
      <c r="AD34" s="94">
        <v>31</v>
      </c>
      <c r="AE34" s="258">
        <v>8.6921296296296302E-4</v>
      </c>
      <c r="AF34" s="251">
        <v>33</v>
      </c>
      <c r="AG34" s="252">
        <v>60</v>
      </c>
      <c r="AH34" s="253">
        <v>41</v>
      </c>
      <c r="AI34" s="194">
        <v>5.5439814814814815E-4</v>
      </c>
      <c r="AJ34" s="177">
        <v>42</v>
      </c>
      <c r="AK34" s="177">
        <v>51</v>
      </c>
      <c r="AL34" s="177">
        <v>50</v>
      </c>
      <c r="AM34" s="41">
        <v>2.6273148148148146E-4</v>
      </c>
      <c r="AN34" s="42">
        <v>38</v>
      </c>
      <c r="AO34" s="42">
        <v>44</v>
      </c>
      <c r="AP34" s="42">
        <v>57</v>
      </c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5"/>
      <c r="BR34" s="5"/>
      <c r="BS34" s="5"/>
      <c r="BT34" s="90"/>
      <c r="BU34" s="90"/>
      <c r="BV34" s="90"/>
      <c r="BW34" s="90"/>
      <c r="BX34" s="90"/>
      <c r="BY34" s="90"/>
      <c r="BZ34" s="90"/>
      <c r="CA34" s="5"/>
      <c r="CB34" s="5"/>
      <c r="CC34" s="5"/>
    </row>
    <row r="35" spans="1:81" s="90" customFormat="1" ht="18.75" hidden="1" x14ac:dyDescent="0.3">
      <c r="A35" s="53">
        <f>N35+R35+V35+Z35+AD35+AH35+AL35+AP35</f>
        <v>450</v>
      </c>
      <c r="B35" s="53">
        <v>33</v>
      </c>
      <c r="C35" s="336">
        <f>AVERAGE(L35,P35,T35,X35,AB35,AF35,AJ35,AN35,)</f>
        <v>31.5</v>
      </c>
      <c r="D35" s="3" t="s">
        <v>97</v>
      </c>
      <c r="E35" s="12" t="s">
        <v>13</v>
      </c>
      <c r="F35" s="12" t="s">
        <v>122</v>
      </c>
      <c r="G35" s="57" t="s">
        <v>212</v>
      </c>
      <c r="H35" s="350"/>
      <c r="I35" s="8" t="s">
        <v>92</v>
      </c>
      <c r="J35" s="8" t="s">
        <v>90</v>
      </c>
      <c r="K35" s="344"/>
      <c r="L35" s="344"/>
      <c r="M35" s="344"/>
      <c r="N35" s="344"/>
      <c r="O35" s="314"/>
      <c r="P35" s="314"/>
      <c r="Q35" s="314"/>
      <c r="R35" s="314"/>
      <c r="S35" s="283">
        <v>1.0717592592592593E-3</v>
      </c>
      <c r="T35" s="278">
        <v>37</v>
      </c>
      <c r="U35" s="278">
        <v>15</v>
      </c>
      <c r="V35" s="278">
        <v>86</v>
      </c>
      <c r="W35" s="133">
        <v>8.3101851851851859E-4</v>
      </c>
      <c r="X35" s="134">
        <v>37</v>
      </c>
      <c r="Y35" s="134">
        <v>14</v>
      </c>
      <c r="Z35" s="134">
        <v>87</v>
      </c>
      <c r="AA35" s="98">
        <v>1.1241898148148147E-2</v>
      </c>
      <c r="AB35" s="94">
        <v>24</v>
      </c>
      <c r="AC35" s="94">
        <v>44</v>
      </c>
      <c r="AD35" s="94">
        <v>57</v>
      </c>
      <c r="AE35" s="250">
        <v>6.0648148148148139E-4</v>
      </c>
      <c r="AF35" s="252">
        <v>44</v>
      </c>
      <c r="AG35" s="252">
        <v>19</v>
      </c>
      <c r="AH35" s="253">
        <v>82</v>
      </c>
      <c r="AI35" s="195">
        <v>3.9351851851851852E-4</v>
      </c>
      <c r="AJ35" s="180">
        <v>47</v>
      </c>
      <c r="AK35" s="180">
        <v>16</v>
      </c>
      <c r="AL35" s="181">
        <v>85</v>
      </c>
      <c r="AM35" s="41" t="s">
        <v>152</v>
      </c>
      <c r="AN35" s="42"/>
      <c r="AO35" s="42"/>
      <c r="AP35" s="42">
        <v>53</v>
      </c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T35" s="5"/>
      <c r="BU35" s="5"/>
      <c r="BV35" s="5"/>
      <c r="BW35" s="5"/>
      <c r="BX35" s="5"/>
    </row>
    <row r="36" spans="1:81" s="3" customFormat="1" ht="18.75" hidden="1" customHeight="1" x14ac:dyDescent="0.3">
      <c r="A36" s="53">
        <f>N36+R36+V36+Z36+AD36+AH36+AL36+AP36</f>
        <v>446</v>
      </c>
      <c r="B36" s="53">
        <v>34</v>
      </c>
      <c r="C36" s="336">
        <f>AVERAGE(L36,P36,T36,X36,AB36,AF36,AJ36,AN36,)</f>
        <v>24</v>
      </c>
      <c r="D36" s="12" t="s">
        <v>205</v>
      </c>
      <c r="E36" s="12" t="s">
        <v>13</v>
      </c>
      <c r="F36" s="12" t="s">
        <v>170</v>
      </c>
      <c r="G36" s="57" t="s">
        <v>212</v>
      </c>
      <c r="H36" s="351"/>
      <c r="I36" s="8" t="s">
        <v>77</v>
      </c>
      <c r="J36" s="8" t="s">
        <v>90</v>
      </c>
      <c r="K36" s="345">
        <v>6.5150462962962957E-3</v>
      </c>
      <c r="L36" s="344">
        <v>24</v>
      </c>
      <c r="M36" s="344">
        <v>22</v>
      </c>
      <c r="N36" s="344">
        <v>78</v>
      </c>
      <c r="O36" s="313">
        <v>3.0856481481481481E-3</v>
      </c>
      <c r="P36" s="314">
        <v>27</v>
      </c>
      <c r="Q36" s="314">
        <v>28</v>
      </c>
      <c r="R36" s="314">
        <v>73</v>
      </c>
      <c r="S36" s="333" t="s">
        <v>315</v>
      </c>
      <c r="T36" s="278"/>
      <c r="U36" s="278"/>
      <c r="V36" s="278">
        <v>62</v>
      </c>
      <c r="W36" s="133">
        <v>1.1331018518518519E-3</v>
      </c>
      <c r="X36" s="134">
        <v>31</v>
      </c>
      <c r="Y36" s="154">
        <v>37</v>
      </c>
      <c r="Z36" s="154">
        <v>64</v>
      </c>
      <c r="AA36" s="98">
        <v>1.3909722222222224E-2</v>
      </c>
      <c r="AB36" s="94">
        <v>30</v>
      </c>
      <c r="AC36" s="94">
        <v>67</v>
      </c>
      <c r="AD36" s="94">
        <v>34</v>
      </c>
      <c r="AE36" s="256">
        <v>8.4143518518518519E-4</v>
      </c>
      <c r="AF36" s="259">
        <v>32</v>
      </c>
      <c r="AG36" s="259"/>
      <c r="AH36" s="252">
        <v>43</v>
      </c>
      <c r="AI36" s="199" t="s">
        <v>289</v>
      </c>
      <c r="AJ36" s="199"/>
      <c r="AK36" s="196"/>
      <c r="AL36" s="193">
        <v>39</v>
      </c>
      <c r="AM36" s="43" t="s">
        <v>152</v>
      </c>
      <c r="AN36" s="42"/>
      <c r="AO36" s="42"/>
      <c r="AP36" s="42">
        <v>53</v>
      </c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110"/>
      <c r="BE36" s="110"/>
      <c r="BF36" s="110"/>
      <c r="BG36" s="110"/>
      <c r="BH36" s="110"/>
      <c r="BI36" s="110"/>
      <c r="BJ36" s="110"/>
      <c r="BK36" s="110"/>
      <c r="BL36" s="110"/>
      <c r="BM36" s="110"/>
      <c r="BN36" s="110"/>
      <c r="BO36" s="110"/>
      <c r="BP36" s="110"/>
      <c r="BQ36" s="106"/>
      <c r="BR36" s="106"/>
      <c r="BS36" s="106"/>
      <c r="BT36" s="90"/>
      <c r="BU36" s="90"/>
      <c r="BV36" s="90"/>
      <c r="BW36" s="90"/>
      <c r="BX36" s="90"/>
      <c r="BY36" s="90"/>
      <c r="BZ36" s="90"/>
      <c r="CA36" s="110"/>
      <c r="CB36" s="110"/>
      <c r="CC36" s="110"/>
    </row>
    <row r="37" spans="1:81" s="90" customFormat="1" ht="15.75" hidden="1" customHeight="1" x14ac:dyDescent="0.3">
      <c r="A37" s="53">
        <f>N37+R37+V37+Z37+AD37+AH37+AL37+AP37</f>
        <v>440</v>
      </c>
      <c r="B37" s="53">
        <v>35</v>
      </c>
      <c r="C37" s="336">
        <f>AVERAGE(L37,P37,T37,X37,AB37,AF37,AJ37,AN37,)</f>
        <v>34.666666666666664</v>
      </c>
      <c r="D37" s="3" t="s">
        <v>21</v>
      </c>
      <c r="E37" s="12" t="s">
        <v>34</v>
      </c>
      <c r="F37" s="12" t="s">
        <v>22</v>
      </c>
      <c r="G37" s="57" t="s">
        <v>130</v>
      </c>
      <c r="H37" s="350" t="s">
        <v>349</v>
      </c>
      <c r="I37" s="8" t="s">
        <v>77</v>
      </c>
      <c r="J37" s="8" t="s">
        <v>23</v>
      </c>
      <c r="K37" s="345">
        <v>7.1643518518518514E-3</v>
      </c>
      <c r="L37" s="344">
        <v>37</v>
      </c>
      <c r="M37" s="344">
        <v>23</v>
      </c>
      <c r="N37" s="344">
        <v>77</v>
      </c>
      <c r="O37" s="339">
        <v>3.4490740740740745E-3</v>
      </c>
      <c r="P37" s="340">
        <v>41</v>
      </c>
      <c r="Q37" s="340">
        <v>29</v>
      </c>
      <c r="R37" s="340">
        <v>72</v>
      </c>
      <c r="S37" s="289">
        <v>1.6435185185185183E-3</v>
      </c>
      <c r="T37" s="290">
        <v>37</v>
      </c>
      <c r="U37" s="290">
        <v>36</v>
      </c>
      <c r="V37" s="290">
        <v>65</v>
      </c>
      <c r="W37" s="156">
        <v>1.3240740740740741E-3</v>
      </c>
      <c r="X37" s="154">
        <v>30</v>
      </c>
      <c r="Y37" s="154">
        <v>40</v>
      </c>
      <c r="Z37" s="154">
        <v>60</v>
      </c>
      <c r="AA37" s="98">
        <v>1.6192129629629629E-2</v>
      </c>
      <c r="AB37" s="94">
        <v>30</v>
      </c>
      <c r="AC37" s="94">
        <v>71</v>
      </c>
      <c r="AD37" s="94">
        <v>30</v>
      </c>
      <c r="AE37" s="258">
        <v>1.0532407407407407E-3</v>
      </c>
      <c r="AF37" s="252">
        <v>42</v>
      </c>
      <c r="AG37" s="252">
        <v>61</v>
      </c>
      <c r="AH37" s="253">
        <v>40</v>
      </c>
      <c r="AI37" s="195">
        <v>6.2500000000000001E-4</v>
      </c>
      <c r="AJ37" s="180">
        <v>45</v>
      </c>
      <c r="AK37" s="180">
        <v>59</v>
      </c>
      <c r="AL37" s="181">
        <v>42</v>
      </c>
      <c r="AM37" s="41">
        <v>2.8935185185185189E-4</v>
      </c>
      <c r="AN37" s="42">
        <v>50</v>
      </c>
      <c r="AO37" s="42">
        <v>47</v>
      </c>
      <c r="AP37" s="42">
        <v>54</v>
      </c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5"/>
      <c r="BR37" s="5"/>
      <c r="BS37" s="5"/>
    </row>
    <row r="38" spans="1:81" ht="18.75" hidden="1" x14ac:dyDescent="0.3">
      <c r="A38" s="53">
        <f>N38+R38+V38+Z38+AD38+AH38+AL38+AP38</f>
        <v>424</v>
      </c>
      <c r="B38" s="53">
        <v>36</v>
      </c>
      <c r="C38" s="336">
        <f>AVERAGE(L38,P38,T38,X38,AB38,AF38,AJ38,AN38,)</f>
        <v>30.333333333333332</v>
      </c>
      <c r="D38" s="3" t="s">
        <v>64</v>
      </c>
      <c r="E38" s="12" t="s">
        <v>13</v>
      </c>
      <c r="F38" s="12" t="s">
        <v>18</v>
      </c>
      <c r="G38" s="57" t="s">
        <v>210</v>
      </c>
      <c r="I38" s="8" t="s">
        <v>92</v>
      </c>
      <c r="J38" s="8" t="s">
        <v>90</v>
      </c>
      <c r="K38" s="344"/>
      <c r="L38" s="344"/>
      <c r="M38" s="344"/>
      <c r="N38" s="344"/>
      <c r="O38" s="313">
        <v>2.5648148148148149E-3</v>
      </c>
      <c r="P38" s="314">
        <v>28</v>
      </c>
      <c r="Q38" s="314">
        <v>21</v>
      </c>
      <c r="R38" s="314">
        <v>80</v>
      </c>
      <c r="S38" s="287">
        <v>1.170138888888889E-3</v>
      </c>
      <c r="T38" s="279">
        <v>39</v>
      </c>
      <c r="U38" s="278">
        <v>25</v>
      </c>
      <c r="V38" s="278">
        <v>76</v>
      </c>
      <c r="W38" s="133">
        <v>9.1319444444444434E-4</v>
      </c>
      <c r="X38" s="134">
        <v>36</v>
      </c>
      <c r="Y38" s="134">
        <v>27</v>
      </c>
      <c r="Z38" s="134">
        <v>74</v>
      </c>
      <c r="AA38" s="98">
        <v>1.1585648148148149E-2</v>
      </c>
      <c r="AB38" s="94">
        <v>22</v>
      </c>
      <c r="AC38" s="94">
        <v>49</v>
      </c>
      <c r="AD38" s="94">
        <v>52</v>
      </c>
      <c r="AE38" s="256" t="s">
        <v>290</v>
      </c>
      <c r="AF38" s="257"/>
      <c r="AG38" s="257"/>
      <c r="AH38" s="249">
        <v>39</v>
      </c>
      <c r="AI38" s="199" t="s">
        <v>289</v>
      </c>
      <c r="AJ38" s="199"/>
      <c r="AK38" s="197"/>
      <c r="AL38" s="180">
        <v>39</v>
      </c>
      <c r="AM38" s="41">
        <v>2.3032407407407409E-4</v>
      </c>
      <c r="AN38" s="42">
        <v>57</v>
      </c>
      <c r="AO38" s="42">
        <v>37</v>
      </c>
      <c r="AP38" s="42">
        <v>64</v>
      </c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106"/>
      <c r="BR38" s="106"/>
      <c r="BS38" s="106"/>
      <c r="BT38" s="90"/>
      <c r="BU38" s="90"/>
      <c r="BV38" s="90"/>
      <c r="BW38" s="90"/>
      <c r="BX38" s="90"/>
      <c r="BY38" s="90"/>
      <c r="BZ38" s="90"/>
    </row>
    <row r="39" spans="1:81" ht="18.75" hidden="1" x14ac:dyDescent="0.3">
      <c r="A39" s="53">
        <f>N39+R39+V39+Z39+AD39+AH39+AL39+AP39</f>
        <v>423</v>
      </c>
      <c r="B39" s="53">
        <v>37</v>
      </c>
      <c r="C39" s="336">
        <f>AVERAGE(L39,P39,T39,X39,AB39,AF39,AJ39,AN39,)</f>
        <v>31.25</v>
      </c>
      <c r="D39" s="3" t="s">
        <v>172</v>
      </c>
      <c r="E39" s="12" t="s">
        <v>173</v>
      </c>
      <c r="F39" s="12" t="s">
        <v>181</v>
      </c>
      <c r="G39" s="57" t="s">
        <v>209</v>
      </c>
      <c r="H39" s="351" t="s">
        <v>340</v>
      </c>
      <c r="I39" s="8" t="s">
        <v>92</v>
      </c>
      <c r="J39" s="8" t="s">
        <v>90</v>
      </c>
      <c r="K39" s="345"/>
      <c r="L39" s="344"/>
      <c r="M39" s="344"/>
      <c r="N39" s="344"/>
      <c r="O39" s="312"/>
      <c r="P39" s="312"/>
      <c r="Q39" s="312"/>
      <c r="R39" s="312"/>
      <c r="S39" s="291">
        <v>1.0069444444444444E-3</v>
      </c>
      <c r="T39" s="292">
        <v>46</v>
      </c>
      <c r="U39" s="292">
        <v>7</v>
      </c>
      <c r="V39" s="292">
        <v>94</v>
      </c>
      <c r="W39" s="288" t="s">
        <v>315</v>
      </c>
      <c r="X39" s="131"/>
      <c r="Y39" s="139"/>
      <c r="Z39" s="139">
        <v>57</v>
      </c>
      <c r="AA39" s="102">
        <v>9.6631944444444447E-3</v>
      </c>
      <c r="AB39" s="97">
        <v>29</v>
      </c>
      <c r="AC39" s="94">
        <v>9</v>
      </c>
      <c r="AD39" s="94">
        <v>92</v>
      </c>
      <c r="AE39" s="254">
        <v>5.8680555555555558E-4</v>
      </c>
      <c r="AF39" s="255">
        <v>50</v>
      </c>
      <c r="AG39" s="255">
        <v>13</v>
      </c>
      <c r="AH39" s="255">
        <v>88</v>
      </c>
      <c r="AI39" s="199" t="s">
        <v>289</v>
      </c>
      <c r="AJ39" s="199"/>
      <c r="AK39" s="197"/>
      <c r="AL39" s="180">
        <v>39</v>
      </c>
      <c r="AM39" s="43" t="s">
        <v>152</v>
      </c>
      <c r="AN39" s="42"/>
      <c r="AO39" s="42"/>
      <c r="AP39" s="42">
        <v>53</v>
      </c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10"/>
      <c r="BR39" s="110"/>
      <c r="BS39" s="110"/>
      <c r="BT39" s="3"/>
      <c r="BU39" s="3"/>
      <c r="BV39" s="3"/>
      <c r="BW39" s="3"/>
      <c r="BX39" s="3"/>
    </row>
    <row r="40" spans="1:81" s="110" customFormat="1" ht="15.75" hidden="1" customHeight="1" x14ac:dyDescent="0.3">
      <c r="A40" s="53">
        <f>N40+R40+V40+Z40+AD40+AH40+AL40+AP40</f>
        <v>374</v>
      </c>
      <c r="B40" s="53">
        <v>38</v>
      </c>
      <c r="C40" s="336">
        <f>AVERAGE(L40,P40,T40,X40,AB40,AF40,AJ40,AN40,)</f>
        <v>24.75</v>
      </c>
      <c r="D40" s="3" t="s">
        <v>187</v>
      </c>
      <c r="E40" s="12" t="s">
        <v>13</v>
      </c>
      <c r="F40" s="12" t="s">
        <v>18</v>
      </c>
      <c r="G40" s="57" t="s">
        <v>210</v>
      </c>
      <c r="H40" s="350"/>
      <c r="I40" s="8" t="s">
        <v>92</v>
      </c>
      <c r="J40" s="8" t="s">
        <v>357</v>
      </c>
      <c r="K40" s="344"/>
      <c r="L40" s="344"/>
      <c r="M40" s="344"/>
      <c r="N40" s="344"/>
      <c r="O40" s="314"/>
      <c r="P40" s="314"/>
      <c r="Q40" s="314"/>
      <c r="R40" s="314"/>
      <c r="S40" s="283">
        <v>1.0752314814814815E-3</v>
      </c>
      <c r="T40" s="278">
        <v>38</v>
      </c>
      <c r="U40" s="278">
        <v>18</v>
      </c>
      <c r="V40" s="278">
        <v>83</v>
      </c>
      <c r="W40" s="288" t="s">
        <v>315</v>
      </c>
      <c r="X40" s="134"/>
      <c r="Y40" s="134"/>
      <c r="Z40" s="134">
        <v>57</v>
      </c>
      <c r="AA40" s="104">
        <v>1.0368055555555556E-2</v>
      </c>
      <c r="AB40" s="95">
        <v>24</v>
      </c>
      <c r="AC40" s="94">
        <v>25</v>
      </c>
      <c r="AD40" s="94">
        <v>76</v>
      </c>
      <c r="AE40" s="250">
        <v>6.6435185185185184E-4</v>
      </c>
      <c r="AF40" s="253">
        <v>37</v>
      </c>
      <c r="AG40" s="252">
        <v>35</v>
      </c>
      <c r="AH40" s="253">
        <v>66</v>
      </c>
      <c r="AI40" s="199" t="s">
        <v>289</v>
      </c>
      <c r="AJ40" s="199"/>
      <c r="AK40" s="197"/>
      <c r="AL40" s="180">
        <v>39</v>
      </c>
      <c r="AM40" s="43" t="s">
        <v>152</v>
      </c>
      <c r="AN40" s="42"/>
      <c r="AO40" s="42"/>
      <c r="AP40" s="42">
        <v>53</v>
      </c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T40" s="90"/>
      <c r="BU40" s="90"/>
      <c r="BV40" s="90"/>
      <c r="BW40" s="90"/>
      <c r="BX40" s="90"/>
      <c r="BY40" s="5"/>
      <c r="BZ40" s="5"/>
    </row>
    <row r="41" spans="1:81" s="110" customFormat="1" ht="18.75" hidden="1" x14ac:dyDescent="0.3">
      <c r="A41" s="53">
        <f>N41+R41+V41+Z41+AD41+AH41+AL41+AP41</f>
        <v>372</v>
      </c>
      <c r="B41" s="53">
        <v>39</v>
      </c>
      <c r="C41" s="336">
        <f>AVERAGE(L41,P41,T41,X41,AB41,AF41,AJ41,AN41,)</f>
        <v>28.5</v>
      </c>
      <c r="D41" s="3" t="s">
        <v>168</v>
      </c>
      <c r="E41" s="12" t="s">
        <v>31</v>
      </c>
      <c r="F41" s="12" t="s">
        <v>18</v>
      </c>
      <c r="G41" s="57" t="s">
        <v>210</v>
      </c>
      <c r="H41" s="351"/>
      <c r="I41" s="8" t="s">
        <v>92</v>
      </c>
      <c r="J41" s="8" t="s">
        <v>90</v>
      </c>
      <c r="K41" s="344"/>
      <c r="L41" s="344"/>
      <c r="M41" s="344"/>
      <c r="N41" s="344"/>
      <c r="O41" s="311"/>
      <c r="P41" s="311"/>
      <c r="Q41" s="311"/>
      <c r="R41" s="311"/>
      <c r="S41" s="333"/>
      <c r="T41" s="278"/>
      <c r="U41" s="278"/>
      <c r="V41" s="278"/>
      <c r="W41" s="156">
        <v>7.8356481481481495E-4</v>
      </c>
      <c r="X41" s="154">
        <v>46</v>
      </c>
      <c r="Y41" s="154">
        <v>6</v>
      </c>
      <c r="Z41" s="154">
        <v>95</v>
      </c>
      <c r="AA41" s="107">
        <v>9.7129629629629632E-3</v>
      </c>
      <c r="AB41" s="108">
        <v>22</v>
      </c>
      <c r="AC41" s="108">
        <v>12</v>
      </c>
      <c r="AD41" s="108">
        <v>89</v>
      </c>
      <c r="AE41" s="248">
        <v>5.6712962962962956E-4</v>
      </c>
      <c r="AF41" s="249">
        <v>46</v>
      </c>
      <c r="AG41" s="249">
        <v>5</v>
      </c>
      <c r="AH41" s="249">
        <v>96</v>
      </c>
      <c r="AI41" s="199" t="s">
        <v>289</v>
      </c>
      <c r="AJ41" s="199"/>
      <c r="AK41" s="196"/>
      <c r="AL41" s="193">
        <v>39</v>
      </c>
      <c r="AM41" s="43" t="s">
        <v>152</v>
      </c>
      <c r="AN41" s="115"/>
      <c r="AO41" s="115"/>
      <c r="AP41" s="115">
        <v>53</v>
      </c>
      <c r="BT41" s="24"/>
      <c r="BU41" s="24"/>
      <c r="BV41" s="24"/>
      <c r="BW41" s="24"/>
      <c r="BX41" s="24"/>
    </row>
    <row r="42" spans="1:81" s="90" customFormat="1" ht="15.75" hidden="1" customHeight="1" x14ac:dyDescent="0.3">
      <c r="A42" s="53">
        <f>N42+R42+V42+Z42+AD42+AH42+AL42+AP42</f>
        <v>369</v>
      </c>
      <c r="B42" s="53">
        <v>40</v>
      </c>
      <c r="C42" s="336">
        <f>AVERAGE(L42,P42,T42,X42,AB42,AF42,AJ42,AN42,)</f>
        <v>17.2</v>
      </c>
      <c r="D42" s="12" t="s">
        <v>283</v>
      </c>
      <c r="E42" s="12" t="s">
        <v>268</v>
      </c>
      <c r="F42" s="12" t="s">
        <v>18</v>
      </c>
      <c r="G42" s="57" t="s">
        <v>210</v>
      </c>
      <c r="H42" s="351" t="s">
        <v>341</v>
      </c>
      <c r="I42" s="8" t="s">
        <v>92</v>
      </c>
      <c r="J42" s="8" t="s">
        <v>90</v>
      </c>
      <c r="K42" s="344"/>
      <c r="L42" s="344"/>
      <c r="M42" s="344"/>
      <c r="N42" s="344"/>
      <c r="O42" s="339">
        <v>2.9988425925925929E-3</v>
      </c>
      <c r="P42" s="340">
        <v>20</v>
      </c>
      <c r="Q42" s="340">
        <v>27</v>
      </c>
      <c r="R42" s="340">
        <v>74</v>
      </c>
      <c r="S42" s="289">
        <v>1.3275462962962963E-3</v>
      </c>
      <c r="T42" s="290">
        <v>25</v>
      </c>
      <c r="U42" s="290">
        <v>33</v>
      </c>
      <c r="V42" s="290">
        <v>68</v>
      </c>
      <c r="W42" s="156">
        <v>1.3796296296296297E-3</v>
      </c>
      <c r="X42" s="154">
        <v>23</v>
      </c>
      <c r="Y42" s="154">
        <v>41</v>
      </c>
      <c r="Z42" s="154">
        <v>59</v>
      </c>
      <c r="AA42" s="107">
        <v>1.3369212962962963E-2</v>
      </c>
      <c r="AB42" s="108">
        <v>18</v>
      </c>
      <c r="AC42" s="108">
        <v>64</v>
      </c>
      <c r="AD42" s="108">
        <v>37</v>
      </c>
      <c r="AE42" s="256" t="s">
        <v>290</v>
      </c>
      <c r="AF42" s="257"/>
      <c r="AG42" s="257"/>
      <c r="AH42" s="249">
        <v>39</v>
      </c>
      <c r="AI42" s="199" t="s">
        <v>289</v>
      </c>
      <c r="AJ42" s="199"/>
      <c r="AK42" s="196"/>
      <c r="AL42" s="193">
        <v>39</v>
      </c>
      <c r="AM42" s="43" t="s">
        <v>152</v>
      </c>
      <c r="AN42" s="115"/>
      <c r="AO42" s="115"/>
      <c r="AP42" s="115">
        <v>53</v>
      </c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10"/>
      <c r="BE42" s="110"/>
      <c r="BF42" s="110"/>
      <c r="BG42" s="110"/>
      <c r="BH42" s="110"/>
      <c r="BI42" s="110"/>
      <c r="BJ42" s="110"/>
      <c r="BK42" s="110"/>
      <c r="BL42" s="110"/>
      <c r="BM42" s="110"/>
      <c r="BN42" s="110"/>
      <c r="BO42" s="110"/>
      <c r="BP42" s="110"/>
      <c r="BQ42" s="3"/>
      <c r="BR42" s="3"/>
      <c r="BS42" s="3"/>
    </row>
    <row r="43" spans="1:81" s="90" customFormat="1" ht="18.75" hidden="1" x14ac:dyDescent="0.3">
      <c r="A43" s="53">
        <f>N43+R43+V43+Z43+AD43+AH43+AL43+AP43</f>
        <v>366</v>
      </c>
      <c r="B43" s="53">
        <v>41</v>
      </c>
      <c r="C43" s="336">
        <f>AVERAGE(L43,P43,T43,X43,AB43,AF43,AJ43,AN43,)</f>
        <v>28.75</v>
      </c>
      <c r="D43" s="3" t="s">
        <v>174</v>
      </c>
      <c r="E43" s="12" t="s">
        <v>173</v>
      </c>
      <c r="F43" s="12" t="s">
        <v>181</v>
      </c>
      <c r="G43" s="57" t="s">
        <v>209</v>
      </c>
      <c r="H43" s="351"/>
      <c r="I43" s="8" t="s">
        <v>92</v>
      </c>
      <c r="J43" s="8" t="s">
        <v>90</v>
      </c>
      <c r="K43" s="344"/>
      <c r="L43" s="344"/>
      <c r="M43" s="344"/>
      <c r="N43" s="344"/>
      <c r="O43" s="311"/>
      <c r="P43" s="311"/>
      <c r="Q43" s="311"/>
      <c r="R43" s="311"/>
      <c r="S43" s="333"/>
      <c r="T43" s="278"/>
      <c r="U43" s="278"/>
      <c r="V43" s="278"/>
      <c r="W43" s="156">
        <v>7.9050925925925936E-4</v>
      </c>
      <c r="X43" s="154">
        <v>43</v>
      </c>
      <c r="Y43" s="154">
        <v>7</v>
      </c>
      <c r="Z43" s="154">
        <v>94</v>
      </c>
      <c r="AA43" s="107">
        <v>9.5821759259259263E-3</v>
      </c>
      <c r="AB43" s="108">
        <v>29</v>
      </c>
      <c r="AC43" s="108">
        <v>7</v>
      </c>
      <c r="AD43" s="108">
        <v>94</v>
      </c>
      <c r="AE43" s="248">
        <v>5.9143518518518518E-4</v>
      </c>
      <c r="AF43" s="249">
        <v>43</v>
      </c>
      <c r="AG43" s="249">
        <v>15</v>
      </c>
      <c r="AH43" s="249">
        <v>86</v>
      </c>
      <c r="AI43" s="199" t="s">
        <v>289</v>
      </c>
      <c r="AJ43" s="199"/>
      <c r="AK43" s="196"/>
      <c r="AL43" s="193">
        <v>39</v>
      </c>
      <c r="AM43" s="43" t="s">
        <v>152</v>
      </c>
      <c r="AN43" s="115"/>
      <c r="AO43" s="115"/>
      <c r="AP43" s="115">
        <v>53</v>
      </c>
      <c r="AQ43" s="110"/>
      <c r="AR43" s="110"/>
      <c r="AS43" s="110"/>
      <c r="AT43" s="110"/>
      <c r="AU43" s="110"/>
      <c r="AV43" s="110"/>
      <c r="AW43" s="110"/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/>
      <c r="BJ43" s="110"/>
      <c r="BK43" s="110"/>
      <c r="BL43" s="110"/>
      <c r="BM43" s="110"/>
      <c r="BN43" s="110"/>
      <c r="BO43" s="110"/>
      <c r="BP43" s="110"/>
      <c r="BT43" s="110"/>
      <c r="BU43" s="110"/>
      <c r="BV43" s="110"/>
      <c r="BW43" s="110"/>
      <c r="BX43" s="110"/>
      <c r="BY43" s="110"/>
      <c r="BZ43" s="110"/>
    </row>
    <row r="44" spans="1:81" s="110" customFormat="1" ht="15.75" hidden="1" customHeight="1" x14ac:dyDescent="0.3">
      <c r="A44" s="53">
        <f>N44+R44+V44+Z44+AD44+AH44+AL44+AP44</f>
        <v>351</v>
      </c>
      <c r="B44" s="53">
        <v>42</v>
      </c>
      <c r="C44" s="336">
        <f>AVERAGE(L44,P44,T44,X44,AB44,AF44,AJ44,AN44,)</f>
        <v>27.2</v>
      </c>
      <c r="D44" s="3" t="s">
        <v>285</v>
      </c>
      <c r="E44" s="12" t="s">
        <v>146</v>
      </c>
      <c r="F44" s="12" t="s">
        <v>18</v>
      </c>
      <c r="G44" s="57" t="s">
        <v>210</v>
      </c>
      <c r="H44" s="350" t="s">
        <v>342</v>
      </c>
      <c r="I44" s="8" t="s">
        <v>92</v>
      </c>
      <c r="J44" s="8" t="s">
        <v>90</v>
      </c>
      <c r="K44" s="344"/>
      <c r="L44" s="344"/>
      <c r="M44" s="344"/>
      <c r="N44" s="344"/>
      <c r="O44" s="339">
        <v>4.6006944444444446E-3</v>
      </c>
      <c r="P44" s="340">
        <v>35</v>
      </c>
      <c r="Q44" s="340">
        <v>32</v>
      </c>
      <c r="R44" s="340">
        <v>69</v>
      </c>
      <c r="S44" s="289">
        <v>2.0358796296296297E-3</v>
      </c>
      <c r="T44" s="290">
        <v>33</v>
      </c>
      <c r="U44" s="290">
        <v>37</v>
      </c>
      <c r="V44" s="290">
        <v>64</v>
      </c>
      <c r="W44" s="156">
        <v>2.003472222222222E-3</v>
      </c>
      <c r="X44" s="154">
        <v>33</v>
      </c>
      <c r="Y44" s="154">
        <v>43</v>
      </c>
      <c r="Z44" s="154">
        <v>58</v>
      </c>
      <c r="AA44" s="210" t="s">
        <v>291</v>
      </c>
      <c r="AB44" s="94"/>
      <c r="AC44" s="94"/>
      <c r="AD44" s="108">
        <v>28</v>
      </c>
      <c r="AE44" s="256" t="s">
        <v>290</v>
      </c>
      <c r="AF44" s="257"/>
      <c r="AG44" s="257"/>
      <c r="AH44" s="249">
        <v>39</v>
      </c>
      <c r="AI44" s="194">
        <v>7.6967592592592593E-4</v>
      </c>
      <c r="AJ44" s="177">
        <v>35</v>
      </c>
      <c r="AK44" s="177">
        <v>61</v>
      </c>
      <c r="AL44" s="177">
        <v>40</v>
      </c>
      <c r="AM44" s="41" t="s">
        <v>152</v>
      </c>
      <c r="AN44" s="42"/>
      <c r="AO44" s="42"/>
      <c r="AP44" s="42">
        <v>53</v>
      </c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</row>
    <row r="45" spans="1:81" s="90" customFormat="1" ht="18.75" hidden="1" x14ac:dyDescent="0.3">
      <c r="A45" s="53">
        <f>N45+R45+V45+Z45+AD45+AH45+AL45+AP45</f>
        <v>348</v>
      </c>
      <c r="B45" s="53">
        <v>43</v>
      </c>
      <c r="C45" s="336">
        <f>AVERAGE(L45,P45,T45,X45,AB45,AF45,AJ45,AN45,)</f>
        <v>11</v>
      </c>
      <c r="D45" s="3" t="s">
        <v>318</v>
      </c>
      <c r="E45" s="12" t="s">
        <v>114</v>
      </c>
      <c r="F45" s="12" t="s">
        <v>18</v>
      </c>
      <c r="G45" s="57" t="s">
        <v>210</v>
      </c>
      <c r="H45" s="350" t="s">
        <v>345</v>
      </c>
      <c r="I45" s="8" t="s">
        <v>92</v>
      </c>
      <c r="J45" s="8" t="s">
        <v>90</v>
      </c>
      <c r="K45" s="344"/>
      <c r="L45" s="344"/>
      <c r="M45" s="344"/>
      <c r="N45" s="344"/>
      <c r="O45" s="313">
        <v>3.9583333333333337E-3</v>
      </c>
      <c r="P45" s="314">
        <v>22</v>
      </c>
      <c r="Q45" s="314">
        <v>31</v>
      </c>
      <c r="R45" s="314">
        <v>70</v>
      </c>
      <c r="S45" s="333" t="s">
        <v>320</v>
      </c>
      <c r="T45" s="278"/>
      <c r="U45" s="278"/>
      <c r="V45" s="278">
        <v>62</v>
      </c>
      <c r="W45" s="288" t="s">
        <v>315</v>
      </c>
      <c r="X45" s="134"/>
      <c r="Y45" s="134"/>
      <c r="Z45" s="134">
        <v>57</v>
      </c>
      <c r="AA45" s="210" t="s">
        <v>291</v>
      </c>
      <c r="AB45" s="94"/>
      <c r="AC45" s="94"/>
      <c r="AD45" s="108">
        <v>28</v>
      </c>
      <c r="AE45" s="256" t="s">
        <v>290</v>
      </c>
      <c r="AF45" s="257"/>
      <c r="AG45" s="257"/>
      <c r="AH45" s="249">
        <v>39</v>
      </c>
      <c r="AI45" s="199" t="s">
        <v>289</v>
      </c>
      <c r="AJ45" s="199"/>
      <c r="AK45" s="197"/>
      <c r="AL45" s="180">
        <v>39</v>
      </c>
      <c r="AM45" s="43" t="s">
        <v>152</v>
      </c>
      <c r="AN45" s="115"/>
      <c r="AO45" s="115"/>
      <c r="AP45" s="115">
        <v>53</v>
      </c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</row>
    <row r="46" spans="1:81" s="90" customFormat="1" ht="15.75" hidden="1" customHeight="1" x14ac:dyDescent="0.3">
      <c r="A46" s="53">
        <f>N46+R46+V46+Z46+AD46+AH46+AL46+AP46</f>
        <v>340</v>
      </c>
      <c r="B46" s="53">
        <v>44</v>
      </c>
      <c r="C46" s="336">
        <f>AVERAGE(L46,P46,T46,X46,AB46,AF46,AJ46,AN46,)</f>
        <v>32.714285714285715</v>
      </c>
      <c r="D46" s="3" t="s">
        <v>74</v>
      </c>
      <c r="E46" s="12" t="s">
        <v>245</v>
      </c>
      <c r="F46" s="12" t="s">
        <v>18</v>
      </c>
      <c r="G46" s="57" t="s">
        <v>210</v>
      </c>
      <c r="H46" s="351" t="s">
        <v>343</v>
      </c>
      <c r="I46" s="8" t="s">
        <v>92</v>
      </c>
      <c r="J46" s="8" t="s">
        <v>66</v>
      </c>
      <c r="K46" s="344"/>
      <c r="L46" s="344"/>
      <c r="M46" s="344"/>
      <c r="N46" s="344"/>
      <c r="O46" s="311"/>
      <c r="P46" s="311"/>
      <c r="Q46" s="311"/>
      <c r="R46" s="311"/>
      <c r="S46" s="283">
        <v>1.4930555555555556E-3</v>
      </c>
      <c r="T46" s="278">
        <v>36</v>
      </c>
      <c r="U46" s="278">
        <v>34</v>
      </c>
      <c r="V46" s="278">
        <v>67</v>
      </c>
      <c r="W46" s="156">
        <v>1.0023148148148148E-3</v>
      </c>
      <c r="X46" s="154">
        <v>44</v>
      </c>
      <c r="Y46" s="154">
        <v>33</v>
      </c>
      <c r="Z46" s="154">
        <v>68</v>
      </c>
      <c r="AA46" s="124">
        <v>1.4467592592592593E-2</v>
      </c>
      <c r="AB46" s="125">
        <v>23</v>
      </c>
      <c r="AC46" s="94">
        <v>69</v>
      </c>
      <c r="AD46" s="94">
        <v>32</v>
      </c>
      <c r="AE46" s="254">
        <v>6.5740740740740733E-4</v>
      </c>
      <c r="AF46" s="255">
        <v>48</v>
      </c>
      <c r="AG46" s="255">
        <v>34</v>
      </c>
      <c r="AH46" s="255">
        <v>67</v>
      </c>
      <c r="AI46" s="198">
        <v>5.3819444444444444E-4</v>
      </c>
      <c r="AJ46" s="188">
        <v>41</v>
      </c>
      <c r="AK46" s="180">
        <v>50</v>
      </c>
      <c r="AL46" s="181">
        <v>51</v>
      </c>
      <c r="AM46" s="45">
        <v>2.3148148148148146E-4</v>
      </c>
      <c r="AN46" s="46">
        <v>37</v>
      </c>
      <c r="AO46" s="47">
        <v>46</v>
      </c>
      <c r="AP46" s="46">
        <v>55</v>
      </c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</row>
    <row r="47" spans="1:81" s="106" customFormat="1" ht="18.75" hidden="1" customHeight="1" x14ac:dyDescent="0.3">
      <c r="A47" s="53">
        <f>N47+R47+V47+Z47+AD47+AH47+AL47+AP47</f>
        <v>330</v>
      </c>
      <c r="B47" s="53">
        <v>45</v>
      </c>
      <c r="C47" s="336">
        <f>AVERAGE(L47,P47,T47,X47,AB47,AF47,AJ47,AN47,)</f>
        <v>28</v>
      </c>
      <c r="D47" s="12" t="s">
        <v>278</v>
      </c>
      <c r="E47" s="12" t="s">
        <v>173</v>
      </c>
      <c r="F47" s="12" t="s">
        <v>181</v>
      </c>
      <c r="G47" s="57" t="s">
        <v>209</v>
      </c>
      <c r="H47" s="350"/>
      <c r="I47" s="8" t="s">
        <v>92</v>
      </c>
      <c r="J47" s="8" t="s">
        <v>90</v>
      </c>
      <c r="K47" s="344"/>
      <c r="L47" s="344"/>
      <c r="M47" s="344"/>
      <c r="N47" s="344"/>
      <c r="O47" s="315"/>
      <c r="P47" s="315"/>
      <c r="Q47" s="315"/>
      <c r="R47" s="315"/>
      <c r="S47" s="287">
        <v>1.0717592592592593E-3</v>
      </c>
      <c r="T47" s="279">
        <v>40</v>
      </c>
      <c r="U47" s="278">
        <v>16</v>
      </c>
      <c r="V47" s="278">
        <v>85</v>
      </c>
      <c r="W47" s="133">
        <v>8.3796296296296299E-4</v>
      </c>
      <c r="X47" s="134">
        <v>44</v>
      </c>
      <c r="Y47" s="134">
        <v>15</v>
      </c>
      <c r="Z47" s="134">
        <v>86</v>
      </c>
      <c r="AA47" s="210" t="s">
        <v>291</v>
      </c>
      <c r="AB47" s="94"/>
      <c r="AC47" s="94"/>
      <c r="AD47" s="108">
        <v>28</v>
      </c>
      <c r="AE47" s="256" t="s">
        <v>290</v>
      </c>
      <c r="AF47" s="257"/>
      <c r="AG47" s="257"/>
      <c r="AH47" s="249">
        <v>39</v>
      </c>
      <c r="AI47" s="199" t="s">
        <v>289</v>
      </c>
      <c r="AJ47" s="199"/>
      <c r="AK47" s="196"/>
      <c r="AL47" s="193">
        <v>39</v>
      </c>
      <c r="AM47" s="43" t="s">
        <v>152</v>
      </c>
      <c r="AN47" s="42"/>
      <c r="AO47" s="42"/>
      <c r="AP47" s="42">
        <v>53</v>
      </c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110"/>
      <c r="BU47" s="110"/>
      <c r="BV47" s="110"/>
      <c r="BW47" s="110"/>
      <c r="BX47" s="110"/>
      <c r="BY47" s="90"/>
      <c r="BZ47" s="90"/>
    </row>
    <row r="48" spans="1:81" s="106" customFormat="1" ht="18.75" hidden="1" customHeight="1" x14ac:dyDescent="0.3">
      <c r="A48" s="53">
        <f>N48+R48+V48+Z48+AD48+AH48+AL48+AP48</f>
        <v>304</v>
      </c>
      <c r="B48" s="53">
        <v>46</v>
      </c>
      <c r="C48" s="336">
        <f>AVERAGE(L48,P48,T48,X48,AB48,AF48,AJ48,AN48,)</f>
        <v>20</v>
      </c>
      <c r="D48" s="3" t="s">
        <v>312</v>
      </c>
      <c r="E48" s="12" t="s">
        <v>34</v>
      </c>
      <c r="F48" s="12" t="s">
        <v>313</v>
      </c>
      <c r="G48" s="57" t="s">
        <v>314</v>
      </c>
      <c r="H48" s="350"/>
      <c r="I48" s="8" t="s">
        <v>92</v>
      </c>
      <c r="J48" s="8" t="s">
        <v>90</v>
      </c>
      <c r="K48" s="344"/>
      <c r="L48" s="344"/>
      <c r="M48" s="344"/>
      <c r="N48" s="344"/>
      <c r="O48" s="314"/>
      <c r="P48" s="314"/>
      <c r="Q48" s="314"/>
      <c r="R48" s="314"/>
      <c r="S48" s="283">
        <v>1.0543981481481483E-3</v>
      </c>
      <c r="T48" s="278">
        <v>40</v>
      </c>
      <c r="U48" s="278">
        <v>13</v>
      </c>
      <c r="V48" s="278">
        <v>88</v>
      </c>
      <c r="W48" s="288" t="s">
        <v>315</v>
      </c>
      <c r="X48" s="134"/>
      <c r="Y48" s="134"/>
      <c r="Z48" s="134">
        <v>57</v>
      </c>
      <c r="AA48" s="210" t="s">
        <v>291</v>
      </c>
      <c r="AB48" s="95"/>
      <c r="AC48" s="95"/>
      <c r="AD48" s="95">
        <v>28</v>
      </c>
      <c r="AE48" s="256" t="s">
        <v>290</v>
      </c>
      <c r="AF48" s="257"/>
      <c r="AG48" s="257"/>
      <c r="AH48" s="249">
        <v>39</v>
      </c>
      <c r="AI48" s="199" t="s">
        <v>289</v>
      </c>
      <c r="AJ48" s="199"/>
      <c r="AK48" s="197"/>
      <c r="AL48" s="180">
        <v>39</v>
      </c>
      <c r="AM48" s="43" t="s">
        <v>152</v>
      </c>
      <c r="AN48" s="42"/>
      <c r="AO48" s="42"/>
      <c r="AP48" s="42">
        <v>53</v>
      </c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90"/>
      <c r="BR48" s="90"/>
      <c r="BS48" s="90"/>
      <c r="BT48" s="90"/>
      <c r="BU48" s="90"/>
      <c r="BV48" s="90"/>
      <c r="BW48" s="90"/>
      <c r="BX48" s="90"/>
      <c r="BY48" s="110"/>
      <c r="BZ48" s="110"/>
    </row>
    <row r="49" spans="1:78" s="14" customFormat="1" ht="18.75" hidden="1" x14ac:dyDescent="0.3">
      <c r="A49" s="53">
        <f>N49+R49+V49+Z49+AD49+AH49+AL49+AP49</f>
        <v>303</v>
      </c>
      <c r="B49" s="53">
        <v>47</v>
      </c>
      <c r="C49" s="336">
        <f>AVERAGE(L49,P49,T49,X49,AB49,AF49,AJ49,AN49,)</f>
        <v>18</v>
      </c>
      <c r="D49" s="3" t="s">
        <v>310</v>
      </c>
      <c r="E49" s="12" t="s">
        <v>34</v>
      </c>
      <c r="F49" s="12" t="s">
        <v>275</v>
      </c>
      <c r="G49" s="57"/>
      <c r="H49" s="350"/>
      <c r="I49" s="8" t="s">
        <v>92</v>
      </c>
      <c r="J49" s="8" t="s">
        <v>311</v>
      </c>
      <c r="K49" s="344"/>
      <c r="L49" s="344"/>
      <c r="M49" s="344"/>
      <c r="N49" s="344"/>
      <c r="O49" s="314"/>
      <c r="P49" s="314"/>
      <c r="Q49" s="314"/>
      <c r="R49" s="314"/>
      <c r="S49" s="283">
        <v>1.0648148148148147E-3</v>
      </c>
      <c r="T49" s="278">
        <v>36</v>
      </c>
      <c r="U49" s="278">
        <v>14</v>
      </c>
      <c r="V49" s="278">
        <v>87</v>
      </c>
      <c r="W49" s="288" t="s">
        <v>315</v>
      </c>
      <c r="X49" s="134"/>
      <c r="Y49" s="134"/>
      <c r="Z49" s="134">
        <v>57</v>
      </c>
      <c r="AA49" s="210" t="s">
        <v>291</v>
      </c>
      <c r="AB49" s="95"/>
      <c r="AC49" s="95"/>
      <c r="AD49" s="95">
        <v>28</v>
      </c>
      <c r="AE49" s="256" t="s">
        <v>290</v>
      </c>
      <c r="AF49" s="257"/>
      <c r="AG49" s="257"/>
      <c r="AH49" s="249">
        <v>39</v>
      </c>
      <c r="AI49" s="199" t="s">
        <v>289</v>
      </c>
      <c r="AJ49" s="199"/>
      <c r="AK49" s="197"/>
      <c r="AL49" s="180">
        <v>39</v>
      </c>
      <c r="AM49" s="43" t="s">
        <v>152</v>
      </c>
      <c r="AN49" s="42"/>
      <c r="AO49" s="42"/>
      <c r="AP49" s="42">
        <v>53</v>
      </c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90"/>
      <c r="BR49" s="90"/>
      <c r="BS49" s="90"/>
      <c r="BT49" s="5"/>
      <c r="BU49" s="5"/>
      <c r="BV49" s="5"/>
      <c r="BW49" s="5"/>
      <c r="BX49" s="5"/>
      <c r="BY49" s="90"/>
      <c r="BZ49" s="90"/>
    </row>
    <row r="50" spans="1:78" s="14" customFormat="1" ht="18.75" hidden="1" x14ac:dyDescent="0.3">
      <c r="A50" s="53">
        <f>N50+R50+V50+Z50+AD50+AH50+AL50+AP50</f>
        <v>299</v>
      </c>
      <c r="B50" s="53">
        <v>48</v>
      </c>
      <c r="C50" s="336">
        <f>AVERAGE(L50,P50,T50,X50,AB50,AF50,AJ50,AN50,)</f>
        <v>34.6</v>
      </c>
      <c r="D50" s="3" t="s">
        <v>53</v>
      </c>
      <c r="E50" s="12" t="s">
        <v>34</v>
      </c>
      <c r="F50" s="12" t="s">
        <v>54</v>
      </c>
      <c r="G50" s="57" t="s">
        <v>128</v>
      </c>
      <c r="H50" s="350"/>
      <c r="I50" s="8" t="s">
        <v>92</v>
      </c>
      <c r="J50" s="8" t="s">
        <v>90</v>
      </c>
      <c r="K50" s="344"/>
      <c r="L50" s="344"/>
      <c r="M50" s="344"/>
      <c r="N50" s="344"/>
      <c r="O50" s="319"/>
      <c r="P50" s="319"/>
      <c r="Q50" s="319"/>
      <c r="R50" s="319"/>
      <c r="S50" s="276"/>
      <c r="T50" s="276"/>
      <c r="U50" s="276"/>
      <c r="V50" s="276"/>
      <c r="W50" s="133">
        <v>9.0509259259259243E-4</v>
      </c>
      <c r="X50" s="134">
        <v>37</v>
      </c>
      <c r="Y50" s="134">
        <v>25</v>
      </c>
      <c r="Z50" s="134">
        <v>76</v>
      </c>
      <c r="AA50" s="210" t="s">
        <v>291</v>
      </c>
      <c r="AB50" s="94"/>
      <c r="AC50" s="94"/>
      <c r="AD50" s="108">
        <v>28</v>
      </c>
      <c r="AE50" s="254">
        <v>6.4004629629629622E-4</v>
      </c>
      <c r="AF50" s="255">
        <v>44</v>
      </c>
      <c r="AG50" s="255">
        <v>29</v>
      </c>
      <c r="AH50" s="255">
        <v>72</v>
      </c>
      <c r="AI50" s="194">
        <v>4.6296296296296293E-4</v>
      </c>
      <c r="AJ50" s="177">
        <v>40</v>
      </c>
      <c r="AK50" s="177">
        <v>40</v>
      </c>
      <c r="AL50" s="177">
        <v>61</v>
      </c>
      <c r="AM50" s="41">
        <v>2.3148148148148146E-4</v>
      </c>
      <c r="AN50" s="42">
        <v>52</v>
      </c>
      <c r="AO50" s="42">
        <v>39</v>
      </c>
      <c r="AP50" s="42">
        <v>62</v>
      </c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110"/>
      <c r="BR50" s="110"/>
      <c r="BS50" s="110"/>
      <c r="BT50" s="90"/>
      <c r="BU50" s="90"/>
      <c r="BV50" s="90"/>
      <c r="BW50" s="90"/>
      <c r="BX50" s="90"/>
      <c r="BY50" s="90"/>
      <c r="BZ50" s="90"/>
    </row>
    <row r="51" spans="1:78" s="33" customFormat="1" ht="18.75" hidden="1" x14ac:dyDescent="0.3">
      <c r="A51" s="53">
        <f>N51+R51+V51+Z51+AD51+AH51+AL51+AP51</f>
        <v>295</v>
      </c>
      <c r="B51" s="53">
        <v>49</v>
      </c>
      <c r="C51" s="336">
        <f>AVERAGE(L51,P51,T51,X51,AB51,AF51,AJ51,AN51,)</f>
        <v>24</v>
      </c>
      <c r="D51" s="3" t="s">
        <v>185</v>
      </c>
      <c r="E51" s="12" t="s">
        <v>13</v>
      </c>
      <c r="F51" s="12" t="s">
        <v>274</v>
      </c>
      <c r="G51" s="57" t="s">
        <v>279</v>
      </c>
      <c r="H51" s="350"/>
      <c r="I51" s="8" t="s">
        <v>92</v>
      </c>
      <c r="J51" s="8" t="s">
        <v>90</v>
      </c>
      <c r="K51" s="344"/>
      <c r="L51" s="344"/>
      <c r="M51" s="344"/>
      <c r="N51" s="344"/>
      <c r="O51" s="314"/>
      <c r="P51" s="314"/>
      <c r="Q51" s="314"/>
      <c r="R51" s="314"/>
      <c r="S51" s="278"/>
      <c r="T51" s="278"/>
      <c r="U51" s="278"/>
      <c r="V51" s="278"/>
      <c r="W51" s="133">
        <v>8.8888888888888882E-4</v>
      </c>
      <c r="X51" s="134">
        <v>32</v>
      </c>
      <c r="Y51" s="134">
        <v>22</v>
      </c>
      <c r="Z51" s="134">
        <v>79</v>
      </c>
      <c r="AA51" s="98">
        <v>1.151273148148148E-2</v>
      </c>
      <c r="AB51" s="94">
        <v>26</v>
      </c>
      <c r="AC51" s="94">
        <v>47</v>
      </c>
      <c r="AD51" s="94">
        <v>54</v>
      </c>
      <c r="AE51" s="250">
        <v>6.4236111111111113E-4</v>
      </c>
      <c r="AF51" s="252">
        <v>38</v>
      </c>
      <c r="AG51" s="252">
        <v>31</v>
      </c>
      <c r="AH51" s="253">
        <v>70</v>
      </c>
      <c r="AI51" s="199" t="s">
        <v>289</v>
      </c>
      <c r="AJ51" s="199"/>
      <c r="AK51" s="197"/>
      <c r="AL51" s="180">
        <v>39</v>
      </c>
      <c r="AM51" s="43" t="s">
        <v>152</v>
      </c>
      <c r="AN51" s="42"/>
      <c r="AO51" s="42"/>
      <c r="AP51" s="42">
        <v>53</v>
      </c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110"/>
      <c r="BE51" s="110"/>
      <c r="BF51" s="110"/>
      <c r="BG51" s="110"/>
      <c r="BH51" s="110"/>
      <c r="BI51" s="110"/>
      <c r="BJ51" s="110"/>
      <c r="BK51" s="110"/>
      <c r="BL51" s="110"/>
      <c r="BM51" s="110"/>
      <c r="BN51" s="110"/>
      <c r="BO51" s="110"/>
      <c r="BP51" s="110"/>
      <c r="BQ51" s="90"/>
      <c r="BR51" s="90"/>
      <c r="BS51" s="90"/>
      <c r="BT51" s="106"/>
      <c r="BU51" s="106"/>
      <c r="BV51" s="106"/>
      <c r="BW51" s="106"/>
      <c r="BX51" s="106"/>
      <c r="BY51" s="106"/>
      <c r="BZ51" s="106"/>
    </row>
    <row r="52" spans="1:78" ht="18.75" hidden="1" customHeight="1" x14ac:dyDescent="0.3">
      <c r="A52" s="53">
        <f>N52+R52+V52+Z52+AD52+AH52+AL52+AP52</f>
        <v>285</v>
      </c>
      <c r="B52" s="53">
        <v>50</v>
      </c>
      <c r="C52" s="336">
        <f>AVERAGE(L52,P52,T52,X52,AB52,AF52,AJ52,AN52,)</f>
        <v>36.75</v>
      </c>
      <c r="D52" s="3" t="s">
        <v>38</v>
      </c>
      <c r="E52" s="12" t="s">
        <v>13</v>
      </c>
      <c r="F52" s="12" t="s">
        <v>18</v>
      </c>
      <c r="G52" s="57" t="s">
        <v>210</v>
      </c>
      <c r="I52" s="8" t="s">
        <v>92</v>
      </c>
      <c r="J52" s="8" t="s">
        <v>90</v>
      </c>
      <c r="K52" s="344"/>
      <c r="L52" s="344"/>
      <c r="M52" s="344"/>
      <c r="N52" s="344"/>
      <c r="O52" s="314"/>
      <c r="P52" s="314"/>
      <c r="Q52" s="314"/>
      <c r="R52" s="314"/>
      <c r="S52" s="278"/>
      <c r="T52" s="278"/>
      <c r="U52" s="278"/>
      <c r="V52" s="278"/>
      <c r="W52" s="134"/>
      <c r="X52" s="134"/>
      <c r="Y52" s="134"/>
      <c r="Z52" s="134"/>
      <c r="AA52" s="95"/>
      <c r="AB52" s="95"/>
      <c r="AC52" s="95"/>
      <c r="AD52" s="95"/>
      <c r="AE52" s="250">
        <v>5.7175925925925927E-4</v>
      </c>
      <c r="AF52" s="252">
        <v>46</v>
      </c>
      <c r="AG52" s="252">
        <v>8</v>
      </c>
      <c r="AH52" s="253">
        <v>93</v>
      </c>
      <c r="AI52" s="195">
        <v>3.7615740740740735E-4</v>
      </c>
      <c r="AJ52" s="180">
        <v>44</v>
      </c>
      <c r="AK52" s="180">
        <v>6</v>
      </c>
      <c r="AL52" s="181">
        <v>95</v>
      </c>
      <c r="AM52" s="43">
        <v>1.8287037037037038E-4</v>
      </c>
      <c r="AN52" s="44">
        <v>57</v>
      </c>
      <c r="AO52" s="44">
        <v>4</v>
      </c>
      <c r="AP52" s="44">
        <v>97</v>
      </c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Q52" s="90"/>
      <c r="BR52" s="90"/>
      <c r="BS52" s="90"/>
      <c r="BT52" s="106"/>
      <c r="BU52" s="106"/>
      <c r="BV52" s="106"/>
      <c r="BW52" s="106"/>
      <c r="BX52" s="106"/>
      <c r="BY52" s="106"/>
      <c r="BZ52" s="106"/>
    </row>
    <row r="53" spans="1:78" s="14" customFormat="1" ht="18.75" hidden="1" x14ac:dyDescent="0.3">
      <c r="A53" s="53">
        <f>N53+R53+V53+Z53+AD53+AH53+AL53+AP53</f>
        <v>268</v>
      </c>
      <c r="B53" s="53">
        <v>51</v>
      </c>
      <c r="C53" s="336">
        <f>AVERAGE(L53,P53,T53,X53,AB53,AF53,AJ53,AN53,)</f>
        <v>38.75</v>
      </c>
      <c r="D53" s="3" t="s">
        <v>16</v>
      </c>
      <c r="E53" s="12" t="s">
        <v>7</v>
      </c>
      <c r="F53" s="12" t="s">
        <v>8</v>
      </c>
      <c r="G53" s="57" t="s">
        <v>210</v>
      </c>
      <c r="H53" s="350"/>
      <c r="I53" s="8" t="s">
        <v>92</v>
      </c>
      <c r="J53" s="8" t="s">
        <v>90</v>
      </c>
      <c r="K53" s="344"/>
      <c r="L53" s="344"/>
      <c r="M53" s="344"/>
      <c r="N53" s="344"/>
      <c r="O53" s="314"/>
      <c r="P53" s="314"/>
      <c r="Q53" s="314"/>
      <c r="R53" s="314"/>
      <c r="S53" s="278"/>
      <c r="T53" s="278"/>
      <c r="U53" s="278"/>
      <c r="V53" s="278"/>
      <c r="W53" s="134"/>
      <c r="X53" s="134"/>
      <c r="Y53" s="139"/>
      <c r="Z53" s="139"/>
      <c r="AA53" s="94"/>
      <c r="AB53" s="94"/>
      <c r="AC53" s="94"/>
      <c r="AD53" s="94"/>
      <c r="AE53" s="250">
        <v>5.7754629629629627E-4</v>
      </c>
      <c r="AF53" s="252">
        <v>47</v>
      </c>
      <c r="AG53" s="252">
        <v>10</v>
      </c>
      <c r="AH53" s="253">
        <v>91</v>
      </c>
      <c r="AI53" s="195">
        <v>3.8310185185185186E-4</v>
      </c>
      <c r="AJ53" s="180">
        <v>54</v>
      </c>
      <c r="AK53" s="180">
        <v>9</v>
      </c>
      <c r="AL53" s="181">
        <v>92</v>
      </c>
      <c r="AM53" s="41">
        <v>1.9097222222222223E-4</v>
      </c>
      <c r="AN53" s="42">
        <v>54</v>
      </c>
      <c r="AO53" s="42">
        <v>16</v>
      </c>
      <c r="AP53" s="42">
        <v>85</v>
      </c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106"/>
      <c r="BR53" s="106"/>
      <c r="BS53" s="106"/>
    </row>
    <row r="54" spans="1:78" ht="18.75" hidden="1" x14ac:dyDescent="0.3">
      <c r="A54" s="53">
        <f>N54+R54+V54+Z54+AD54+AH54+AL54+AP54</f>
        <v>264</v>
      </c>
      <c r="B54" s="53">
        <v>52</v>
      </c>
      <c r="C54" s="336">
        <f>AVERAGE(L54,P54,T54,X54,AB54,AF54,AJ54,AN54,)</f>
        <v>20.666666666666668</v>
      </c>
      <c r="D54" s="12" t="s">
        <v>255</v>
      </c>
      <c r="E54" s="12" t="s">
        <v>25</v>
      </c>
      <c r="F54" s="12" t="s">
        <v>18</v>
      </c>
      <c r="G54" s="57" t="s">
        <v>210</v>
      </c>
      <c r="H54" s="351"/>
      <c r="I54" s="8" t="s">
        <v>92</v>
      </c>
      <c r="J54" s="8" t="s">
        <v>90</v>
      </c>
      <c r="K54" s="344"/>
      <c r="L54" s="344"/>
      <c r="M54" s="344"/>
      <c r="N54" s="344"/>
      <c r="O54" s="314"/>
      <c r="P54" s="314"/>
      <c r="Q54" s="314"/>
      <c r="R54" s="314"/>
      <c r="S54" s="278"/>
      <c r="T54" s="278"/>
      <c r="U54" s="278"/>
      <c r="V54" s="278"/>
      <c r="W54" s="133">
        <v>9.8958333333333342E-4</v>
      </c>
      <c r="X54" s="134">
        <v>35</v>
      </c>
      <c r="Y54" s="134">
        <v>32</v>
      </c>
      <c r="Z54" s="134">
        <v>69</v>
      </c>
      <c r="AA54" s="104">
        <v>1.0863425925925924E-2</v>
      </c>
      <c r="AB54" s="95">
        <v>27</v>
      </c>
      <c r="AC54" s="95">
        <v>37</v>
      </c>
      <c r="AD54" s="95">
        <v>64</v>
      </c>
      <c r="AE54" s="256" t="s">
        <v>290</v>
      </c>
      <c r="AF54" s="257"/>
      <c r="AG54" s="257"/>
      <c r="AH54" s="249">
        <v>39</v>
      </c>
      <c r="AI54" s="199" t="s">
        <v>289</v>
      </c>
      <c r="AJ54" s="199"/>
      <c r="AK54" s="199"/>
      <c r="AL54" s="181">
        <v>39</v>
      </c>
      <c r="AM54" s="43" t="s">
        <v>152</v>
      </c>
      <c r="AN54" s="44"/>
      <c r="AO54" s="44"/>
      <c r="AP54" s="44">
        <v>53</v>
      </c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106"/>
      <c r="BR54" s="106"/>
      <c r="BS54" s="106"/>
      <c r="BT54" s="14"/>
      <c r="BU54" s="14"/>
      <c r="BV54" s="14"/>
      <c r="BW54" s="14"/>
      <c r="BX54" s="14"/>
      <c r="BY54" s="14"/>
      <c r="BZ54" s="14"/>
    </row>
    <row r="55" spans="1:78" ht="18.75" hidden="1" customHeight="1" x14ac:dyDescent="0.3">
      <c r="A55" s="53">
        <f>N55+R55+V55+Z55+AD55+AH55+AL55+AP55</f>
        <v>261</v>
      </c>
      <c r="B55" s="53">
        <v>53</v>
      </c>
      <c r="C55" s="336">
        <f>AVERAGE(L55,P55,T55,X55,AB55,AF55,AJ55,AN55,)</f>
        <v>25</v>
      </c>
      <c r="D55" s="3" t="s">
        <v>119</v>
      </c>
      <c r="E55" s="12" t="s">
        <v>25</v>
      </c>
      <c r="F55" s="12" t="s">
        <v>120</v>
      </c>
      <c r="G55" s="3" t="s">
        <v>225</v>
      </c>
      <c r="H55" s="350" t="s">
        <v>351</v>
      </c>
      <c r="I55" s="8" t="s">
        <v>77</v>
      </c>
      <c r="J55" s="8" t="s">
        <v>90</v>
      </c>
      <c r="K55" s="344"/>
      <c r="L55" s="344"/>
      <c r="M55" s="344"/>
      <c r="N55" s="344"/>
      <c r="O55" s="311"/>
      <c r="P55" s="311"/>
      <c r="Q55" s="311"/>
      <c r="R55" s="311"/>
      <c r="S55" s="275"/>
      <c r="T55" s="275"/>
      <c r="U55" s="275"/>
      <c r="V55" s="275"/>
      <c r="W55" s="156">
        <v>1.0254629629629628E-3</v>
      </c>
      <c r="X55" s="154">
        <v>37</v>
      </c>
      <c r="Y55" s="154">
        <v>35</v>
      </c>
      <c r="Z55" s="154">
        <v>66</v>
      </c>
      <c r="AA55" s="210" t="s">
        <v>291</v>
      </c>
      <c r="AB55" s="94"/>
      <c r="AC55" s="94"/>
      <c r="AD55" s="108">
        <v>28</v>
      </c>
      <c r="AE55" s="258">
        <v>7.4537037037037031E-4</v>
      </c>
      <c r="AF55" s="251">
        <v>28</v>
      </c>
      <c r="AG55" s="251">
        <v>45</v>
      </c>
      <c r="AH55" s="251">
        <v>56</v>
      </c>
      <c r="AI55" s="194">
        <v>4.6759259259259258E-4</v>
      </c>
      <c r="AJ55" s="177">
        <v>35</v>
      </c>
      <c r="AK55" s="177">
        <v>43</v>
      </c>
      <c r="AL55" s="177">
        <v>58</v>
      </c>
      <c r="AM55" s="41" t="s">
        <v>152</v>
      </c>
      <c r="AN55" s="42"/>
      <c r="AO55" s="42"/>
      <c r="AP55" s="42">
        <v>53</v>
      </c>
      <c r="BQ55" s="14"/>
      <c r="BR55" s="14"/>
      <c r="BS55" s="14"/>
      <c r="BT55" s="33"/>
      <c r="BU55" s="33"/>
      <c r="BV55" s="33"/>
      <c r="BW55" s="33"/>
      <c r="BX55" s="33"/>
      <c r="BY55" s="33"/>
      <c r="BZ55" s="33"/>
    </row>
    <row r="56" spans="1:78" s="106" customFormat="1" ht="18.75" hidden="1" x14ac:dyDescent="0.3">
      <c r="A56" s="53">
        <f>N56+R56+V56+Z56+AD56+AH56+AL56+AP56</f>
        <v>261</v>
      </c>
      <c r="B56" s="53">
        <v>54</v>
      </c>
      <c r="C56" s="336">
        <f>AVERAGE(L56,P56,T56,X56,AB56,AF56,AJ56,AN56,)</f>
        <v>22</v>
      </c>
      <c r="D56" s="3" t="s">
        <v>175</v>
      </c>
      <c r="E56" s="12" t="s">
        <v>135</v>
      </c>
      <c r="F56" s="3" t="s">
        <v>170</v>
      </c>
      <c r="G56" s="57" t="s">
        <v>212</v>
      </c>
      <c r="H56" s="350"/>
      <c r="I56" s="8" t="s">
        <v>92</v>
      </c>
      <c r="J56" s="8" t="s">
        <v>90</v>
      </c>
      <c r="K56" s="344"/>
      <c r="L56" s="344"/>
      <c r="M56" s="344"/>
      <c r="N56" s="344"/>
      <c r="O56" s="314"/>
      <c r="P56" s="314"/>
      <c r="Q56" s="314"/>
      <c r="R56" s="314"/>
      <c r="S56" s="278"/>
      <c r="T56" s="278"/>
      <c r="U56" s="278"/>
      <c r="V56" s="278"/>
      <c r="W56" s="133"/>
      <c r="X56" s="134"/>
      <c r="Y56" s="139"/>
      <c r="Z56" s="139"/>
      <c r="AA56" s="98">
        <v>1.0059027777777778E-2</v>
      </c>
      <c r="AB56" s="94">
        <v>24</v>
      </c>
      <c r="AC56" s="94">
        <v>16</v>
      </c>
      <c r="AD56" s="94">
        <v>85</v>
      </c>
      <c r="AE56" s="250">
        <v>5.9259259259259258E-4</v>
      </c>
      <c r="AF56" s="252">
        <v>42</v>
      </c>
      <c r="AG56" s="252">
        <v>17</v>
      </c>
      <c r="AH56" s="253">
        <v>84</v>
      </c>
      <c r="AI56" s="199" t="s">
        <v>289</v>
      </c>
      <c r="AJ56" s="199"/>
      <c r="AK56" s="197"/>
      <c r="AL56" s="180">
        <v>39</v>
      </c>
      <c r="AM56" s="43" t="s">
        <v>152</v>
      </c>
      <c r="AN56" s="42"/>
      <c r="AO56" s="42"/>
      <c r="AP56" s="42">
        <v>53</v>
      </c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5"/>
      <c r="BU56" s="5"/>
      <c r="BV56" s="5"/>
      <c r="BW56" s="5"/>
      <c r="BX56" s="5"/>
      <c r="BY56" s="5"/>
      <c r="BZ56" s="5"/>
    </row>
    <row r="57" spans="1:78" s="106" customFormat="1" ht="18.75" hidden="1" x14ac:dyDescent="0.3">
      <c r="A57" s="53">
        <f>N57+R57+V57+Z57+AD57+AH57+AL57+AP57</f>
        <v>259</v>
      </c>
      <c r="B57" s="53">
        <v>55</v>
      </c>
      <c r="C57" s="336">
        <f>AVERAGE(L57,P57,T57,X57,AB57,AF57,AJ57,AN57,)</f>
        <v>22</v>
      </c>
      <c r="D57" s="3" t="s">
        <v>169</v>
      </c>
      <c r="E57" s="12" t="s">
        <v>31</v>
      </c>
      <c r="F57" s="12" t="s">
        <v>170</v>
      </c>
      <c r="G57" s="57" t="s">
        <v>212</v>
      </c>
      <c r="H57" s="350"/>
      <c r="I57" s="8" t="s">
        <v>92</v>
      </c>
      <c r="J57" s="8" t="s">
        <v>90</v>
      </c>
      <c r="K57" s="344"/>
      <c r="L57" s="344"/>
      <c r="M57" s="344"/>
      <c r="N57" s="344"/>
      <c r="O57" s="314"/>
      <c r="P57" s="314"/>
      <c r="Q57" s="314"/>
      <c r="R57" s="314"/>
      <c r="S57" s="278"/>
      <c r="T57" s="278"/>
      <c r="U57" s="278"/>
      <c r="V57" s="278"/>
      <c r="W57" s="133"/>
      <c r="X57" s="134"/>
      <c r="Y57" s="139"/>
      <c r="Z57" s="139"/>
      <c r="AA57" s="98">
        <v>1.0403935185185186E-2</v>
      </c>
      <c r="AB57" s="94">
        <v>24</v>
      </c>
      <c r="AC57" s="94">
        <v>26</v>
      </c>
      <c r="AD57" s="94">
        <v>75</v>
      </c>
      <c r="AE57" s="250">
        <v>5.7638888888888887E-4</v>
      </c>
      <c r="AF57" s="252">
        <v>42</v>
      </c>
      <c r="AG57" s="252">
        <v>9</v>
      </c>
      <c r="AH57" s="253">
        <v>92</v>
      </c>
      <c r="AI57" s="199" t="s">
        <v>289</v>
      </c>
      <c r="AJ57" s="199"/>
      <c r="AK57" s="197"/>
      <c r="AL57" s="180">
        <v>39</v>
      </c>
      <c r="AM57" s="43" t="s">
        <v>152</v>
      </c>
      <c r="AN57" s="42"/>
      <c r="AO57" s="42"/>
      <c r="AP57" s="42">
        <v>53</v>
      </c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Q57" s="33"/>
      <c r="BR57" s="33"/>
      <c r="BS57" s="33"/>
      <c r="BT57" s="14"/>
      <c r="BU57" s="14"/>
      <c r="BV57" s="14"/>
      <c r="BW57" s="14"/>
      <c r="BX57" s="14"/>
      <c r="BY57" s="14"/>
      <c r="BZ57" s="14"/>
    </row>
    <row r="58" spans="1:78" ht="18.75" hidden="1" customHeight="1" x14ac:dyDescent="0.3">
      <c r="A58" s="53">
        <f>N58+R58+V58+Z58+AD58+AH58+AL58+AP58</f>
        <v>253</v>
      </c>
      <c r="B58" s="53">
        <v>56</v>
      </c>
      <c r="C58" s="336">
        <f>AVERAGE(L58,P58,T58,X58,AB58,AF58,AJ58,AN58,)</f>
        <v>23.333333333333332</v>
      </c>
      <c r="D58" s="3" t="s">
        <v>176</v>
      </c>
      <c r="E58" s="12" t="s">
        <v>135</v>
      </c>
      <c r="F58" s="12" t="s">
        <v>170</v>
      </c>
      <c r="G58" s="57" t="s">
        <v>212</v>
      </c>
      <c r="I58" s="8" t="s">
        <v>92</v>
      </c>
      <c r="J58" s="8" t="s">
        <v>90</v>
      </c>
      <c r="K58" s="344"/>
      <c r="L58" s="344"/>
      <c r="M58" s="344"/>
      <c r="N58" s="344"/>
      <c r="O58" s="314"/>
      <c r="P58" s="314"/>
      <c r="Q58" s="314"/>
      <c r="R58" s="314"/>
      <c r="S58" s="278"/>
      <c r="T58" s="278"/>
      <c r="U58" s="278"/>
      <c r="V58" s="278"/>
      <c r="W58" s="133"/>
      <c r="X58" s="134"/>
      <c r="Y58" s="138"/>
      <c r="Z58" s="138"/>
      <c r="AA58" s="98">
        <v>1.0274305555555556E-2</v>
      </c>
      <c r="AB58" s="94">
        <v>22</v>
      </c>
      <c r="AC58" s="94">
        <v>21</v>
      </c>
      <c r="AD58" s="94">
        <v>80</v>
      </c>
      <c r="AE58" s="250">
        <v>6.0648148148148139E-4</v>
      </c>
      <c r="AF58" s="252">
        <v>48</v>
      </c>
      <c r="AG58" s="252">
        <v>20</v>
      </c>
      <c r="AH58" s="253">
        <v>81</v>
      </c>
      <c r="AI58" s="199" t="s">
        <v>289</v>
      </c>
      <c r="AJ58" s="199"/>
      <c r="AK58" s="197"/>
      <c r="AL58" s="180">
        <v>39</v>
      </c>
      <c r="AM58" s="43" t="s">
        <v>152</v>
      </c>
      <c r="AN58" s="42"/>
      <c r="AO58" s="42"/>
      <c r="AP58" s="42">
        <v>53</v>
      </c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</row>
    <row r="59" spans="1:78" ht="18.75" customHeight="1" x14ac:dyDescent="0.3">
      <c r="A59" s="53">
        <f>N59+R59+V59+Z59+AD59+AH59+AL59+AP59</f>
        <v>235</v>
      </c>
      <c r="B59" s="53">
        <v>57</v>
      </c>
      <c r="C59" s="336">
        <f>AVERAGE(L59,P59,T59,X59,AB59,AF59,AJ59,AN59,)</f>
        <v>17.75</v>
      </c>
      <c r="D59" s="3" t="s">
        <v>280</v>
      </c>
      <c r="E59" s="12" t="s">
        <v>195</v>
      </c>
      <c r="F59" s="12" t="s">
        <v>170</v>
      </c>
      <c r="G59" s="57" t="s">
        <v>212</v>
      </c>
      <c r="H59" s="351" t="s">
        <v>353</v>
      </c>
      <c r="I59" s="8" t="s">
        <v>77</v>
      </c>
      <c r="J59" s="8" t="s">
        <v>90</v>
      </c>
      <c r="K59" s="344"/>
      <c r="L59" s="344"/>
      <c r="M59" s="344"/>
      <c r="N59" s="344"/>
      <c r="O59" s="311"/>
      <c r="P59" s="311"/>
      <c r="Q59" s="311"/>
      <c r="R59" s="311"/>
      <c r="S59" s="286"/>
      <c r="T59" s="275"/>
      <c r="U59" s="275"/>
      <c r="V59" s="275"/>
      <c r="W59" s="156">
        <v>1.1562499999999999E-3</v>
      </c>
      <c r="X59" s="154">
        <v>32</v>
      </c>
      <c r="Y59" s="154">
        <v>38</v>
      </c>
      <c r="Z59" s="154">
        <v>63</v>
      </c>
      <c r="AA59" s="107">
        <v>1.351388888888889E-2</v>
      </c>
      <c r="AB59" s="108">
        <v>0</v>
      </c>
      <c r="AC59" s="94">
        <v>65</v>
      </c>
      <c r="AD59" s="94">
        <v>36</v>
      </c>
      <c r="AE59" s="248">
        <v>8.4027777777777779E-4</v>
      </c>
      <c r="AF59" s="249">
        <v>39</v>
      </c>
      <c r="AG59" s="249">
        <v>57</v>
      </c>
      <c r="AH59" s="249">
        <v>44</v>
      </c>
      <c r="AI59" s="199" t="s">
        <v>289</v>
      </c>
      <c r="AJ59" s="199"/>
      <c r="AK59" s="196"/>
      <c r="AL59" s="193">
        <v>39</v>
      </c>
      <c r="AM59" s="43" t="s">
        <v>152</v>
      </c>
      <c r="AN59" s="115"/>
      <c r="AO59" s="115"/>
      <c r="AP59" s="115">
        <v>53</v>
      </c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14"/>
      <c r="BR59" s="14"/>
      <c r="BS59" s="14"/>
    </row>
    <row r="60" spans="1:78" ht="18.75" hidden="1" x14ac:dyDescent="0.3">
      <c r="A60" s="53">
        <f>N60+R60+V60+Z60+AD60+AH60+AL60+AP60</f>
        <v>233</v>
      </c>
      <c r="B60" s="53">
        <v>58</v>
      </c>
      <c r="C60" s="336">
        <f>AVERAGE(L60,P60,T60,X60,AB60,AF60,AJ60,AN60,)</f>
        <v>30</v>
      </c>
      <c r="D60" s="3" t="s">
        <v>104</v>
      </c>
      <c r="E60" s="12" t="s">
        <v>31</v>
      </c>
      <c r="F60" s="12" t="s">
        <v>105</v>
      </c>
      <c r="G60" s="57" t="s">
        <v>213</v>
      </c>
      <c r="I60" s="8" t="s">
        <v>92</v>
      </c>
      <c r="J60" s="8" t="s">
        <v>90</v>
      </c>
      <c r="K60" s="344"/>
      <c r="L60" s="344"/>
      <c r="M60" s="344"/>
      <c r="N60" s="344"/>
      <c r="O60" s="314"/>
      <c r="P60" s="314"/>
      <c r="Q60" s="314"/>
      <c r="R60" s="314"/>
      <c r="S60" s="278"/>
      <c r="T60" s="278"/>
      <c r="U60" s="278"/>
      <c r="V60" s="278"/>
      <c r="W60" s="134"/>
      <c r="X60" s="134"/>
      <c r="Y60" s="139"/>
      <c r="Z60" s="139"/>
      <c r="AA60" s="94"/>
      <c r="AB60" s="94"/>
      <c r="AC60" s="94"/>
      <c r="AD60" s="94"/>
      <c r="AE60" s="250">
        <v>5.7870370370370378E-4</v>
      </c>
      <c r="AF60" s="252">
        <v>46</v>
      </c>
      <c r="AG60" s="252">
        <v>12</v>
      </c>
      <c r="AH60" s="253">
        <v>89</v>
      </c>
      <c r="AI60" s="195">
        <v>3.8657407407407407E-4</v>
      </c>
      <c r="AJ60" s="180">
        <v>44</v>
      </c>
      <c r="AK60" s="180">
        <v>10</v>
      </c>
      <c r="AL60" s="181">
        <v>91</v>
      </c>
      <c r="AM60" s="41" t="s">
        <v>152</v>
      </c>
      <c r="AN60" s="42"/>
      <c r="AO60" s="42"/>
      <c r="AP60" s="42">
        <v>53</v>
      </c>
      <c r="BT60" s="106"/>
      <c r="BU60" s="106"/>
      <c r="BV60" s="106"/>
      <c r="BW60" s="106"/>
      <c r="BX60" s="106"/>
      <c r="BY60" s="106"/>
      <c r="BZ60" s="106"/>
    </row>
    <row r="61" spans="1:78" s="106" customFormat="1" ht="18.75" hidden="1" x14ac:dyDescent="0.3">
      <c r="A61" s="53">
        <f>N61+R61+V61+Z61+AD61+AH61+AL61+AP61</f>
        <v>226</v>
      </c>
      <c r="B61" s="53">
        <v>59</v>
      </c>
      <c r="C61" s="336">
        <f>AVERAGE(L61,P61,T61,X61,AB61,AF61,AJ61,AN61,)</f>
        <v>14.5</v>
      </c>
      <c r="D61" s="12" t="s">
        <v>238</v>
      </c>
      <c r="E61" s="12" t="s">
        <v>135</v>
      </c>
      <c r="F61" s="12" t="s">
        <v>235</v>
      </c>
      <c r="G61" s="57" t="s">
        <v>236</v>
      </c>
      <c r="H61" s="350"/>
      <c r="I61" s="8" t="s">
        <v>92</v>
      </c>
      <c r="J61" s="8" t="s">
        <v>90</v>
      </c>
      <c r="K61" s="344"/>
      <c r="L61" s="344"/>
      <c r="M61" s="344"/>
      <c r="N61" s="344"/>
      <c r="O61" s="315"/>
      <c r="P61" s="315"/>
      <c r="Q61" s="315"/>
      <c r="R61" s="315"/>
      <c r="S61" s="279"/>
      <c r="T61" s="279"/>
      <c r="U61" s="279"/>
      <c r="V61" s="279"/>
      <c r="W61" s="133"/>
      <c r="X61" s="134"/>
      <c r="Y61" s="139"/>
      <c r="Z61" s="139"/>
      <c r="AA61" s="98">
        <v>9.571759259259259E-3</v>
      </c>
      <c r="AB61" s="94">
        <v>29</v>
      </c>
      <c r="AC61" s="94">
        <v>6</v>
      </c>
      <c r="AD61" s="94">
        <v>95</v>
      </c>
      <c r="AE61" s="256" t="s">
        <v>290</v>
      </c>
      <c r="AF61" s="259"/>
      <c r="AG61" s="259"/>
      <c r="AH61" s="252">
        <v>39</v>
      </c>
      <c r="AI61" s="199" t="s">
        <v>289</v>
      </c>
      <c r="AJ61" s="199"/>
      <c r="AK61" s="197"/>
      <c r="AL61" s="180">
        <v>39</v>
      </c>
      <c r="AM61" s="43" t="s">
        <v>152</v>
      </c>
      <c r="AN61" s="42"/>
      <c r="AO61" s="42"/>
      <c r="AP61" s="42">
        <v>53</v>
      </c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T61" s="5"/>
      <c r="BU61" s="5"/>
      <c r="BV61" s="5"/>
      <c r="BW61" s="5"/>
      <c r="BX61" s="5"/>
      <c r="BY61" s="5"/>
      <c r="BZ61" s="5"/>
    </row>
    <row r="62" spans="1:78" s="106" customFormat="1" ht="18.75" hidden="1" customHeight="1" x14ac:dyDescent="0.3">
      <c r="A62" s="53">
        <f>N62+R62+V62+Z62+AD62+AH62+AL62+AP62</f>
        <v>222</v>
      </c>
      <c r="B62" s="53">
        <v>60</v>
      </c>
      <c r="C62" s="336">
        <f>AVERAGE(L62,P62,T62,X62,AB62,AF62,AJ62,AN62,)</f>
        <v>16.5</v>
      </c>
      <c r="D62" s="12" t="s">
        <v>241</v>
      </c>
      <c r="E62" s="12" t="s">
        <v>173</v>
      </c>
      <c r="F62" s="12" t="s">
        <v>235</v>
      </c>
      <c r="G62" s="57" t="s">
        <v>236</v>
      </c>
      <c r="H62" s="350"/>
      <c r="I62" s="8" t="s">
        <v>92</v>
      </c>
      <c r="J62" s="8" t="s">
        <v>90</v>
      </c>
      <c r="K62" s="344"/>
      <c r="L62" s="344"/>
      <c r="M62" s="344"/>
      <c r="N62" s="344"/>
      <c r="O62" s="315"/>
      <c r="P62" s="315"/>
      <c r="Q62" s="315"/>
      <c r="R62" s="315"/>
      <c r="S62" s="279"/>
      <c r="T62" s="279"/>
      <c r="U62" s="279"/>
      <c r="V62" s="279"/>
      <c r="W62" s="133"/>
      <c r="X62" s="134"/>
      <c r="Y62" s="139"/>
      <c r="Z62" s="139"/>
      <c r="AA62" s="98">
        <v>9.6678240740740735E-3</v>
      </c>
      <c r="AB62" s="94">
        <v>33</v>
      </c>
      <c r="AC62" s="94">
        <v>10</v>
      </c>
      <c r="AD62" s="94">
        <v>91</v>
      </c>
      <c r="AE62" s="256" t="s">
        <v>290</v>
      </c>
      <c r="AF62" s="259"/>
      <c r="AG62" s="259"/>
      <c r="AH62" s="252">
        <v>39</v>
      </c>
      <c r="AI62" s="199" t="s">
        <v>289</v>
      </c>
      <c r="AJ62" s="199"/>
      <c r="AK62" s="197"/>
      <c r="AL62" s="180">
        <v>39</v>
      </c>
      <c r="AM62" s="43" t="s">
        <v>152</v>
      </c>
      <c r="AN62" s="42"/>
      <c r="AO62" s="42"/>
      <c r="AP62" s="42">
        <v>53</v>
      </c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5"/>
      <c r="BR62" s="5"/>
      <c r="BS62" s="5"/>
      <c r="BT62" s="5"/>
      <c r="BU62" s="5"/>
      <c r="BV62" s="5"/>
      <c r="BW62" s="5"/>
      <c r="BX62" s="5"/>
      <c r="BY62" s="5"/>
      <c r="BZ62" s="5"/>
    </row>
    <row r="63" spans="1:78" s="14" customFormat="1" ht="18.75" hidden="1" customHeight="1" x14ac:dyDescent="0.3">
      <c r="A63" s="53">
        <f>N63+R63+V63+Z63+AD63+AH63+AL63+AP63</f>
        <v>220</v>
      </c>
      <c r="B63" s="53">
        <v>61</v>
      </c>
      <c r="C63" s="336">
        <f>AVERAGE(L63,P63,T63,X63,AB63,AF63,AJ63,AN63,)</f>
        <v>15</v>
      </c>
      <c r="D63" s="12" t="s">
        <v>284</v>
      </c>
      <c r="E63" s="12" t="s">
        <v>101</v>
      </c>
      <c r="F63" s="12" t="s">
        <v>170</v>
      </c>
      <c r="G63" s="57" t="s">
        <v>212</v>
      </c>
      <c r="H63" s="350" t="s">
        <v>346</v>
      </c>
      <c r="I63" s="8" t="s">
        <v>77</v>
      </c>
      <c r="J63" s="8" t="s">
        <v>90</v>
      </c>
      <c r="K63" s="344"/>
      <c r="L63" s="344"/>
      <c r="M63" s="344"/>
      <c r="N63" s="344"/>
      <c r="O63" s="311"/>
      <c r="P63" s="311"/>
      <c r="Q63" s="311"/>
      <c r="R63" s="311"/>
      <c r="S63" s="275"/>
      <c r="T63" s="275"/>
      <c r="U63" s="275"/>
      <c r="V63" s="275"/>
      <c r="W63" s="156">
        <v>1.2893518518518519E-3</v>
      </c>
      <c r="X63" s="154">
        <v>30</v>
      </c>
      <c r="Y63" s="154">
        <v>39</v>
      </c>
      <c r="Z63" s="154">
        <v>61</v>
      </c>
      <c r="AA63" s="210" t="s">
        <v>291</v>
      </c>
      <c r="AB63" s="94"/>
      <c r="AC63" s="94"/>
      <c r="AD63" s="108">
        <v>28</v>
      </c>
      <c r="AE63" s="256" t="s">
        <v>290</v>
      </c>
      <c r="AF63" s="257"/>
      <c r="AG63" s="257"/>
      <c r="AH63" s="249">
        <v>39</v>
      </c>
      <c r="AI63" s="199" t="s">
        <v>289</v>
      </c>
      <c r="AJ63" s="199"/>
      <c r="AK63" s="196"/>
      <c r="AL63" s="193">
        <v>39</v>
      </c>
      <c r="AM63" s="43" t="s">
        <v>152</v>
      </c>
      <c r="AN63" s="42"/>
      <c r="AO63" s="42"/>
      <c r="AP63" s="42">
        <v>53</v>
      </c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5"/>
      <c r="BR63" s="5"/>
      <c r="BS63" s="5"/>
      <c r="BT63" s="5"/>
      <c r="BU63" s="5"/>
      <c r="BV63" s="5"/>
      <c r="BW63" s="5"/>
      <c r="BX63" s="5"/>
      <c r="BY63" s="5"/>
      <c r="BZ63" s="5"/>
    </row>
    <row r="64" spans="1:78" s="106" customFormat="1" ht="18.75" hidden="1" customHeight="1" x14ac:dyDescent="0.3">
      <c r="A64" s="53">
        <f>N64+R64+V64+Z64+AD64+AH64+AL64+AP64</f>
        <v>219</v>
      </c>
      <c r="B64" s="53">
        <v>62</v>
      </c>
      <c r="C64" s="336">
        <f>AVERAGE(L64,P64,T64,X64,AB64,AF64,AJ64,AN64,)</f>
        <v>14.5</v>
      </c>
      <c r="D64" s="12" t="s">
        <v>240</v>
      </c>
      <c r="E64" s="12" t="s">
        <v>31</v>
      </c>
      <c r="F64" s="12" t="s">
        <v>235</v>
      </c>
      <c r="G64" s="57" t="s">
        <v>236</v>
      </c>
      <c r="H64" s="350"/>
      <c r="I64" s="8" t="s">
        <v>92</v>
      </c>
      <c r="J64" s="8" t="s">
        <v>90</v>
      </c>
      <c r="K64" s="344"/>
      <c r="L64" s="344"/>
      <c r="M64" s="344"/>
      <c r="N64" s="344"/>
      <c r="O64" s="315"/>
      <c r="P64" s="315"/>
      <c r="Q64" s="315"/>
      <c r="R64" s="315"/>
      <c r="S64" s="279"/>
      <c r="T64" s="279"/>
      <c r="U64" s="279"/>
      <c r="V64" s="279"/>
      <c r="W64" s="133"/>
      <c r="X64" s="134"/>
      <c r="Y64" s="139"/>
      <c r="Z64" s="139"/>
      <c r="AA64" s="98">
        <v>9.8530092592592593E-3</v>
      </c>
      <c r="AB64" s="94">
        <v>29</v>
      </c>
      <c r="AC64" s="94">
        <v>13</v>
      </c>
      <c r="AD64" s="94">
        <v>88</v>
      </c>
      <c r="AE64" s="256" t="s">
        <v>290</v>
      </c>
      <c r="AF64" s="259"/>
      <c r="AG64" s="259"/>
      <c r="AH64" s="252">
        <v>39</v>
      </c>
      <c r="AI64" s="199" t="s">
        <v>289</v>
      </c>
      <c r="AJ64" s="199"/>
      <c r="AK64" s="197"/>
      <c r="AL64" s="180">
        <v>39</v>
      </c>
      <c r="AM64" s="43" t="s">
        <v>152</v>
      </c>
      <c r="AN64" s="42"/>
      <c r="AO64" s="42"/>
      <c r="AP64" s="42">
        <v>53</v>
      </c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5"/>
      <c r="BR64" s="5"/>
      <c r="BS64" s="5"/>
    </row>
    <row r="65" spans="1:78" s="106" customFormat="1" ht="18.75" hidden="1" customHeight="1" x14ac:dyDescent="0.3">
      <c r="A65" s="53">
        <f>N65+R65+V65+Z65+AD65+AH65+AL65+AP65</f>
        <v>217</v>
      </c>
      <c r="B65" s="53">
        <v>63</v>
      </c>
      <c r="C65" s="336">
        <f>AVERAGE(L65,P65,T65,X65,AB65,AF65,AJ65,AN65,)</f>
        <v>14.5</v>
      </c>
      <c r="D65" s="12" t="s">
        <v>242</v>
      </c>
      <c r="E65" s="12" t="s">
        <v>135</v>
      </c>
      <c r="F65" s="12" t="s">
        <v>235</v>
      </c>
      <c r="G65" s="57" t="s">
        <v>236</v>
      </c>
      <c r="H65" s="350"/>
      <c r="I65" s="8" t="s">
        <v>92</v>
      </c>
      <c r="J65" s="8" t="s">
        <v>90</v>
      </c>
      <c r="K65" s="344"/>
      <c r="L65" s="344"/>
      <c r="M65" s="344"/>
      <c r="N65" s="344"/>
      <c r="O65" s="315"/>
      <c r="P65" s="315"/>
      <c r="Q65" s="315"/>
      <c r="R65" s="315"/>
      <c r="S65" s="279"/>
      <c r="T65" s="279"/>
      <c r="U65" s="279"/>
      <c r="V65" s="279"/>
      <c r="W65" s="133"/>
      <c r="X65" s="134"/>
      <c r="Y65" s="139"/>
      <c r="Z65" s="139"/>
      <c r="AA65" s="98">
        <v>1.0047453703703704E-2</v>
      </c>
      <c r="AB65" s="94">
        <v>29</v>
      </c>
      <c r="AC65" s="94">
        <v>15</v>
      </c>
      <c r="AD65" s="94">
        <v>86</v>
      </c>
      <c r="AE65" s="256" t="s">
        <v>290</v>
      </c>
      <c r="AF65" s="259"/>
      <c r="AG65" s="259"/>
      <c r="AH65" s="252">
        <v>39</v>
      </c>
      <c r="AI65" s="199" t="s">
        <v>289</v>
      </c>
      <c r="AJ65" s="199"/>
      <c r="AK65" s="197"/>
      <c r="AL65" s="180">
        <v>39</v>
      </c>
      <c r="AM65" s="43" t="s">
        <v>152</v>
      </c>
      <c r="AN65" s="42"/>
      <c r="AO65" s="42"/>
      <c r="AP65" s="42">
        <v>53</v>
      </c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</row>
    <row r="66" spans="1:78" s="106" customFormat="1" ht="18.75" hidden="1" x14ac:dyDescent="0.3">
      <c r="A66" s="53">
        <f>N66+R66+V66+Z66+AD66+AH66+AL66+AP66</f>
        <v>215</v>
      </c>
      <c r="B66" s="53">
        <v>64</v>
      </c>
      <c r="C66" s="336">
        <f>AVERAGE(L66,P66,T66,X66,AB66,AF66,AJ66,AN66,)</f>
        <v>11.5</v>
      </c>
      <c r="D66" s="12" t="s">
        <v>244</v>
      </c>
      <c r="E66" s="12" t="s">
        <v>135</v>
      </c>
      <c r="F66" s="12" t="s">
        <v>170</v>
      </c>
      <c r="G66" s="57" t="s">
        <v>212</v>
      </c>
      <c r="H66" s="350"/>
      <c r="I66" s="8" t="s">
        <v>92</v>
      </c>
      <c r="J66" s="8" t="s">
        <v>90</v>
      </c>
      <c r="K66" s="344"/>
      <c r="L66" s="344"/>
      <c r="M66" s="344"/>
      <c r="N66" s="344"/>
      <c r="O66" s="315"/>
      <c r="P66" s="315"/>
      <c r="Q66" s="315"/>
      <c r="R66" s="315"/>
      <c r="S66" s="279"/>
      <c r="T66" s="279"/>
      <c r="U66" s="279"/>
      <c r="V66" s="279"/>
      <c r="W66" s="133"/>
      <c r="X66" s="134"/>
      <c r="Y66" s="139"/>
      <c r="Z66" s="139"/>
      <c r="AA66" s="98">
        <v>1.0128472222222223E-2</v>
      </c>
      <c r="AB66" s="94">
        <v>23</v>
      </c>
      <c r="AC66" s="94">
        <v>17</v>
      </c>
      <c r="AD66" s="94">
        <v>84</v>
      </c>
      <c r="AE66" s="256" t="s">
        <v>290</v>
      </c>
      <c r="AF66" s="259"/>
      <c r="AG66" s="259"/>
      <c r="AH66" s="252">
        <v>39</v>
      </c>
      <c r="AI66" s="199" t="s">
        <v>289</v>
      </c>
      <c r="AJ66" s="199"/>
      <c r="AK66" s="197"/>
      <c r="AL66" s="180">
        <v>39</v>
      </c>
      <c r="AM66" s="43" t="s">
        <v>152</v>
      </c>
      <c r="AN66" s="42"/>
      <c r="AO66" s="42"/>
      <c r="AP66" s="42">
        <v>53</v>
      </c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T66" s="14"/>
      <c r="BU66" s="14"/>
      <c r="BV66" s="14"/>
      <c r="BW66" s="14"/>
      <c r="BX66" s="14"/>
      <c r="BY66" s="14"/>
      <c r="BZ66" s="14"/>
    </row>
    <row r="67" spans="1:78" s="106" customFormat="1" ht="18.75" hidden="1" customHeight="1" x14ac:dyDescent="0.3">
      <c r="A67" s="53">
        <f>N67+R67+V67+Z67+AD67+AH67+AL67+AP67</f>
        <v>214</v>
      </c>
      <c r="B67" s="53">
        <v>65</v>
      </c>
      <c r="C67" s="336">
        <f>AVERAGE(L67,P67,T67,X67,AB67,AF67,AJ67,AN67,)</f>
        <v>13</v>
      </c>
      <c r="D67" s="12" t="s">
        <v>243</v>
      </c>
      <c r="E67" s="12" t="s">
        <v>7</v>
      </c>
      <c r="F67" s="12" t="s">
        <v>170</v>
      </c>
      <c r="G67" s="57" t="s">
        <v>212</v>
      </c>
      <c r="H67" s="350"/>
      <c r="I67" s="8" t="s">
        <v>92</v>
      </c>
      <c r="J67" s="8" t="s">
        <v>90</v>
      </c>
      <c r="K67" s="344"/>
      <c r="L67" s="344"/>
      <c r="M67" s="344"/>
      <c r="N67" s="344"/>
      <c r="O67" s="315"/>
      <c r="P67" s="315"/>
      <c r="Q67" s="315"/>
      <c r="R67" s="315"/>
      <c r="S67" s="279"/>
      <c r="T67" s="279"/>
      <c r="U67" s="279"/>
      <c r="V67" s="279"/>
      <c r="W67" s="133"/>
      <c r="X67" s="134"/>
      <c r="Y67" s="139"/>
      <c r="Z67" s="139"/>
      <c r="AA67" s="98">
        <v>1.0162037037037037E-2</v>
      </c>
      <c r="AB67" s="94">
        <v>26</v>
      </c>
      <c r="AC67" s="94">
        <v>18</v>
      </c>
      <c r="AD67" s="94">
        <v>83</v>
      </c>
      <c r="AE67" s="256" t="s">
        <v>290</v>
      </c>
      <c r="AF67" s="259"/>
      <c r="AG67" s="259"/>
      <c r="AH67" s="252">
        <v>39</v>
      </c>
      <c r="AI67" s="199" t="s">
        <v>289</v>
      </c>
      <c r="AJ67" s="199"/>
      <c r="AK67" s="197"/>
      <c r="AL67" s="180">
        <v>39</v>
      </c>
      <c r="AM67" s="43" t="s">
        <v>152</v>
      </c>
      <c r="AN67" s="42"/>
      <c r="AO67" s="42"/>
      <c r="AP67" s="42">
        <v>53</v>
      </c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14"/>
      <c r="BR67" s="14"/>
      <c r="BS67" s="14"/>
    </row>
    <row r="68" spans="1:78" s="106" customFormat="1" ht="18.75" hidden="1" x14ac:dyDescent="0.3">
      <c r="A68" s="53">
        <f>N68+R68+V68+Z68+AD68+AH68+AL68+AP68</f>
        <v>213</v>
      </c>
      <c r="B68" s="53">
        <v>66</v>
      </c>
      <c r="C68" s="336">
        <f>AVERAGE(L68,P68,T68,X68,AB68,AF68,AJ68,AN68,)</f>
        <v>0</v>
      </c>
      <c r="D68" s="12" t="s">
        <v>246</v>
      </c>
      <c r="E68" s="12" t="s">
        <v>245</v>
      </c>
      <c r="F68" s="12" t="s">
        <v>170</v>
      </c>
      <c r="G68" s="57" t="s">
        <v>212</v>
      </c>
      <c r="H68" s="351"/>
      <c r="I68" s="8" t="s">
        <v>92</v>
      </c>
      <c r="J68" s="8" t="s">
        <v>90</v>
      </c>
      <c r="K68" s="344"/>
      <c r="L68" s="344"/>
      <c r="M68" s="344"/>
      <c r="N68" s="344"/>
      <c r="O68" s="312"/>
      <c r="P68" s="312"/>
      <c r="Q68" s="312"/>
      <c r="R68" s="312"/>
      <c r="S68" s="280"/>
      <c r="T68" s="280"/>
      <c r="U68" s="280"/>
      <c r="V68" s="280"/>
      <c r="W68" s="132"/>
      <c r="X68" s="131"/>
      <c r="Y68" s="138"/>
      <c r="Z68" s="138"/>
      <c r="AA68" s="107">
        <v>1.0171296296296296E-2</v>
      </c>
      <c r="AB68" s="108"/>
      <c r="AC68" s="108">
        <v>19</v>
      </c>
      <c r="AD68" s="108">
        <v>82</v>
      </c>
      <c r="AE68" s="256" t="s">
        <v>290</v>
      </c>
      <c r="AF68" s="257"/>
      <c r="AG68" s="257"/>
      <c r="AH68" s="249">
        <v>39</v>
      </c>
      <c r="AI68" s="199" t="s">
        <v>289</v>
      </c>
      <c r="AJ68" s="199"/>
      <c r="AK68" s="196"/>
      <c r="AL68" s="193">
        <v>39</v>
      </c>
      <c r="AM68" s="43" t="s">
        <v>152</v>
      </c>
      <c r="AN68" s="115"/>
      <c r="AO68" s="115"/>
      <c r="AP68" s="115">
        <v>53</v>
      </c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</row>
    <row r="69" spans="1:78" s="106" customFormat="1" ht="18.75" hidden="1" customHeight="1" x14ac:dyDescent="0.3">
      <c r="A69" s="53">
        <f>N69+R69+V69+Z69+AD69+AH69+AL69+AP69</f>
        <v>212</v>
      </c>
      <c r="B69" s="53">
        <v>67</v>
      </c>
      <c r="C69" s="336">
        <f>AVERAGE(L69,P69,T69,X69,AB69,AF69,AJ69,AN69,)</f>
        <v>15</v>
      </c>
      <c r="D69" s="12" t="s">
        <v>247</v>
      </c>
      <c r="E69" s="12" t="s">
        <v>173</v>
      </c>
      <c r="F69" s="12" t="s">
        <v>235</v>
      </c>
      <c r="G69" s="57" t="s">
        <v>236</v>
      </c>
      <c r="H69" s="350"/>
      <c r="I69" s="8" t="s">
        <v>92</v>
      </c>
      <c r="J69" s="8" t="s">
        <v>90</v>
      </c>
      <c r="K69" s="344"/>
      <c r="L69" s="344"/>
      <c r="M69" s="344"/>
      <c r="N69" s="344"/>
      <c r="O69" s="315"/>
      <c r="P69" s="315"/>
      <c r="Q69" s="315"/>
      <c r="R69" s="315"/>
      <c r="S69" s="279"/>
      <c r="T69" s="279"/>
      <c r="U69" s="279"/>
      <c r="V69" s="279"/>
      <c r="W69" s="133"/>
      <c r="X69" s="134"/>
      <c r="Y69" s="139"/>
      <c r="Z69" s="139"/>
      <c r="AA69" s="98">
        <v>1.0229166666666666E-2</v>
      </c>
      <c r="AB69" s="94">
        <v>30</v>
      </c>
      <c r="AC69" s="94">
        <v>20</v>
      </c>
      <c r="AD69" s="94">
        <v>81</v>
      </c>
      <c r="AE69" s="256" t="s">
        <v>290</v>
      </c>
      <c r="AF69" s="259"/>
      <c r="AG69" s="259"/>
      <c r="AH69" s="252">
        <v>39</v>
      </c>
      <c r="AI69" s="199" t="s">
        <v>289</v>
      </c>
      <c r="AJ69" s="199"/>
      <c r="AK69" s="197"/>
      <c r="AL69" s="180">
        <v>39</v>
      </c>
      <c r="AM69" s="43" t="s">
        <v>152</v>
      </c>
      <c r="AN69" s="42"/>
      <c r="AO69" s="42"/>
      <c r="AP69" s="42">
        <v>53</v>
      </c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</row>
    <row r="70" spans="1:78" ht="18.75" hidden="1" customHeight="1" x14ac:dyDescent="0.3">
      <c r="A70" s="53">
        <f>N70+R70+V70+Z70+AD70+AH70+AL70+AP70</f>
        <v>211</v>
      </c>
      <c r="B70" s="53">
        <v>68</v>
      </c>
      <c r="C70" s="336">
        <f>AVERAGE(L70,P70,T70,X70,AB70,AF70,AJ70,AN70,)</f>
        <v>20.333333333333332</v>
      </c>
      <c r="D70" s="3" t="s">
        <v>189</v>
      </c>
      <c r="E70" s="12" t="s">
        <v>25</v>
      </c>
      <c r="F70" s="12" t="s">
        <v>170</v>
      </c>
      <c r="G70" s="57" t="s">
        <v>212</v>
      </c>
      <c r="I70" s="8" t="s">
        <v>92</v>
      </c>
      <c r="J70" s="8" t="s">
        <v>90</v>
      </c>
      <c r="K70" s="344"/>
      <c r="L70" s="344"/>
      <c r="M70" s="344"/>
      <c r="N70" s="344"/>
      <c r="O70" s="314"/>
      <c r="P70" s="314"/>
      <c r="Q70" s="314"/>
      <c r="R70" s="314"/>
      <c r="S70" s="278"/>
      <c r="T70" s="278"/>
      <c r="U70" s="278"/>
      <c r="V70" s="278"/>
      <c r="W70" s="133"/>
      <c r="X70" s="134"/>
      <c r="Y70" s="139"/>
      <c r="Z70" s="139"/>
      <c r="AA70" s="98">
        <v>1.1263888888888888E-2</v>
      </c>
      <c r="AB70" s="94">
        <v>23</v>
      </c>
      <c r="AC70" s="94">
        <v>45</v>
      </c>
      <c r="AD70" s="94">
        <v>56</v>
      </c>
      <c r="AE70" s="250">
        <v>6.7013888888888885E-4</v>
      </c>
      <c r="AF70" s="252">
        <v>38</v>
      </c>
      <c r="AG70" s="252">
        <v>38</v>
      </c>
      <c r="AH70" s="253">
        <v>63</v>
      </c>
      <c r="AI70" s="199" t="s">
        <v>289</v>
      </c>
      <c r="AJ70" s="199"/>
      <c r="AK70" s="197"/>
      <c r="AL70" s="180">
        <v>39</v>
      </c>
      <c r="AM70" s="43" t="s">
        <v>152</v>
      </c>
      <c r="AN70" s="42"/>
      <c r="AO70" s="42"/>
      <c r="AP70" s="42">
        <v>53</v>
      </c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</row>
    <row r="71" spans="1:78" ht="18.75" hidden="1" x14ac:dyDescent="0.3">
      <c r="A71" s="53">
        <f>N71+R71+V71+Z71+AD71+AH71+AL71+AP71</f>
        <v>210</v>
      </c>
      <c r="B71" s="53">
        <v>69</v>
      </c>
      <c r="C71" s="336">
        <f>AVERAGE(L71,P71,T71,X71,AB71,AF71,AJ71,AN71,)</f>
        <v>13.5</v>
      </c>
      <c r="D71" s="12" t="s">
        <v>248</v>
      </c>
      <c r="E71" s="12" t="s">
        <v>13</v>
      </c>
      <c r="F71" s="12" t="s">
        <v>235</v>
      </c>
      <c r="G71" s="57" t="s">
        <v>236</v>
      </c>
      <c r="I71" s="8" t="s">
        <v>92</v>
      </c>
      <c r="J71" s="8" t="s">
        <v>90</v>
      </c>
      <c r="K71" s="344"/>
      <c r="L71" s="344"/>
      <c r="M71" s="344"/>
      <c r="N71" s="344"/>
      <c r="O71" s="315"/>
      <c r="P71" s="315"/>
      <c r="Q71" s="315"/>
      <c r="R71" s="315"/>
      <c r="S71" s="279"/>
      <c r="T71" s="279"/>
      <c r="U71" s="279"/>
      <c r="V71" s="279"/>
      <c r="W71" s="133"/>
      <c r="X71" s="134"/>
      <c r="Y71" s="139"/>
      <c r="Z71" s="139"/>
      <c r="AA71" s="98">
        <v>1.0278935185185184E-2</v>
      </c>
      <c r="AB71" s="94">
        <v>27</v>
      </c>
      <c r="AC71" s="94">
        <v>22</v>
      </c>
      <c r="AD71" s="94">
        <v>79</v>
      </c>
      <c r="AE71" s="256" t="s">
        <v>290</v>
      </c>
      <c r="AF71" s="259"/>
      <c r="AG71" s="259"/>
      <c r="AH71" s="252">
        <v>39</v>
      </c>
      <c r="AI71" s="199" t="s">
        <v>289</v>
      </c>
      <c r="AJ71" s="199"/>
      <c r="AK71" s="197"/>
      <c r="AL71" s="180">
        <v>39</v>
      </c>
      <c r="AM71" s="43" t="s">
        <v>152</v>
      </c>
      <c r="AN71" s="42"/>
      <c r="AO71" s="42"/>
      <c r="AP71" s="42">
        <v>53</v>
      </c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</row>
    <row r="72" spans="1:78" ht="18.75" hidden="1" x14ac:dyDescent="0.3">
      <c r="A72" s="53">
        <f>N72+R72+V72+Z72+AD72+AH72+AL72+AP72</f>
        <v>208</v>
      </c>
      <c r="B72" s="53">
        <v>70</v>
      </c>
      <c r="C72" s="336">
        <f>AVERAGE(L72,P72,T72,X72,AB72,AF72,AJ72,AN72,)</f>
        <v>14</v>
      </c>
      <c r="D72" s="12" t="s">
        <v>249</v>
      </c>
      <c r="E72" s="12" t="s">
        <v>135</v>
      </c>
      <c r="F72" s="12" t="s">
        <v>235</v>
      </c>
      <c r="G72" s="57" t="s">
        <v>236</v>
      </c>
      <c r="I72" s="8" t="s">
        <v>92</v>
      </c>
      <c r="J72" s="8" t="s">
        <v>90</v>
      </c>
      <c r="K72" s="344"/>
      <c r="L72" s="344"/>
      <c r="M72" s="344"/>
      <c r="N72" s="344"/>
      <c r="O72" s="315"/>
      <c r="P72" s="315"/>
      <c r="Q72" s="315"/>
      <c r="R72" s="315"/>
      <c r="S72" s="279"/>
      <c r="T72" s="279"/>
      <c r="U72" s="279"/>
      <c r="V72" s="279"/>
      <c r="W72" s="133"/>
      <c r="X72" s="134"/>
      <c r="Y72" s="139"/>
      <c r="Z72" s="139"/>
      <c r="AA72" s="98">
        <v>1.0305555555555556E-2</v>
      </c>
      <c r="AB72" s="94">
        <v>28</v>
      </c>
      <c r="AC72" s="94">
        <v>24</v>
      </c>
      <c r="AD72" s="94">
        <v>77</v>
      </c>
      <c r="AE72" s="256" t="s">
        <v>290</v>
      </c>
      <c r="AF72" s="259"/>
      <c r="AG72" s="259"/>
      <c r="AH72" s="252">
        <v>39</v>
      </c>
      <c r="AI72" s="199" t="s">
        <v>289</v>
      </c>
      <c r="AJ72" s="199"/>
      <c r="AK72" s="197"/>
      <c r="AL72" s="180">
        <v>39</v>
      </c>
      <c r="AM72" s="43" t="s">
        <v>152</v>
      </c>
      <c r="AN72" s="42"/>
      <c r="AO72" s="42"/>
      <c r="AP72" s="42">
        <v>53</v>
      </c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</row>
    <row r="73" spans="1:78" s="90" customFormat="1" ht="18.75" hidden="1" x14ac:dyDescent="0.3">
      <c r="A73" s="53">
        <f>N73+R73+V73+Z73+AD73+AH73+AL73+AP73</f>
        <v>205</v>
      </c>
      <c r="B73" s="53">
        <v>71</v>
      </c>
      <c r="C73" s="336">
        <f>AVERAGE(L73,P73,T73,X73,AB73,AF73,AJ73,AN73,)</f>
        <v>14.5</v>
      </c>
      <c r="D73" s="12" t="s">
        <v>250</v>
      </c>
      <c r="E73" s="12" t="s">
        <v>34</v>
      </c>
      <c r="F73" s="12" t="s">
        <v>235</v>
      </c>
      <c r="G73" s="57" t="s">
        <v>236</v>
      </c>
      <c r="H73" s="350"/>
      <c r="I73" s="8" t="s">
        <v>92</v>
      </c>
      <c r="J73" s="8" t="s">
        <v>90</v>
      </c>
      <c r="K73" s="344"/>
      <c r="L73" s="344"/>
      <c r="M73" s="344"/>
      <c r="N73" s="344"/>
      <c r="O73" s="315"/>
      <c r="P73" s="315"/>
      <c r="Q73" s="315"/>
      <c r="R73" s="315"/>
      <c r="S73" s="279"/>
      <c r="T73" s="279"/>
      <c r="U73" s="279"/>
      <c r="V73" s="279"/>
      <c r="W73" s="133"/>
      <c r="X73" s="134"/>
      <c r="Y73" s="139"/>
      <c r="Z73" s="139"/>
      <c r="AA73" s="98">
        <v>1.0408564814814815E-2</v>
      </c>
      <c r="AB73" s="94">
        <v>29</v>
      </c>
      <c r="AC73" s="94">
        <v>27</v>
      </c>
      <c r="AD73" s="94">
        <v>74</v>
      </c>
      <c r="AE73" s="256" t="s">
        <v>290</v>
      </c>
      <c r="AF73" s="259"/>
      <c r="AG73" s="259"/>
      <c r="AH73" s="252">
        <v>39</v>
      </c>
      <c r="AI73" s="199" t="s">
        <v>289</v>
      </c>
      <c r="AJ73" s="199"/>
      <c r="AK73" s="197"/>
      <c r="AL73" s="180">
        <v>39</v>
      </c>
      <c r="AM73" s="43" t="s">
        <v>152</v>
      </c>
      <c r="AN73" s="42"/>
      <c r="AO73" s="42"/>
      <c r="AP73" s="42">
        <v>53</v>
      </c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5"/>
      <c r="BU73" s="5"/>
      <c r="BV73" s="5"/>
      <c r="BW73" s="5"/>
      <c r="BX73" s="5"/>
      <c r="BY73" s="5"/>
      <c r="BZ73" s="5"/>
    </row>
    <row r="74" spans="1:78" s="33" customFormat="1" ht="18.75" hidden="1" x14ac:dyDescent="0.3">
      <c r="A74" s="53">
        <f>N74+R74+V74+Z74+AD74+AH74+AL74+AP74</f>
        <v>202</v>
      </c>
      <c r="B74" s="53">
        <v>72</v>
      </c>
      <c r="C74" s="336">
        <f>AVERAGE(L74,P74,T74,X74,AB74,AF74,AJ74,AN74,)</f>
        <v>14.5</v>
      </c>
      <c r="D74" s="12" t="s">
        <v>252</v>
      </c>
      <c r="E74" s="12" t="s">
        <v>135</v>
      </c>
      <c r="F74" s="12" t="s">
        <v>235</v>
      </c>
      <c r="G74" s="57" t="s">
        <v>236</v>
      </c>
      <c r="H74" s="350"/>
      <c r="I74" s="8" t="s">
        <v>92</v>
      </c>
      <c r="J74" s="8" t="s">
        <v>90</v>
      </c>
      <c r="K74" s="344"/>
      <c r="L74" s="344"/>
      <c r="M74" s="344"/>
      <c r="N74" s="344"/>
      <c r="O74" s="315"/>
      <c r="P74" s="315"/>
      <c r="Q74" s="315"/>
      <c r="R74" s="315"/>
      <c r="S74" s="279"/>
      <c r="T74" s="279"/>
      <c r="U74" s="279"/>
      <c r="V74" s="279"/>
      <c r="W74" s="133"/>
      <c r="X74" s="134"/>
      <c r="Y74" s="139"/>
      <c r="Z74" s="139"/>
      <c r="AA74" s="98">
        <v>1.0605324074074074E-2</v>
      </c>
      <c r="AB74" s="94">
        <v>29</v>
      </c>
      <c r="AC74" s="94">
        <v>30</v>
      </c>
      <c r="AD74" s="94">
        <v>71</v>
      </c>
      <c r="AE74" s="256" t="s">
        <v>290</v>
      </c>
      <c r="AF74" s="259"/>
      <c r="AG74" s="259"/>
      <c r="AH74" s="252">
        <v>39</v>
      </c>
      <c r="AI74" s="199" t="s">
        <v>289</v>
      </c>
      <c r="AJ74" s="199"/>
      <c r="AK74" s="197"/>
      <c r="AL74" s="180">
        <v>39</v>
      </c>
      <c r="AM74" s="43" t="s">
        <v>152</v>
      </c>
      <c r="AN74" s="42"/>
      <c r="AO74" s="42"/>
      <c r="AP74" s="42">
        <v>53</v>
      </c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5"/>
      <c r="BR74" s="5"/>
      <c r="BS74" s="5"/>
      <c r="BT74" s="5"/>
      <c r="BU74" s="5"/>
      <c r="BV74" s="5"/>
      <c r="BW74" s="5"/>
      <c r="BX74" s="5"/>
      <c r="BY74" s="5"/>
      <c r="BZ74" s="5"/>
    </row>
    <row r="75" spans="1:78" s="33" customFormat="1" ht="18.75" hidden="1" x14ac:dyDescent="0.3">
      <c r="A75" s="53">
        <f>N75+R75+V75+Z75+AD75+AH75+AL75+AP75</f>
        <v>201</v>
      </c>
      <c r="B75" s="53">
        <v>73</v>
      </c>
      <c r="C75" s="336">
        <f>AVERAGE(L75,P75,T75,X75,AB75,AF75,AJ75,AN75,)</f>
        <v>12.5</v>
      </c>
      <c r="D75" s="12" t="s">
        <v>253</v>
      </c>
      <c r="E75" s="12" t="s">
        <v>7</v>
      </c>
      <c r="F75" s="12" t="s">
        <v>170</v>
      </c>
      <c r="G75" s="57" t="s">
        <v>212</v>
      </c>
      <c r="H75" s="350"/>
      <c r="I75" s="8" t="s">
        <v>92</v>
      </c>
      <c r="J75" s="8" t="s">
        <v>90</v>
      </c>
      <c r="K75" s="344"/>
      <c r="L75" s="344"/>
      <c r="M75" s="344"/>
      <c r="N75" s="344"/>
      <c r="O75" s="315"/>
      <c r="P75" s="315"/>
      <c r="Q75" s="315"/>
      <c r="R75" s="315"/>
      <c r="S75" s="279"/>
      <c r="T75" s="279"/>
      <c r="U75" s="279"/>
      <c r="V75" s="279"/>
      <c r="W75" s="133"/>
      <c r="X75" s="134"/>
      <c r="Y75" s="139"/>
      <c r="Z75" s="139"/>
      <c r="AA75" s="98">
        <v>1.0616898148148148E-2</v>
      </c>
      <c r="AB75" s="94">
        <v>25</v>
      </c>
      <c r="AC75" s="94">
        <v>31</v>
      </c>
      <c r="AD75" s="94">
        <v>70</v>
      </c>
      <c r="AE75" s="256" t="s">
        <v>290</v>
      </c>
      <c r="AF75" s="259"/>
      <c r="AG75" s="259"/>
      <c r="AH75" s="252">
        <v>39</v>
      </c>
      <c r="AI75" s="199" t="s">
        <v>289</v>
      </c>
      <c r="AJ75" s="199"/>
      <c r="AK75" s="197"/>
      <c r="AL75" s="180">
        <v>39</v>
      </c>
      <c r="AM75" s="43" t="s">
        <v>152</v>
      </c>
      <c r="AN75" s="42"/>
      <c r="AO75" s="42"/>
      <c r="AP75" s="42">
        <v>53</v>
      </c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5"/>
      <c r="BR75" s="5"/>
      <c r="BS75" s="5"/>
      <c r="BT75" s="5"/>
      <c r="BU75" s="5"/>
      <c r="BV75" s="5"/>
      <c r="BW75" s="5"/>
      <c r="BX75" s="5"/>
      <c r="BY75" s="5"/>
      <c r="BZ75" s="5"/>
    </row>
    <row r="76" spans="1:78" s="14" customFormat="1" ht="18.75" hidden="1" x14ac:dyDescent="0.3">
      <c r="A76" s="53">
        <f>N76+R76+V76+Z76+AD76+AH76+AL76+AP76</f>
        <v>199</v>
      </c>
      <c r="B76" s="53">
        <v>74</v>
      </c>
      <c r="C76" s="336">
        <f>AVERAGE(L76,P76,T76,X76,AB76,AF76,AJ76,AN76,)</f>
        <v>42.333333333333336</v>
      </c>
      <c r="D76" s="3" t="s">
        <v>42</v>
      </c>
      <c r="E76" s="12" t="s">
        <v>31</v>
      </c>
      <c r="F76" s="12" t="s">
        <v>36</v>
      </c>
      <c r="G76" s="57" t="s">
        <v>124</v>
      </c>
      <c r="H76" s="350"/>
      <c r="I76" s="8" t="s">
        <v>92</v>
      </c>
      <c r="J76" s="8" t="s">
        <v>90</v>
      </c>
      <c r="K76" s="344"/>
      <c r="L76" s="344"/>
      <c r="M76" s="344"/>
      <c r="N76" s="344"/>
      <c r="O76" s="316"/>
      <c r="P76" s="316"/>
      <c r="Q76" s="316"/>
      <c r="R76" s="316"/>
      <c r="S76" s="281"/>
      <c r="T76" s="281"/>
      <c r="U76" s="281"/>
      <c r="V76" s="281"/>
      <c r="W76" s="131"/>
      <c r="X76" s="131"/>
      <c r="Y76" s="143"/>
      <c r="Z76" s="143"/>
      <c r="AA76" s="96"/>
      <c r="AB76" s="96"/>
      <c r="AC76" s="96"/>
      <c r="AD76" s="96"/>
      <c r="AE76" s="258"/>
      <c r="AF76" s="260"/>
      <c r="AG76" s="252"/>
      <c r="AH76" s="253"/>
      <c r="AI76" s="200">
        <v>3.6226851851851855E-4</v>
      </c>
      <c r="AJ76" s="178">
        <v>62</v>
      </c>
      <c r="AK76" s="178">
        <v>2</v>
      </c>
      <c r="AL76" s="181">
        <v>99</v>
      </c>
      <c r="AM76" s="45">
        <v>1.7708333333333335E-4</v>
      </c>
      <c r="AN76" s="46">
        <v>65</v>
      </c>
      <c r="AO76" s="46">
        <v>1</v>
      </c>
      <c r="AP76" s="46">
        <v>100</v>
      </c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Q76" s="5"/>
      <c r="BR76" s="5"/>
      <c r="BS76" s="5"/>
      <c r="BT76" s="90"/>
      <c r="BU76" s="90"/>
      <c r="BV76" s="90"/>
      <c r="BW76" s="90"/>
      <c r="BX76" s="90"/>
      <c r="BY76" s="90"/>
      <c r="BZ76" s="90"/>
    </row>
    <row r="77" spans="1:78" s="14" customFormat="1" ht="18.75" hidden="1" customHeight="1" x14ac:dyDescent="0.3">
      <c r="A77" s="53">
        <f>N77+R77+V77+Z77+AD77+AH77+AL77+AP77</f>
        <v>198</v>
      </c>
      <c r="B77" s="53">
        <v>75</v>
      </c>
      <c r="C77" s="336">
        <f>AVERAGE(L77,P77,T77,X77,AB77,AF77,AJ77,AN77,)</f>
        <v>14.5</v>
      </c>
      <c r="D77" s="12" t="s">
        <v>254</v>
      </c>
      <c r="E77" s="12" t="s">
        <v>135</v>
      </c>
      <c r="F77" s="12" t="s">
        <v>235</v>
      </c>
      <c r="G77" s="57" t="s">
        <v>236</v>
      </c>
      <c r="H77" s="350"/>
      <c r="I77" s="8" t="s">
        <v>92</v>
      </c>
      <c r="J77" s="8" t="s">
        <v>90</v>
      </c>
      <c r="K77" s="344"/>
      <c r="L77" s="344"/>
      <c r="M77" s="344"/>
      <c r="N77" s="344"/>
      <c r="O77" s="315"/>
      <c r="P77" s="315"/>
      <c r="Q77" s="315"/>
      <c r="R77" s="315"/>
      <c r="S77" s="279"/>
      <c r="T77" s="279"/>
      <c r="U77" s="279"/>
      <c r="V77" s="279"/>
      <c r="W77" s="133"/>
      <c r="X77" s="134"/>
      <c r="Y77" s="139"/>
      <c r="Z77" s="139"/>
      <c r="AA77" s="98">
        <v>1.0769675925925926E-2</v>
      </c>
      <c r="AB77" s="94">
        <v>29</v>
      </c>
      <c r="AC77" s="94">
        <v>34</v>
      </c>
      <c r="AD77" s="94">
        <v>67</v>
      </c>
      <c r="AE77" s="256" t="s">
        <v>290</v>
      </c>
      <c r="AF77" s="259"/>
      <c r="AG77" s="259"/>
      <c r="AH77" s="252">
        <v>39</v>
      </c>
      <c r="AI77" s="199" t="s">
        <v>289</v>
      </c>
      <c r="AJ77" s="199"/>
      <c r="AK77" s="197"/>
      <c r="AL77" s="180">
        <v>39</v>
      </c>
      <c r="AM77" s="43" t="s">
        <v>152</v>
      </c>
      <c r="AN77" s="42"/>
      <c r="AO77" s="42"/>
      <c r="AP77" s="42">
        <v>53</v>
      </c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90"/>
      <c r="BR77" s="90"/>
      <c r="BS77" s="90"/>
      <c r="BT77" s="33"/>
      <c r="BU77" s="33"/>
      <c r="BV77" s="33"/>
      <c r="BW77" s="33"/>
      <c r="BX77" s="33"/>
      <c r="BY77" s="33"/>
      <c r="BZ77" s="33"/>
    </row>
    <row r="78" spans="1:78" s="14" customFormat="1" ht="18.75" hidden="1" customHeight="1" x14ac:dyDescent="0.3">
      <c r="A78" s="53">
        <f>N78+R78+V78+Z78+AD78+AH78+AL78+AP78</f>
        <v>193</v>
      </c>
      <c r="B78" s="53">
        <v>76</v>
      </c>
      <c r="C78" s="336">
        <f>AVERAGE(L78,P78,T78,X78,AB78,AF78,AJ78,AN78,)</f>
        <v>14</v>
      </c>
      <c r="D78" s="12" t="s">
        <v>256</v>
      </c>
      <c r="E78" s="12" t="s">
        <v>135</v>
      </c>
      <c r="F78" s="12" t="s">
        <v>235</v>
      </c>
      <c r="G78" s="57" t="s">
        <v>236</v>
      </c>
      <c r="H78" s="350"/>
      <c r="I78" s="8" t="s">
        <v>92</v>
      </c>
      <c r="J78" s="8" t="s">
        <v>90</v>
      </c>
      <c r="K78" s="344"/>
      <c r="L78" s="344"/>
      <c r="M78" s="344"/>
      <c r="N78" s="344"/>
      <c r="O78" s="315"/>
      <c r="P78" s="315"/>
      <c r="Q78" s="315"/>
      <c r="R78" s="315"/>
      <c r="S78" s="279"/>
      <c r="T78" s="279"/>
      <c r="U78" s="279"/>
      <c r="V78" s="279"/>
      <c r="W78" s="133"/>
      <c r="X78" s="134"/>
      <c r="Y78" s="139"/>
      <c r="Z78" s="139"/>
      <c r="AA78" s="98">
        <v>1.089699074074074E-2</v>
      </c>
      <c r="AB78" s="94">
        <v>28</v>
      </c>
      <c r="AC78" s="94">
        <v>39</v>
      </c>
      <c r="AD78" s="94">
        <v>62</v>
      </c>
      <c r="AE78" s="256" t="s">
        <v>290</v>
      </c>
      <c r="AF78" s="259"/>
      <c r="AG78" s="259"/>
      <c r="AH78" s="252">
        <v>39</v>
      </c>
      <c r="AI78" s="199" t="s">
        <v>289</v>
      </c>
      <c r="AJ78" s="199"/>
      <c r="AK78" s="197"/>
      <c r="AL78" s="180">
        <v>39</v>
      </c>
      <c r="AM78" s="43" t="s">
        <v>152</v>
      </c>
      <c r="AN78" s="42"/>
      <c r="AO78" s="42"/>
      <c r="AP78" s="42">
        <v>53</v>
      </c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33"/>
      <c r="BR78" s="33"/>
      <c r="BS78" s="33"/>
    </row>
    <row r="79" spans="1:78" s="14" customFormat="1" ht="18.75" customHeight="1" x14ac:dyDescent="0.3">
      <c r="A79" s="53">
        <f>N79+R79+V79+Z79+AD79+AH79+AL79+AP79</f>
        <v>191</v>
      </c>
      <c r="B79" s="53">
        <v>77</v>
      </c>
      <c r="C79" s="336">
        <f>AVERAGE(L79,P79,T79,X79,AB79,AF79,AJ79,AN79,)</f>
        <v>13</v>
      </c>
      <c r="D79" s="12" t="s">
        <v>257</v>
      </c>
      <c r="E79" s="12" t="s">
        <v>195</v>
      </c>
      <c r="F79" s="12" t="s">
        <v>235</v>
      </c>
      <c r="G79" s="57" t="s">
        <v>236</v>
      </c>
      <c r="H79" s="351" t="s">
        <v>354</v>
      </c>
      <c r="I79" s="8" t="s">
        <v>92</v>
      </c>
      <c r="J79" s="8" t="s">
        <v>90</v>
      </c>
      <c r="K79" s="344"/>
      <c r="L79" s="344"/>
      <c r="M79" s="344"/>
      <c r="N79" s="344"/>
      <c r="O79" s="312"/>
      <c r="P79" s="312"/>
      <c r="Q79" s="312"/>
      <c r="R79" s="312"/>
      <c r="S79" s="280"/>
      <c r="T79" s="280"/>
      <c r="U79" s="280"/>
      <c r="V79" s="280"/>
      <c r="W79" s="132"/>
      <c r="X79" s="131"/>
      <c r="Y79" s="138"/>
      <c r="Z79" s="138"/>
      <c r="AA79" s="107">
        <v>1.0974537037037038E-2</v>
      </c>
      <c r="AB79" s="108">
        <v>26</v>
      </c>
      <c r="AC79" s="108">
        <v>41</v>
      </c>
      <c r="AD79" s="108">
        <v>60</v>
      </c>
      <c r="AE79" s="256" t="s">
        <v>290</v>
      </c>
      <c r="AF79" s="257"/>
      <c r="AG79" s="257"/>
      <c r="AH79" s="249">
        <v>39</v>
      </c>
      <c r="AI79" s="199" t="s">
        <v>289</v>
      </c>
      <c r="AJ79" s="199"/>
      <c r="AK79" s="196"/>
      <c r="AL79" s="193">
        <v>39</v>
      </c>
      <c r="AM79" s="43" t="s">
        <v>152</v>
      </c>
      <c r="AN79" s="115"/>
      <c r="AO79" s="115"/>
      <c r="AP79" s="115">
        <v>53</v>
      </c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</row>
    <row r="80" spans="1:78" ht="18.75" hidden="1" x14ac:dyDescent="0.3">
      <c r="A80" s="53">
        <f>N80+R80+V80+Z80+AD80+AH80+AL80+AP80</f>
        <v>190</v>
      </c>
      <c r="B80" s="53">
        <v>78</v>
      </c>
      <c r="C80" s="336">
        <f>AVERAGE(L80,P80,T80,X80,AB80,AF80,AJ80,AN80,)</f>
        <v>13</v>
      </c>
      <c r="D80" s="12" t="s">
        <v>258</v>
      </c>
      <c r="E80" s="12" t="s">
        <v>101</v>
      </c>
      <c r="F80" s="12" t="s">
        <v>235</v>
      </c>
      <c r="G80" s="57" t="s">
        <v>236</v>
      </c>
      <c r="I80" s="8" t="s">
        <v>92</v>
      </c>
      <c r="J80" s="8" t="s">
        <v>90</v>
      </c>
      <c r="K80" s="344"/>
      <c r="L80" s="344"/>
      <c r="M80" s="344"/>
      <c r="N80" s="344"/>
      <c r="O80" s="315"/>
      <c r="P80" s="315"/>
      <c r="Q80" s="315"/>
      <c r="R80" s="315"/>
      <c r="S80" s="279"/>
      <c r="T80" s="279"/>
      <c r="U80" s="279"/>
      <c r="V80" s="279"/>
      <c r="W80" s="133"/>
      <c r="X80" s="134"/>
      <c r="Y80" s="139"/>
      <c r="Z80" s="139"/>
      <c r="AA80" s="98">
        <v>1.1130787037037036E-2</v>
      </c>
      <c r="AB80" s="94">
        <v>26</v>
      </c>
      <c r="AC80" s="94">
        <v>42</v>
      </c>
      <c r="AD80" s="94">
        <v>59</v>
      </c>
      <c r="AE80" s="256" t="s">
        <v>290</v>
      </c>
      <c r="AF80" s="259"/>
      <c r="AG80" s="259"/>
      <c r="AH80" s="252">
        <v>39</v>
      </c>
      <c r="AI80" s="199" t="s">
        <v>289</v>
      </c>
      <c r="AJ80" s="199"/>
      <c r="AK80" s="197"/>
      <c r="AL80" s="180">
        <v>39</v>
      </c>
      <c r="AM80" s="43" t="s">
        <v>152</v>
      </c>
      <c r="AN80" s="42"/>
      <c r="AO80" s="42"/>
      <c r="AP80" s="42">
        <v>53</v>
      </c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4"/>
      <c r="BR80" s="14"/>
      <c r="BS80" s="14"/>
      <c r="BT80" s="14"/>
      <c r="BU80" s="14"/>
      <c r="BV80" s="14"/>
      <c r="BW80" s="14"/>
      <c r="BX80" s="14"/>
      <c r="BY80" s="14"/>
      <c r="BZ80" s="14"/>
    </row>
    <row r="81" spans="1:78" s="14" customFormat="1" ht="18.75" hidden="1" x14ac:dyDescent="0.3">
      <c r="A81" s="53">
        <f>N81+R81+V81+Z81+AD81+AH81+AL81+AP81</f>
        <v>190</v>
      </c>
      <c r="B81" s="53">
        <v>79</v>
      </c>
      <c r="C81" s="336">
        <f>AVERAGE(L81,P81,T81,X81,AB81,AF81,AJ81,AN81,)</f>
        <v>23</v>
      </c>
      <c r="D81" s="3" t="s">
        <v>167</v>
      </c>
      <c r="E81" s="12" t="s">
        <v>13</v>
      </c>
      <c r="F81" s="12" t="s">
        <v>18</v>
      </c>
      <c r="G81" s="57" t="s">
        <v>210</v>
      </c>
      <c r="H81" s="350"/>
      <c r="I81" s="8" t="s">
        <v>92</v>
      </c>
      <c r="J81" s="8" t="s">
        <v>90</v>
      </c>
      <c r="K81" s="344"/>
      <c r="L81" s="344"/>
      <c r="M81" s="344"/>
      <c r="N81" s="344"/>
      <c r="O81" s="314"/>
      <c r="P81" s="314"/>
      <c r="Q81" s="314"/>
      <c r="R81" s="314"/>
      <c r="S81" s="278"/>
      <c r="T81" s="278"/>
      <c r="U81" s="278"/>
      <c r="V81" s="278"/>
      <c r="W81" s="134"/>
      <c r="X81" s="134"/>
      <c r="Y81" s="139"/>
      <c r="Z81" s="139"/>
      <c r="AA81" s="94"/>
      <c r="AB81" s="94"/>
      <c r="AC81" s="94"/>
      <c r="AD81" s="94"/>
      <c r="AE81" s="250">
        <v>5.5787037037037036E-4</v>
      </c>
      <c r="AF81" s="252">
        <v>46</v>
      </c>
      <c r="AG81" s="252">
        <v>3</v>
      </c>
      <c r="AH81" s="253">
        <v>98</v>
      </c>
      <c r="AI81" s="199" t="s">
        <v>289</v>
      </c>
      <c r="AJ81" s="199"/>
      <c r="AK81" s="197"/>
      <c r="AL81" s="180">
        <v>39</v>
      </c>
      <c r="AM81" s="43" t="s">
        <v>152</v>
      </c>
      <c r="AN81" s="42"/>
      <c r="AO81" s="42"/>
      <c r="AP81" s="42">
        <v>53</v>
      </c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</row>
    <row r="82" spans="1:78" s="14" customFormat="1" ht="18.75" hidden="1" x14ac:dyDescent="0.3">
      <c r="A82" s="53">
        <f>N82+R82+V82+Z82+AD82+AH82+AL82+AP82</f>
        <v>189</v>
      </c>
      <c r="B82" s="53">
        <v>80</v>
      </c>
      <c r="C82" s="336">
        <f>AVERAGE(L82,P82,T82,X82,AB82,AF82,AJ82,AN82,)</f>
        <v>33.333333333333336</v>
      </c>
      <c r="D82" s="3" t="s">
        <v>17</v>
      </c>
      <c r="E82" s="12" t="s">
        <v>13</v>
      </c>
      <c r="F82" s="12" t="s">
        <v>18</v>
      </c>
      <c r="G82" s="3" t="s">
        <v>210</v>
      </c>
      <c r="H82" s="350"/>
      <c r="I82" s="8" t="s">
        <v>92</v>
      </c>
      <c r="J82" s="8" t="s">
        <v>90</v>
      </c>
      <c r="K82" s="344"/>
      <c r="L82" s="344"/>
      <c r="M82" s="344"/>
      <c r="N82" s="344"/>
      <c r="O82" s="314"/>
      <c r="P82" s="314"/>
      <c r="Q82" s="314"/>
      <c r="R82" s="314"/>
      <c r="S82" s="278"/>
      <c r="T82" s="278"/>
      <c r="U82" s="278"/>
      <c r="V82" s="278"/>
      <c r="W82" s="134"/>
      <c r="X82" s="134"/>
      <c r="Y82" s="139"/>
      <c r="Z82" s="139"/>
      <c r="AA82" s="94"/>
      <c r="AB82" s="94"/>
      <c r="AC82" s="94"/>
      <c r="AD82" s="94"/>
      <c r="AE82" s="258"/>
      <c r="AF82" s="252"/>
      <c r="AG82" s="252"/>
      <c r="AH82" s="253"/>
      <c r="AI82" s="195">
        <v>3.8078703703703706E-4</v>
      </c>
      <c r="AJ82" s="180">
        <v>47</v>
      </c>
      <c r="AK82" s="180">
        <v>7</v>
      </c>
      <c r="AL82" s="181">
        <v>94</v>
      </c>
      <c r="AM82" s="41">
        <v>1.8287037037037038E-4</v>
      </c>
      <c r="AN82" s="42">
        <v>53</v>
      </c>
      <c r="AO82" s="42">
        <v>6</v>
      </c>
      <c r="AP82" s="42">
        <v>95</v>
      </c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T82" s="5"/>
      <c r="BU82" s="5"/>
      <c r="BV82" s="5"/>
      <c r="BW82" s="5"/>
      <c r="BX82" s="5"/>
      <c r="BY82" s="5"/>
      <c r="BZ82" s="5"/>
    </row>
    <row r="83" spans="1:78" ht="18.75" hidden="1" x14ac:dyDescent="0.3">
      <c r="A83" s="53">
        <f>N83+R83+V83+Z83+AD83+AH83+AL83+AP83</f>
        <v>186</v>
      </c>
      <c r="B83" s="53">
        <v>81</v>
      </c>
      <c r="C83" s="336">
        <f>AVERAGE(L83,P83,T83,X83,AB83,AF83,AJ83,AN83,)</f>
        <v>13</v>
      </c>
      <c r="D83" s="12" t="s">
        <v>259</v>
      </c>
      <c r="E83" s="12" t="s">
        <v>101</v>
      </c>
      <c r="F83" s="12" t="s">
        <v>235</v>
      </c>
      <c r="G83" s="57" t="s">
        <v>236</v>
      </c>
      <c r="I83" s="8" t="s">
        <v>92</v>
      </c>
      <c r="J83" s="8" t="s">
        <v>90</v>
      </c>
      <c r="K83" s="344"/>
      <c r="L83" s="344"/>
      <c r="M83" s="344"/>
      <c r="N83" s="344"/>
      <c r="O83" s="315"/>
      <c r="P83" s="315"/>
      <c r="Q83" s="315"/>
      <c r="R83" s="315"/>
      <c r="S83" s="279"/>
      <c r="T83" s="279"/>
      <c r="U83" s="279"/>
      <c r="V83" s="279"/>
      <c r="W83" s="133"/>
      <c r="X83" s="134"/>
      <c r="Y83" s="139"/>
      <c r="Z83" s="139"/>
      <c r="AA83" s="98">
        <v>1.1320601851851851E-2</v>
      </c>
      <c r="AB83" s="94">
        <v>26</v>
      </c>
      <c r="AC83" s="94">
        <v>46</v>
      </c>
      <c r="AD83" s="94">
        <v>55</v>
      </c>
      <c r="AE83" s="256" t="s">
        <v>290</v>
      </c>
      <c r="AF83" s="259"/>
      <c r="AG83" s="259"/>
      <c r="AH83" s="252">
        <v>39</v>
      </c>
      <c r="AI83" s="199" t="s">
        <v>289</v>
      </c>
      <c r="AJ83" s="199"/>
      <c r="AK83" s="197"/>
      <c r="AL83" s="180">
        <v>39</v>
      </c>
      <c r="AM83" s="43" t="s">
        <v>152</v>
      </c>
      <c r="AN83" s="42"/>
      <c r="AO83" s="42"/>
      <c r="AP83" s="42">
        <v>53</v>
      </c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T83" s="14"/>
      <c r="BU83" s="14"/>
      <c r="BV83" s="14"/>
      <c r="BW83" s="14"/>
      <c r="BX83" s="14"/>
      <c r="BY83" s="14"/>
      <c r="BZ83" s="14"/>
    </row>
    <row r="84" spans="1:78" ht="18.75" hidden="1" x14ac:dyDescent="0.3">
      <c r="A84" s="53">
        <f>N84+R84+V84+Z84+AD84+AH84+AL84+AP84</f>
        <v>183</v>
      </c>
      <c r="B84" s="53">
        <v>82</v>
      </c>
      <c r="C84" s="336">
        <f>AVERAGE(L84,P84,T84,X84,AB84,AF84,AJ84,AN84,)</f>
        <v>19.666666666666668</v>
      </c>
      <c r="D84" s="3" t="s">
        <v>198</v>
      </c>
      <c r="E84" s="12" t="s">
        <v>31</v>
      </c>
      <c r="F84" s="12" t="s">
        <v>274</v>
      </c>
      <c r="G84" s="57" t="s">
        <v>210</v>
      </c>
      <c r="H84" s="351"/>
      <c r="I84" s="8" t="s">
        <v>77</v>
      </c>
      <c r="J84" s="8" t="s">
        <v>90</v>
      </c>
      <c r="K84" s="344"/>
      <c r="L84" s="344"/>
      <c r="M84" s="344"/>
      <c r="N84" s="344"/>
      <c r="O84" s="312"/>
      <c r="P84" s="312"/>
      <c r="Q84" s="312"/>
      <c r="R84" s="312"/>
      <c r="S84" s="280"/>
      <c r="T84" s="280"/>
      <c r="U84" s="280"/>
      <c r="V84" s="280"/>
      <c r="W84" s="132"/>
      <c r="X84" s="131"/>
      <c r="Y84" s="138"/>
      <c r="Z84" s="138"/>
      <c r="AA84" s="107">
        <v>1.2662037037037039E-2</v>
      </c>
      <c r="AB84" s="108">
        <v>22</v>
      </c>
      <c r="AC84" s="108">
        <v>61</v>
      </c>
      <c r="AD84" s="108">
        <v>40</v>
      </c>
      <c r="AE84" s="248">
        <v>7.6388888888888893E-4</v>
      </c>
      <c r="AF84" s="249">
        <v>37</v>
      </c>
      <c r="AG84" s="249">
        <v>50</v>
      </c>
      <c r="AH84" s="249">
        <v>51</v>
      </c>
      <c r="AI84" s="199" t="s">
        <v>289</v>
      </c>
      <c r="AJ84" s="199"/>
      <c r="AK84" s="196"/>
      <c r="AL84" s="193">
        <v>39</v>
      </c>
      <c r="AM84" s="43" t="s">
        <v>152</v>
      </c>
      <c r="AN84" s="115"/>
      <c r="AO84" s="115"/>
      <c r="AP84" s="115">
        <v>53</v>
      </c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</row>
    <row r="85" spans="1:78" ht="18.75" hidden="1" x14ac:dyDescent="0.3">
      <c r="A85" s="53">
        <f>N85+R85+V85+Z85+AD85+AH85+AL85+AP85</f>
        <v>182</v>
      </c>
      <c r="B85" s="53">
        <v>83</v>
      </c>
      <c r="C85" s="336">
        <f>AVERAGE(L85,P85,T85,X85,AB85,AF85,AJ85,AN85,)</f>
        <v>21.333333333333332</v>
      </c>
      <c r="D85" s="3" t="s">
        <v>193</v>
      </c>
      <c r="E85" s="12" t="s">
        <v>173</v>
      </c>
      <c r="F85" s="12" t="s">
        <v>170</v>
      </c>
      <c r="G85" s="57" t="s">
        <v>212</v>
      </c>
      <c r="H85" s="351" t="s">
        <v>347</v>
      </c>
      <c r="I85" s="8" t="s">
        <v>77</v>
      </c>
      <c r="J85" s="8" t="s">
        <v>90</v>
      </c>
      <c r="K85" s="344"/>
      <c r="L85" s="344"/>
      <c r="M85" s="344"/>
      <c r="N85" s="344"/>
      <c r="O85" s="318"/>
      <c r="P85" s="318"/>
      <c r="Q85" s="318"/>
      <c r="R85" s="318"/>
      <c r="S85" s="277"/>
      <c r="T85" s="277"/>
      <c r="U85" s="277"/>
      <c r="V85" s="277"/>
      <c r="W85" s="132"/>
      <c r="X85" s="131"/>
      <c r="Y85" s="139"/>
      <c r="Z85" s="139"/>
      <c r="AA85" s="107">
        <v>1.3962962962962962E-2</v>
      </c>
      <c r="AB85" s="108">
        <v>22</v>
      </c>
      <c r="AC85" s="94">
        <v>68</v>
      </c>
      <c r="AD85" s="94">
        <v>33</v>
      </c>
      <c r="AE85" s="254">
        <v>7.361111111111111E-4</v>
      </c>
      <c r="AF85" s="255">
        <v>42</v>
      </c>
      <c r="AG85" s="255">
        <v>44</v>
      </c>
      <c r="AH85" s="255">
        <v>57</v>
      </c>
      <c r="AI85" s="199" t="s">
        <v>289</v>
      </c>
      <c r="AJ85" s="199"/>
      <c r="AK85" s="197"/>
      <c r="AL85" s="180">
        <v>39</v>
      </c>
      <c r="AM85" s="43" t="s">
        <v>152</v>
      </c>
      <c r="AN85" s="42"/>
      <c r="AO85" s="42"/>
      <c r="AP85" s="42">
        <v>53</v>
      </c>
      <c r="BQ85" s="14"/>
      <c r="BR85" s="14"/>
      <c r="BS85" s="14"/>
    </row>
    <row r="86" spans="1:78" ht="18.75" hidden="1" x14ac:dyDescent="0.3">
      <c r="A86" s="53">
        <f>N86+R86+V86+Z86+AD86+AH86+AL86+AP86</f>
        <v>181</v>
      </c>
      <c r="B86" s="53">
        <v>84</v>
      </c>
      <c r="C86" s="336">
        <f>AVERAGE(L86,P86,T86,X86,AB86,AF86,AJ86,AN86,)</f>
        <v>26</v>
      </c>
      <c r="D86" s="3" t="s">
        <v>221</v>
      </c>
      <c r="E86" s="12" t="s">
        <v>25</v>
      </c>
      <c r="F86" s="12" t="s">
        <v>18</v>
      </c>
      <c r="G86" s="57" t="s">
        <v>210</v>
      </c>
      <c r="I86" s="8" t="s">
        <v>92</v>
      </c>
      <c r="J86" s="8" t="s">
        <v>90</v>
      </c>
      <c r="K86" s="344"/>
      <c r="L86" s="344"/>
      <c r="M86" s="344"/>
      <c r="N86" s="344"/>
      <c r="O86" s="318"/>
      <c r="P86" s="318"/>
      <c r="Q86" s="318"/>
      <c r="R86" s="318"/>
      <c r="S86" s="277"/>
      <c r="T86" s="277"/>
      <c r="U86" s="277"/>
      <c r="V86" s="277"/>
      <c r="W86" s="134"/>
      <c r="X86" s="134"/>
      <c r="Y86" s="139"/>
      <c r="Z86" s="139"/>
      <c r="AA86" s="94"/>
      <c r="AB86" s="94"/>
      <c r="AC86" s="94"/>
      <c r="AD86" s="94"/>
      <c r="AE86" s="254">
        <v>6.3773148148148142E-4</v>
      </c>
      <c r="AF86" s="255">
        <v>40</v>
      </c>
      <c r="AG86" s="255">
        <v>27</v>
      </c>
      <c r="AH86" s="255">
        <v>74</v>
      </c>
      <c r="AI86" s="199" t="s">
        <v>289</v>
      </c>
      <c r="AJ86" s="199"/>
      <c r="AK86" s="197"/>
      <c r="AL86" s="180">
        <v>39</v>
      </c>
      <c r="AM86" s="41">
        <v>2.1527777777777778E-4</v>
      </c>
      <c r="AN86" s="42">
        <v>38</v>
      </c>
      <c r="AO86" s="42">
        <v>33</v>
      </c>
      <c r="AP86" s="42">
        <v>68</v>
      </c>
    </row>
    <row r="87" spans="1:78" ht="18.75" x14ac:dyDescent="0.3">
      <c r="A87" s="53">
        <f>N87+R87+V87+Z87+AD87+AH87+AL87+AP87</f>
        <v>180</v>
      </c>
      <c r="B87" s="53">
        <v>85</v>
      </c>
      <c r="C87" s="336">
        <f>AVERAGE(L87,P87,T87,X87,AB87,AF87,AJ87,AN87,)</f>
        <v>12.5</v>
      </c>
      <c r="D87" s="12" t="s">
        <v>260</v>
      </c>
      <c r="E87" s="12" t="s">
        <v>195</v>
      </c>
      <c r="F87" s="12" t="s">
        <v>235</v>
      </c>
      <c r="G87" s="57" t="s">
        <v>236</v>
      </c>
      <c r="I87" s="8" t="s">
        <v>92</v>
      </c>
      <c r="J87" s="8" t="s">
        <v>90</v>
      </c>
      <c r="K87" s="344"/>
      <c r="L87" s="344"/>
      <c r="M87" s="344"/>
      <c r="N87" s="344"/>
      <c r="O87" s="315"/>
      <c r="P87" s="315"/>
      <c r="Q87" s="315"/>
      <c r="R87" s="315"/>
      <c r="S87" s="279"/>
      <c r="T87" s="279"/>
      <c r="U87" s="279"/>
      <c r="V87" s="279"/>
      <c r="W87" s="133"/>
      <c r="X87" s="134"/>
      <c r="Y87" s="139"/>
      <c r="Z87" s="139"/>
      <c r="AA87" s="98">
        <v>1.1971064814814815E-2</v>
      </c>
      <c r="AB87" s="94">
        <v>25</v>
      </c>
      <c r="AC87" s="94">
        <v>52</v>
      </c>
      <c r="AD87" s="94">
        <v>49</v>
      </c>
      <c r="AE87" s="256" t="s">
        <v>290</v>
      </c>
      <c r="AF87" s="259"/>
      <c r="AG87" s="259"/>
      <c r="AH87" s="252">
        <v>39</v>
      </c>
      <c r="AI87" s="199" t="s">
        <v>289</v>
      </c>
      <c r="AJ87" s="199"/>
      <c r="AK87" s="197"/>
      <c r="AL87" s="180">
        <v>39</v>
      </c>
      <c r="AM87" s="41" t="s">
        <v>152</v>
      </c>
      <c r="AN87" s="42"/>
      <c r="AO87" s="42"/>
      <c r="AP87" s="42">
        <v>53</v>
      </c>
    </row>
    <row r="88" spans="1:78" s="14" customFormat="1" ht="18.75" hidden="1" x14ac:dyDescent="0.3">
      <c r="A88" s="53">
        <f>N88+R88+V88+Z88+AD88+AH88+AL88+AP88</f>
        <v>177</v>
      </c>
      <c r="B88" s="53">
        <v>86</v>
      </c>
      <c r="C88" s="336">
        <f>AVERAGE(L88,P88,T88,X88,AB88,AF88,AJ88,AN88,)</f>
        <v>0</v>
      </c>
      <c r="D88" s="12" t="s">
        <v>261</v>
      </c>
      <c r="E88" s="12" t="s">
        <v>245</v>
      </c>
      <c r="F88" s="12" t="s">
        <v>170</v>
      </c>
      <c r="G88" s="57" t="s">
        <v>212</v>
      </c>
      <c r="H88" s="350"/>
      <c r="I88" s="8" t="s">
        <v>92</v>
      </c>
      <c r="J88" s="8" t="s">
        <v>90</v>
      </c>
      <c r="K88" s="344"/>
      <c r="L88" s="344"/>
      <c r="M88" s="344"/>
      <c r="N88" s="344"/>
      <c r="O88" s="315"/>
      <c r="P88" s="315"/>
      <c r="Q88" s="315"/>
      <c r="R88" s="315"/>
      <c r="S88" s="279"/>
      <c r="T88" s="279"/>
      <c r="U88" s="279"/>
      <c r="V88" s="279"/>
      <c r="W88" s="133"/>
      <c r="X88" s="134"/>
      <c r="Y88" s="138"/>
      <c r="Z88" s="138"/>
      <c r="AA88" s="98">
        <v>1.2085648148148149E-2</v>
      </c>
      <c r="AB88" s="94">
        <v>0</v>
      </c>
      <c r="AC88" s="108">
        <v>55</v>
      </c>
      <c r="AD88" s="108">
        <v>46</v>
      </c>
      <c r="AE88" s="256" t="s">
        <v>290</v>
      </c>
      <c r="AF88" s="259"/>
      <c r="AG88" s="259"/>
      <c r="AH88" s="252">
        <v>39</v>
      </c>
      <c r="AI88" s="199" t="s">
        <v>289</v>
      </c>
      <c r="AJ88" s="199"/>
      <c r="AK88" s="197"/>
      <c r="AL88" s="180">
        <v>39</v>
      </c>
      <c r="AM88" s="41" t="s">
        <v>152</v>
      </c>
      <c r="AN88" s="42"/>
      <c r="AO88" s="42"/>
      <c r="AP88" s="42">
        <v>53</v>
      </c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5"/>
      <c r="BR88" s="5"/>
      <c r="BS88" s="5"/>
      <c r="BT88" s="5"/>
      <c r="BU88" s="5"/>
      <c r="BV88" s="5"/>
      <c r="BW88" s="5"/>
      <c r="BX88" s="5"/>
      <c r="BY88" s="5"/>
      <c r="BZ88" s="5"/>
    </row>
    <row r="89" spans="1:78" ht="18.75" hidden="1" x14ac:dyDescent="0.3">
      <c r="A89" s="53">
        <f>N89+R89+V89+Z89+AD89+AH89+AL89+AP89</f>
        <v>176</v>
      </c>
      <c r="B89" s="53">
        <v>87</v>
      </c>
      <c r="C89" s="336">
        <f>AVERAGE(L89,P89,T89,X89,AB89,AF89,AJ89,AN89,)</f>
        <v>13.5</v>
      </c>
      <c r="D89" s="12" t="s">
        <v>262</v>
      </c>
      <c r="E89" s="12" t="s">
        <v>13</v>
      </c>
      <c r="F89" s="12" t="s">
        <v>235</v>
      </c>
      <c r="G89" s="57" t="s">
        <v>236</v>
      </c>
      <c r="I89" s="8" t="s">
        <v>77</v>
      </c>
      <c r="J89" s="8" t="s">
        <v>90</v>
      </c>
      <c r="K89" s="344"/>
      <c r="L89" s="344"/>
      <c r="M89" s="344"/>
      <c r="N89" s="344"/>
      <c r="O89" s="315"/>
      <c r="P89" s="315"/>
      <c r="Q89" s="315"/>
      <c r="R89" s="315"/>
      <c r="S89" s="279"/>
      <c r="T89" s="279"/>
      <c r="U89" s="279"/>
      <c r="V89" s="279"/>
      <c r="W89" s="133"/>
      <c r="X89" s="134"/>
      <c r="Y89" s="139"/>
      <c r="Z89" s="139"/>
      <c r="AA89" s="98">
        <v>1.2222222222222223E-2</v>
      </c>
      <c r="AB89" s="94">
        <v>27</v>
      </c>
      <c r="AC89" s="94">
        <v>56</v>
      </c>
      <c r="AD89" s="94">
        <v>45</v>
      </c>
      <c r="AE89" s="256" t="s">
        <v>290</v>
      </c>
      <c r="AF89" s="259"/>
      <c r="AG89" s="259"/>
      <c r="AH89" s="252">
        <v>39</v>
      </c>
      <c r="AI89" s="199" t="s">
        <v>289</v>
      </c>
      <c r="AJ89" s="199"/>
      <c r="AK89" s="197"/>
      <c r="AL89" s="180">
        <v>39</v>
      </c>
      <c r="AM89" s="41" t="s">
        <v>152</v>
      </c>
      <c r="AN89" s="42"/>
      <c r="AO89" s="42"/>
      <c r="AP89" s="42">
        <v>53</v>
      </c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</row>
    <row r="90" spans="1:78" ht="18.75" hidden="1" x14ac:dyDescent="0.3">
      <c r="A90" s="53">
        <f>N90+R90+V90+Z90+AD90+AH90+AL90+AP90</f>
        <v>175</v>
      </c>
      <c r="B90" s="53">
        <v>88</v>
      </c>
      <c r="C90" s="336">
        <f>AVERAGE(L90,P90,T90,X90,AB90,AF90,AJ90,AN90,)</f>
        <v>15.5</v>
      </c>
      <c r="D90" s="12" t="s">
        <v>263</v>
      </c>
      <c r="E90" s="12" t="s">
        <v>13</v>
      </c>
      <c r="F90" s="12" t="s">
        <v>235</v>
      </c>
      <c r="G90" s="57" t="s">
        <v>236</v>
      </c>
      <c r="I90" s="8" t="s">
        <v>77</v>
      </c>
      <c r="J90" s="8" t="s">
        <v>90</v>
      </c>
      <c r="K90" s="344"/>
      <c r="L90" s="344"/>
      <c r="M90" s="344"/>
      <c r="N90" s="344"/>
      <c r="O90" s="315"/>
      <c r="P90" s="315"/>
      <c r="Q90" s="315"/>
      <c r="R90" s="315"/>
      <c r="S90" s="279"/>
      <c r="T90" s="279"/>
      <c r="U90" s="279"/>
      <c r="V90" s="279"/>
      <c r="W90" s="133"/>
      <c r="X90" s="134"/>
      <c r="Y90" s="139"/>
      <c r="Z90" s="139"/>
      <c r="AA90" s="98">
        <v>1.2267361111111111E-2</v>
      </c>
      <c r="AB90" s="94">
        <v>31</v>
      </c>
      <c r="AC90" s="94">
        <v>57</v>
      </c>
      <c r="AD90" s="94">
        <v>44</v>
      </c>
      <c r="AE90" s="256" t="s">
        <v>290</v>
      </c>
      <c r="AF90" s="259"/>
      <c r="AG90" s="259"/>
      <c r="AH90" s="252">
        <v>39</v>
      </c>
      <c r="AI90" s="199" t="s">
        <v>289</v>
      </c>
      <c r="AJ90" s="199"/>
      <c r="AK90" s="197"/>
      <c r="AL90" s="180">
        <v>39</v>
      </c>
      <c r="AM90" s="41" t="s">
        <v>152</v>
      </c>
      <c r="AN90" s="42"/>
      <c r="AO90" s="42"/>
      <c r="AP90" s="42">
        <v>53</v>
      </c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T90" s="14"/>
      <c r="BU90" s="14"/>
      <c r="BV90" s="14"/>
      <c r="BW90" s="14"/>
      <c r="BX90" s="14"/>
      <c r="BY90" s="14"/>
      <c r="BZ90" s="14"/>
    </row>
    <row r="91" spans="1:78" ht="18.75" hidden="1" x14ac:dyDescent="0.3">
      <c r="A91" s="53">
        <f>N91+R91+V91+Z91+AD91+AH91+AL91+AP91</f>
        <v>173</v>
      </c>
      <c r="B91" s="53">
        <v>89</v>
      </c>
      <c r="C91" s="336">
        <f>AVERAGE(L91,P91,T91,X91,AB91,AF91,AJ91,AN91,)</f>
        <v>17.5</v>
      </c>
      <c r="D91" s="12" t="s">
        <v>264</v>
      </c>
      <c r="E91" s="12" t="s">
        <v>123</v>
      </c>
      <c r="F91" s="12" t="s">
        <v>235</v>
      </c>
      <c r="G91" s="57" t="s">
        <v>236</v>
      </c>
      <c r="H91" s="351" t="str">
        <f>E91</f>
        <v>MASTER G</v>
      </c>
      <c r="I91" s="8" t="s">
        <v>92</v>
      </c>
      <c r="J91" s="8" t="s">
        <v>90</v>
      </c>
      <c r="K91" s="344"/>
      <c r="L91" s="344"/>
      <c r="M91" s="344"/>
      <c r="N91" s="344"/>
      <c r="O91" s="312"/>
      <c r="P91" s="312"/>
      <c r="Q91" s="312"/>
      <c r="R91" s="312"/>
      <c r="S91" s="280"/>
      <c r="T91" s="280"/>
      <c r="U91" s="280"/>
      <c r="V91" s="280"/>
      <c r="W91" s="132"/>
      <c r="X91" s="131"/>
      <c r="Y91" s="139"/>
      <c r="Z91" s="139"/>
      <c r="AA91" s="107">
        <v>1.2653935185185185E-2</v>
      </c>
      <c r="AB91" s="108">
        <v>35</v>
      </c>
      <c r="AC91" s="94">
        <v>59</v>
      </c>
      <c r="AD91" s="94">
        <v>42</v>
      </c>
      <c r="AE91" s="256" t="s">
        <v>290</v>
      </c>
      <c r="AF91" s="257"/>
      <c r="AG91" s="257"/>
      <c r="AH91" s="249">
        <v>39</v>
      </c>
      <c r="AI91" s="199" t="s">
        <v>289</v>
      </c>
      <c r="AJ91" s="199"/>
      <c r="AK91" s="196"/>
      <c r="AL91" s="193">
        <v>39</v>
      </c>
      <c r="AM91" s="41" t="s">
        <v>152</v>
      </c>
      <c r="AN91" s="115"/>
      <c r="AO91" s="115"/>
      <c r="AP91" s="115">
        <v>53</v>
      </c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</row>
    <row r="92" spans="1:78" ht="18.75" x14ac:dyDescent="0.3">
      <c r="A92" s="53">
        <f>N92+R92+V92+Z92+AD92+AH92+AL92+AP92</f>
        <v>172</v>
      </c>
      <c r="B92" s="53">
        <v>90</v>
      </c>
      <c r="C92" s="336">
        <f>AVERAGE(L92,P92,T92,X92,AB92,AF92,AJ92,AN92,)</f>
        <v>0</v>
      </c>
      <c r="D92" s="12" t="s">
        <v>265</v>
      </c>
      <c r="E92" s="12" t="s">
        <v>195</v>
      </c>
      <c r="F92" s="12" t="s">
        <v>170</v>
      </c>
      <c r="G92" s="57" t="s">
        <v>212</v>
      </c>
      <c r="I92" s="8" t="s">
        <v>92</v>
      </c>
      <c r="J92" s="8" t="s">
        <v>90</v>
      </c>
      <c r="K92" s="344"/>
      <c r="L92" s="344"/>
      <c r="M92" s="344"/>
      <c r="N92" s="344"/>
      <c r="O92" s="315"/>
      <c r="P92" s="315"/>
      <c r="Q92" s="315"/>
      <c r="R92" s="315"/>
      <c r="S92" s="279"/>
      <c r="T92" s="279"/>
      <c r="U92" s="279"/>
      <c r="V92" s="279"/>
      <c r="W92" s="133"/>
      <c r="X92" s="134"/>
      <c r="Y92" s="138"/>
      <c r="Z92" s="138"/>
      <c r="AA92" s="98">
        <v>1.2653935185185185E-2</v>
      </c>
      <c r="AB92" s="94">
        <v>0</v>
      </c>
      <c r="AC92" s="108">
        <v>60</v>
      </c>
      <c r="AD92" s="108">
        <v>41</v>
      </c>
      <c r="AE92" s="256" t="s">
        <v>290</v>
      </c>
      <c r="AF92" s="259"/>
      <c r="AG92" s="259"/>
      <c r="AH92" s="252">
        <v>39</v>
      </c>
      <c r="AI92" s="199" t="s">
        <v>289</v>
      </c>
      <c r="AJ92" s="199"/>
      <c r="AK92" s="197"/>
      <c r="AL92" s="180">
        <v>39</v>
      </c>
      <c r="AM92" s="41" t="s">
        <v>152</v>
      </c>
      <c r="AN92" s="42"/>
      <c r="AO92" s="42"/>
      <c r="AP92" s="42">
        <v>53</v>
      </c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</row>
    <row r="93" spans="1:78" ht="18.75" hidden="1" x14ac:dyDescent="0.3">
      <c r="A93" s="53">
        <f>N93+R93+V93+Z93+AD93+AH93+AL93+AP93</f>
        <v>170</v>
      </c>
      <c r="B93" s="53">
        <v>91</v>
      </c>
      <c r="C93" s="336">
        <f>AVERAGE(L93,P93,T93,X93,AB93,AF93,AJ93,AN93,)</f>
        <v>11</v>
      </c>
      <c r="D93" s="12" t="s">
        <v>266</v>
      </c>
      <c r="E93" s="12" t="s">
        <v>34</v>
      </c>
      <c r="F93" s="12" t="s">
        <v>170</v>
      </c>
      <c r="G93" s="57" t="s">
        <v>212</v>
      </c>
      <c r="H93" s="351"/>
      <c r="I93" s="8" t="s">
        <v>77</v>
      </c>
      <c r="J93" s="8" t="s">
        <v>90</v>
      </c>
      <c r="K93" s="344"/>
      <c r="L93" s="344"/>
      <c r="M93" s="344"/>
      <c r="N93" s="344"/>
      <c r="O93" s="312"/>
      <c r="P93" s="312"/>
      <c r="Q93" s="312"/>
      <c r="R93" s="312"/>
      <c r="S93" s="280"/>
      <c r="T93" s="280"/>
      <c r="U93" s="280"/>
      <c r="V93" s="280"/>
      <c r="W93" s="132"/>
      <c r="X93" s="131"/>
      <c r="Y93" s="138"/>
      <c r="Z93" s="138"/>
      <c r="AA93" s="107">
        <v>1.308564814814815E-2</v>
      </c>
      <c r="AB93" s="108">
        <v>22</v>
      </c>
      <c r="AC93" s="108">
        <v>62</v>
      </c>
      <c r="AD93" s="108">
        <v>39</v>
      </c>
      <c r="AE93" s="256" t="s">
        <v>290</v>
      </c>
      <c r="AF93" s="257"/>
      <c r="AG93" s="257"/>
      <c r="AH93" s="249">
        <v>39</v>
      </c>
      <c r="AI93" s="199" t="s">
        <v>289</v>
      </c>
      <c r="AJ93" s="199"/>
      <c r="AK93" s="196"/>
      <c r="AL93" s="193">
        <v>39</v>
      </c>
      <c r="AM93" s="41" t="s">
        <v>152</v>
      </c>
      <c r="AN93" s="115"/>
      <c r="AO93" s="115"/>
      <c r="AP93" s="115">
        <v>53</v>
      </c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</row>
    <row r="94" spans="1:78" ht="18.75" hidden="1" x14ac:dyDescent="0.3">
      <c r="A94" s="53">
        <f>N94+R94+V94+Z94+AD94+AH94+AL94+AP94</f>
        <v>169</v>
      </c>
      <c r="B94" s="53">
        <v>92</v>
      </c>
      <c r="C94" s="336">
        <f>AVERAGE(L94,P94,T94,X94,AB94,AF94,AJ94,AN94,)</f>
        <v>14.5</v>
      </c>
      <c r="D94" s="12" t="s">
        <v>267</v>
      </c>
      <c r="E94" s="12" t="s">
        <v>50</v>
      </c>
      <c r="F94" s="12" t="s">
        <v>235</v>
      </c>
      <c r="G94" s="57" t="s">
        <v>236</v>
      </c>
      <c r="H94" s="351" t="s">
        <v>350</v>
      </c>
      <c r="I94" s="8" t="s">
        <v>77</v>
      </c>
      <c r="J94" s="8" t="s">
        <v>90</v>
      </c>
      <c r="K94" s="344"/>
      <c r="L94" s="344"/>
      <c r="M94" s="344"/>
      <c r="N94" s="344"/>
      <c r="O94" s="312"/>
      <c r="P94" s="312"/>
      <c r="Q94" s="312"/>
      <c r="R94" s="312"/>
      <c r="S94" s="280"/>
      <c r="T94" s="280"/>
      <c r="U94" s="280"/>
      <c r="V94" s="280"/>
      <c r="W94" s="132"/>
      <c r="X94" s="131"/>
      <c r="Y94" s="138"/>
      <c r="Z94" s="138"/>
      <c r="AA94" s="107">
        <v>1.3325231481481481E-2</v>
      </c>
      <c r="AB94" s="108">
        <v>29</v>
      </c>
      <c r="AC94" s="108">
        <v>63</v>
      </c>
      <c r="AD94" s="108">
        <v>38</v>
      </c>
      <c r="AE94" s="256" t="s">
        <v>290</v>
      </c>
      <c r="AF94" s="257"/>
      <c r="AG94" s="257"/>
      <c r="AH94" s="249">
        <v>39</v>
      </c>
      <c r="AI94" s="199" t="s">
        <v>289</v>
      </c>
      <c r="AJ94" s="199"/>
      <c r="AK94" s="196"/>
      <c r="AL94" s="193">
        <v>39</v>
      </c>
      <c r="AM94" s="41" t="s">
        <v>152</v>
      </c>
      <c r="AN94" s="115"/>
      <c r="AO94" s="115"/>
      <c r="AP94" s="115">
        <v>53</v>
      </c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</row>
    <row r="95" spans="1:78" ht="18.75" hidden="1" x14ac:dyDescent="0.3">
      <c r="A95" s="53">
        <f>N95+R95+V95+Z95+AD95+AH95+AL95+AP95</f>
        <v>166</v>
      </c>
      <c r="B95" s="53">
        <v>93</v>
      </c>
      <c r="C95" s="336">
        <f>AVERAGE(L95,P95,T95,X95,AB95,AF95,AJ95,AN95,)</f>
        <v>0</v>
      </c>
      <c r="D95" s="12" t="s">
        <v>270</v>
      </c>
      <c r="E95" s="12" t="s">
        <v>245</v>
      </c>
      <c r="F95" s="12" t="s">
        <v>170</v>
      </c>
      <c r="G95" s="57" t="s">
        <v>212</v>
      </c>
      <c r="I95" s="8" t="s">
        <v>92</v>
      </c>
      <c r="J95" s="8" t="s">
        <v>90</v>
      </c>
      <c r="K95" s="344"/>
      <c r="L95" s="344"/>
      <c r="M95" s="344"/>
      <c r="N95" s="344"/>
      <c r="O95" s="315"/>
      <c r="P95" s="315"/>
      <c r="Q95" s="315"/>
      <c r="R95" s="315"/>
      <c r="S95" s="279"/>
      <c r="T95" s="279"/>
      <c r="U95" s="279"/>
      <c r="V95" s="279"/>
      <c r="W95" s="133"/>
      <c r="X95" s="134"/>
      <c r="Y95" s="139"/>
      <c r="Z95" s="139"/>
      <c r="AA95" s="98">
        <v>1.3659722222222224E-2</v>
      </c>
      <c r="AB95" s="94">
        <v>0</v>
      </c>
      <c r="AC95" s="94">
        <v>66</v>
      </c>
      <c r="AD95" s="94">
        <v>35</v>
      </c>
      <c r="AE95" s="256" t="s">
        <v>290</v>
      </c>
      <c r="AF95" s="259"/>
      <c r="AG95" s="259"/>
      <c r="AH95" s="252">
        <v>39</v>
      </c>
      <c r="AI95" s="199" t="s">
        <v>289</v>
      </c>
      <c r="AJ95" s="199"/>
      <c r="AK95" s="197"/>
      <c r="AL95" s="180">
        <v>39</v>
      </c>
      <c r="AM95" s="41" t="s">
        <v>152</v>
      </c>
      <c r="AN95" s="42"/>
      <c r="AO95" s="42"/>
      <c r="AP95" s="42">
        <v>53</v>
      </c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</row>
    <row r="96" spans="1:78" s="14" customFormat="1" ht="18.75" hidden="1" x14ac:dyDescent="0.3">
      <c r="A96" s="53">
        <f>N96+R96+V96+Z96+AD96+AH96+AL96+AP96</f>
        <v>165</v>
      </c>
      <c r="B96" s="53">
        <v>94</v>
      </c>
      <c r="C96" s="336">
        <f>AVERAGE(L96,P96,T96,X96,AB96,AF96,AJ96,AN96,)</f>
        <v>31.666666666666668</v>
      </c>
      <c r="D96" s="3" t="s">
        <v>79</v>
      </c>
      <c r="E96" s="12" t="s">
        <v>13</v>
      </c>
      <c r="F96" s="12" t="s">
        <v>18</v>
      </c>
      <c r="G96" s="57" t="s">
        <v>210</v>
      </c>
      <c r="H96" s="350"/>
      <c r="I96" s="8" t="s">
        <v>92</v>
      </c>
      <c r="J96" s="8" t="s">
        <v>90</v>
      </c>
      <c r="K96" s="344"/>
      <c r="L96" s="344"/>
      <c r="M96" s="344"/>
      <c r="N96" s="344"/>
      <c r="O96" s="314"/>
      <c r="P96" s="314"/>
      <c r="Q96" s="314"/>
      <c r="R96" s="314"/>
      <c r="S96" s="278"/>
      <c r="T96" s="278"/>
      <c r="U96" s="278"/>
      <c r="V96" s="278"/>
      <c r="W96" s="134"/>
      <c r="X96" s="134"/>
      <c r="Y96" s="139"/>
      <c r="Z96" s="139"/>
      <c r="AA96" s="94"/>
      <c r="AB96" s="94"/>
      <c r="AC96" s="94"/>
      <c r="AD96" s="94"/>
      <c r="AE96" s="258"/>
      <c r="AF96" s="252"/>
      <c r="AG96" s="252"/>
      <c r="AH96" s="253"/>
      <c r="AI96" s="195">
        <v>3.9814814814814818E-4</v>
      </c>
      <c r="AJ96" s="180">
        <v>45</v>
      </c>
      <c r="AK96" s="180">
        <v>19</v>
      </c>
      <c r="AL96" s="181">
        <v>82</v>
      </c>
      <c r="AM96" s="41">
        <v>1.9328703703703703E-4</v>
      </c>
      <c r="AN96" s="42">
        <v>50</v>
      </c>
      <c r="AO96" s="42">
        <v>18</v>
      </c>
      <c r="AP96" s="42">
        <v>83</v>
      </c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</row>
    <row r="97" spans="1:78" s="14" customFormat="1" ht="18.75" hidden="1" x14ac:dyDescent="0.3">
      <c r="A97" s="53">
        <f>N97+R97+V97+Z97+AD97+AH97+AL97+AP97</f>
        <v>161</v>
      </c>
      <c r="B97" s="53">
        <v>95</v>
      </c>
      <c r="C97" s="336">
        <f>AVERAGE(L97,P97,T97,X97,AB97,AF97,AJ97,AN97,)</f>
        <v>26.333333333333332</v>
      </c>
      <c r="D97" s="3" t="s">
        <v>76</v>
      </c>
      <c r="E97" s="12" t="s">
        <v>13</v>
      </c>
      <c r="F97" s="12" t="s">
        <v>18</v>
      </c>
      <c r="G97" s="57" t="s">
        <v>210</v>
      </c>
      <c r="H97" s="350"/>
      <c r="I97" s="8" t="s">
        <v>92</v>
      </c>
      <c r="J97" s="8" t="s">
        <v>90</v>
      </c>
      <c r="K97" s="344"/>
      <c r="L97" s="344"/>
      <c r="M97" s="344"/>
      <c r="N97" s="344"/>
      <c r="O97" s="314"/>
      <c r="P97" s="314"/>
      <c r="Q97" s="314"/>
      <c r="R97" s="314"/>
      <c r="S97" s="278"/>
      <c r="T97" s="278"/>
      <c r="U97" s="278"/>
      <c r="V97" s="278"/>
      <c r="W97" s="134"/>
      <c r="X97" s="134"/>
      <c r="Y97" s="139"/>
      <c r="Z97" s="139"/>
      <c r="AA97" s="94"/>
      <c r="AB97" s="94"/>
      <c r="AC97" s="94"/>
      <c r="AD97" s="94"/>
      <c r="AE97" s="258"/>
      <c r="AF97" s="252"/>
      <c r="AG97" s="252"/>
      <c r="AH97" s="253"/>
      <c r="AI97" s="195">
        <v>3.9699074074074072E-4</v>
      </c>
      <c r="AJ97" s="203">
        <v>40</v>
      </c>
      <c r="AK97" s="203">
        <v>18</v>
      </c>
      <c r="AL97" s="181">
        <v>83</v>
      </c>
      <c r="AM97" s="41">
        <v>1.9675925925925926E-4</v>
      </c>
      <c r="AN97" s="42">
        <v>39</v>
      </c>
      <c r="AO97" s="42">
        <v>23</v>
      </c>
      <c r="AP97" s="42">
        <v>78</v>
      </c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</row>
    <row r="98" spans="1:78" s="14" customFormat="1" ht="18.75" hidden="1" x14ac:dyDescent="0.3">
      <c r="A98" s="53">
        <f>N98+R98+V98+Z98+AD98+AH98+AL98+AP98</f>
        <v>161</v>
      </c>
      <c r="B98" s="53">
        <v>96</v>
      </c>
      <c r="C98" s="336">
        <f>AVERAGE(L98,P98,T98,X98,AB98,AF98,AJ98,AN98,)</f>
        <v>22</v>
      </c>
      <c r="D98" s="3" t="s">
        <v>219</v>
      </c>
      <c r="E98" s="12" t="s">
        <v>135</v>
      </c>
      <c r="F98" s="12" t="s">
        <v>184</v>
      </c>
      <c r="G98" s="57" t="s">
        <v>210</v>
      </c>
      <c r="H98" s="350"/>
      <c r="I98" s="8" t="s">
        <v>92</v>
      </c>
      <c r="J98" s="8" t="s">
        <v>90</v>
      </c>
      <c r="K98" s="344"/>
      <c r="L98" s="344"/>
      <c r="M98" s="344"/>
      <c r="N98" s="344"/>
      <c r="O98" s="314"/>
      <c r="P98" s="314"/>
      <c r="Q98" s="314"/>
      <c r="R98" s="314"/>
      <c r="S98" s="278"/>
      <c r="T98" s="278"/>
      <c r="U98" s="278"/>
      <c r="V98" s="278"/>
      <c r="W98" s="134"/>
      <c r="X98" s="134"/>
      <c r="Y98" s="139"/>
      <c r="Z98" s="139"/>
      <c r="AA98" s="94"/>
      <c r="AB98" s="94"/>
      <c r="AC98" s="94"/>
      <c r="AD98" s="94"/>
      <c r="AE98" s="250">
        <v>6.4236111111111113E-4</v>
      </c>
      <c r="AF98" s="252">
        <v>44</v>
      </c>
      <c r="AG98" s="252">
        <v>32</v>
      </c>
      <c r="AH98" s="253">
        <v>69</v>
      </c>
      <c r="AI98" s="199" t="s">
        <v>289</v>
      </c>
      <c r="AJ98" s="199"/>
      <c r="AK98" s="197"/>
      <c r="AL98" s="180">
        <v>39</v>
      </c>
      <c r="AM98" s="41" t="s">
        <v>152</v>
      </c>
      <c r="AN98" s="42"/>
      <c r="AO98" s="42"/>
      <c r="AP98" s="42">
        <v>53</v>
      </c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</row>
    <row r="99" spans="1:78" s="14" customFormat="1" ht="18.75" hidden="1" x14ac:dyDescent="0.3">
      <c r="A99" s="53">
        <f>N99+R99+V99+Z99+AD99+AH99+AL99+AP99</f>
        <v>160</v>
      </c>
      <c r="B99" s="53">
        <v>97</v>
      </c>
      <c r="C99" s="336">
        <f>AVERAGE(L99,P99,T99,X99,AB99,AF99,AJ99,AN99,)</f>
        <v>11.5</v>
      </c>
      <c r="D99" s="12" t="s">
        <v>272</v>
      </c>
      <c r="E99" s="12" t="s">
        <v>50</v>
      </c>
      <c r="F99" s="12" t="s">
        <v>170</v>
      </c>
      <c r="G99" s="57" t="s">
        <v>212</v>
      </c>
      <c r="H99" s="350"/>
      <c r="I99" s="8" t="s">
        <v>77</v>
      </c>
      <c r="J99" s="8" t="s">
        <v>90</v>
      </c>
      <c r="K99" s="344"/>
      <c r="L99" s="344"/>
      <c r="M99" s="344"/>
      <c r="N99" s="344"/>
      <c r="O99" s="315"/>
      <c r="P99" s="315"/>
      <c r="Q99" s="315"/>
      <c r="R99" s="315"/>
      <c r="S99" s="279"/>
      <c r="T99" s="279"/>
      <c r="U99" s="279"/>
      <c r="V99" s="279"/>
      <c r="W99" s="133"/>
      <c r="X99" s="134"/>
      <c r="Y99" s="139"/>
      <c r="Z99" s="139"/>
      <c r="AA99" s="98">
        <v>1.7556712962962965E-2</v>
      </c>
      <c r="AB99" s="94">
        <v>23</v>
      </c>
      <c r="AC99" s="94">
        <v>72</v>
      </c>
      <c r="AD99" s="94">
        <v>29</v>
      </c>
      <c r="AE99" s="256" t="s">
        <v>290</v>
      </c>
      <c r="AF99" s="259"/>
      <c r="AG99" s="259"/>
      <c r="AH99" s="252">
        <v>39</v>
      </c>
      <c r="AI99" s="199" t="s">
        <v>289</v>
      </c>
      <c r="AJ99" s="199"/>
      <c r="AK99" s="197"/>
      <c r="AL99" s="180">
        <v>39</v>
      </c>
      <c r="AM99" s="41" t="s">
        <v>152</v>
      </c>
      <c r="AN99" s="42"/>
      <c r="AO99" s="42"/>
      <c r="AP99" s="42">
        <v>53</v>
      </c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</row>
    <row r="100" spans="1:78" ht="18.75" hidden="1" x14ac:dyDescent="0.3">
      <c r="A100" s="53">
        <f>N100+R100+V100+Z100+AD100+AH100+AL100+AP100</f>
        <v>156</v>
      </c>
      <c r="B100" s="53">
        <v>98</v>
      </c>
      <c r="C100" s="336">
        <f>AVERAGE(L100,P100,T100,X100,AB100,AF100,AJ100,AN100,)</f>
        <v>19</v>
      </c>
      <c r="D100" s="3" t="s">
        <v>188</v>
      </c>
      <c r="E100" s="12" t="s">
        <v>135</v>
      </c>
      <c r="F100" s="12" t="s">
        <v>170</v>
      </c>
      <c r="G100" s="57" t="s">
        <v>212</v>
      </c>
      <c r="I100" s="8" t="s">
        <v>92</v>
      </c>
      <c r="J100" s="8" t="s">
        <v>90</v>
      </c>
      <c r="K100" s="344"/>
      <c r="L100" s="344"/>
      <c r="M100" s="344"/>
      <c r="N100" s="344"/>
      <c r="O100" s="314"/>
      <c r="P100" s="314"/>
      <c r="Q100" s="314"/>
      <c r="R100" s="314"/>
      <c r="S100" s="278"/>
      <c r="T100" s="278"/>
      <c r="U100" s="278"/>
      <c r="V100" s="278"/>
      <c r="W100" s="134"/>
      <c r="X100" s="134"/>
      <c r="Y100" s="139"/>
      <c r="Z100" s="139"/>
      <c r="AA100" s="94"/>
      <c r="AB100" s="94"/>
      <c r="AC100" s="94"/>
      <c r="AD100" s="94"/>
      <c r="AE100" s="250">
        <v>6.6782407407407404E-4</v>
      </c>
      <c r="AF100" s="252">
        <v>38</v>
      </c>
      <c r="AG100" s="252">
        <v>37</v>
      </c>
      <c r="AH100" s="253">
        <v>64</v>
      </c>
      <c r="AI100" s="199" t="s">
        <v>289</v>
      </c>
      <c r="AJ100" s="199"/>
      <c r="AK100" s="197"/>
      <c r="AL100" s="180">
        <v>39</v>
      </c>
      <c r="AM100" s="41" t="s">
        <v>152</v>
      </c>
      <c r="AN100" s="42"/>
      <c r="AO100" s="42"/>
      <c r="AP100" s="42">
        <v>53</v>
      </c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</row>
    <row r="101" spans="1:78" ht="18.75" hidden="1" x14ac:dyDescent="0.3">
      <c r="A101" s="53">
        <f>N101+R101+V101+Z101+AD101+AH101+AL101+AP101</f>
        <v>152</v>
      </c>
      <c r="B101" s="53">
        <v>99</v>
      </c>
      <c r="C101" s="336">
        <f>AVERAGE(L101,P101,T101,X101,AB101,AF101,AJ101,AN101,)</f>
        <v>18.5</v>
      </c>
      <c r="D101" s="3" t="s">
        <v>190</v>
      </c>
      <c r="E101" s="12" t="s">
        <v>13</v>
      </c>
      <c r="F101" s="12" t="s">
        <v>170</v>
      </c>
      <c r="G101" s="57" t="s">
        <v>212</v>
      </c>
      <c r="I101" s="8" t="s">
        <v>92</v>
      </c>
      <c r="J101" s="8" t="s">
        <v>90</v>
      </c>
      <c r="K101" s="344"/>
      <c r="L101" s="344"/>
      <c r="M101" s="344"/>
      <c r="N101" s="344"/>
      <c r="O101" s="314"/>
      <c r="P101" s="314"/>
      <c r="Q101" s="314"/>
      <c r="R101" s="314"/>
      <c r="S101" s="278"/>
      <c r="T101" s="278"/>
      <c r="U101" s="278"/>
      <c r="V101" s="278"/>
      <c r="W101" s="134"/>
      <c r="X101" s="134"/>
      <c r="Y101" s="139"/>
      <c r="Z101" s="139"/>
      <c r="AA101" s="94"/>
      <c r="AB101" s="94"/>
      <c r="AC101" s="94"/>
      <c r="AD101" s="94"/>
      <c r="AE101" s="250">
        <v>7.2222222222222219E-4</v>
      </c>
      <c r="AF101" s="252">
        <v>37</v>
      </c>
      <c r="AG101" s="252">
        <v>41</v>
      </c>
      <c r="AH101" s="253">
        <v>60</v>
      </c>
      <c r="AI101" s="199" t="s">
        <v>289</v>
      </c>
      <c r="AJ101" s="199"/>
      <c r="AK101" s="197"/>
      <c r="AL101" s="180">
        <v>39</v>
      </c>
      <c r="AM101" s="41" t="s">
        <v>152</v>
      </c>
      <c r="AN101" s="42"/>
      <c r="AO101" s="42"/>
      <c r="AP101" s="42">
        <v>53</v>
      </c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</row>
    <row r="102" spans="1:78" s="14" customFormat="1" ht="18.75" hidden="1" x14ac:dyDescent="0.3">
      <c r="A102" s="53">
        <f>N102+R102+V102+Z102+AD102+AH102+AL102+AP102</f>
        <v>151</v>
      </c>
      <c r="B102" s="53">
        <v>100</v>
      </c>
      <c r="C102" s="336">
        <f>AVERAGE(L102,P102,T102,X102,AB102,AF102,AJ102,AN102,)</f>
        <v>19</v>
      </c>
      <c r="D102" s="3" t="s">
        <v>191</v>
      </c>
      <c r="E102" s="12" t="s">
        <v>13</v>
      </c>
      <c r="F102" s="12" t="s">
        <v>170</v>
      </c>
      <c r="G102" s="57" t="s">
        <v>212</v>
      </c>
      <c r="H102" s="350"/>
      <c r="I102" s="8" t="s">
        <v>92</v>
      </c>
      <c r="J102" s="8" t="s">
        <v>90</v>
      </c>
      <c r="K102" s="344"/>
      <c r="L102" s="344"/>
      <c r="M102" s="344"/>
      <c r="N102" s="344"/>
      <c r="O102" s="314"/>
      <c r="P102" s="314"/>
      <c r="Q102" s="314"/>
      <c r="R102" s="314"/>
      <c r="S102" s="278"/>
      <c r="T102" s="278"/>
      <c r="U102" s="278"/>
      <c r="V102" s="278"/>
      <c r="W102" s="134"/>
      <c r="X102" s="134"/>
      <c r="Y102" s="139"/>
      <c r="Z102" s="139"/>
      <c r="AA102" s="94"/>
      <c r="AB102" s="94"/>
      <c r="AC102" s="94"/>
      <c r="AD102" s="94"/>
      <c r="AE102" s="250">
        <v>7.2685185185185179E-4</v>
      </c>
      <c r="AF102" s="252">
        <v>38</v>
      </c>
      <c r="AG102" s="252">
        <v>42</v>
      </c>
      <c r="AH102" s="253">
        <v>59</v>
      </c>
      <c r="AI102" s="199" t="s">
        <v>289</v>
      </c>
      <c r="AJ102" s="199"/>
      <c r="AK102" s="197"/>
      <c r="AL102" s="180">
        <v>39</v>
      </c>
      <c r="AM102" s="41" t="s">
        <v>152</v>
      </c>
      <c r="AN102" s="42"/>
      <c r="AO102" s="42"/>
      <c r="AP102" s="42">
        <v>53</v>
      </c>
      <c r="BT102" s="5"/>
      <c r="BU102" s="5"/>
      <c r="BV102" s="5"/>
      <c r="BW102" s="5"/>
      <c r="BX102" s="5"/>
      <c r="BY102" s="5"/>
      <c r="BZ102" s="5"/>
    </row>
    <row r="103" spans="1:78" s="14" customFormat="1" ht="18.75" hidden="1" x14ac:dyDescent="0.3">
      <c r="A103" s="53">
        <f>N103+R103+V103+Z103+AD103+AH103+AL103+AP103</f>
        <v>150</v>
      </c>
      <c r="B103" s="53">
        <v>101</v>
      </c>
      <c r="C103" s="336">
        <f>AVERAGE(L103,P103,T103,X103,AB103,AF103,AJ103,AN103,)</f>
        <v>18.5</v>
      </c>
      <c r="D103" s="3" t="s">
        <v>192</v>
      </c>
      <c r="E103" s="12" t="s">
        <v>25</v>
      </c>
      <c r="F103" s="12" t="s">
        <v>170</v>
      </c>
      <c r="G103" s="57" t="s">
        <v>212</v>
      </c>
      <c r="H103" s="350"/>
      <c r="I103" s="8" t="s">
        <v>92</v>
      </c>
      <c r="J103" s="8" t="s">
        <v>90</v>
      </c>
      <c r="K103" s="344"/>
      <c r="L103" s="344"/>
      <c r="M103" s="344"/>
      <c r="N103" s="344"/>
      <c r="O103" s="314"/>
      <c r="P103" s="314"/>
      <c r="Q103" s="314"/>
      <c r="R103" s="314"/>
      <c r="S103" s="278"/>
      <c r="T103" s="278"/>
      <c r="U103" s="278"/>
      <c r="V103" s="278"/>
      <c r="W103" s="134"/>
      <c r="X103" s="134"/>
      <c r="Y103" s="139"/>
      <c r="Z103" s="139"/>
      <c r="AA103" s="94"/>
      <c r="AB103" s="94"/>
      <c r="AC103" s="94"/>
      <c r="AD103" s="94"/>
      <c r="AE103" s="250">
        <v>7.3148148148148139E-4</v>
      </c>
      <c r="AF103" s="252">
        <v>37</v>
      </c>
      <c r="AG103" s="252">
        <v>43</v>
      </c>
      <c r="AH103" s="253">
        <v>58</v>
      </c>
      <c r="AI103" s="199" t="s">
        <v>289</v>
      </c>
      <c r="AJ103" s="199"/>
      <c r="AK103" s="197"/>
      <c r="AL103" s="180">
        <v>39</v>
      </c>
      <c r="AM103" s="41" t="s">
        <v>152</v>
      </c>
      <c r="AN103" s="42"/>
      <c r="AO103" s="42"/>
      <c r="AP103" s="42">
        <v>53</v>
      </c>
      <c r="BQ103" s="5"/>
      <c r="BR103" s="5"/>
      <c r="BS103" s="5"/>
      <c r="BT103" s="5"/>
      <c r="BU103" s="5"/>
      <c r="BV103" s="5"/>
      <c r="BW103" s="5"/>
      <c r="BX103" s="5"/>
      <c r="BY103" s="5"/>
      <c r="BZ103" s="5"/>
    </row>
    <row r="104" spans="1:78" ht="18.75" hidden="1" x14ac:dyDescent="0.3">
      <c r="A104" s="53">
        <f>N104+R104+V104+Z104+AD104+AH104+AL104+AP104</f>
        <v>148</v>
      </c>
      <c r="B104" s="53">
        <v>102</v>
      </c>
      <c r="C104" s="336">
        <f>AVERAGE(L104,P104,T104,X104,AB104,AF104,AJ104,AN104,)</f>
        <v>36.333333333333336</v>
      </c>
      <c r="D104" s="3" t="s">
        <v>58</v>
      </c>
      <c r="E104" s="12" t="s">
        <v>102</v>
      </c>
      <c r="F104" s="12" t="s">
        <v>234</v>
      </c>
      <c r="G104" s="57" t="s">
        <v>210</v>
      </c>
      <c r="I104" s="8" t="s">
        <v>92</v>
      </c>
      <c r="J104" s="8" t="s">
        <v>90</v>
      </c>
      <c r="K104" s="344"/>
      <c r="L104" s="344"/>
      <c r="M104" s="344"/>
      <c r="N104" s="344"/>
      <c r="O104" s="316"/>
      <c r="P104" s="316"/>
      <c r="Q104" s="316"/>
      <c r="R104" s="316"/>
      <c r="S104" s="281"/>
      <c r="T104" s="281"/>
      <c r="U104" s="281"/>
      <c r="V104" s="281"/>
      <c r="W104" s="131"/>
      <c r="X104" s="131"/>
      <c r="Y104" s="143"/>
      <c r="Z104" s="143"/>
      <c r="AA104" s="96"/>
      <c r="AB104" s="96"/>
      <c r="AC104" s="96"/>
      <c r="AD104" s="96"/>
      <c r="AE104" s="258"/>
      <c r="AF104" s="260"/>
      <c r="AG104" s="252"/>
      <c r="AH104" s="253"/>
      <c r="AI104" s="200">
        <v>4.1203703703703709E-4</v>
      </c>
      <c r="AJ104" s="178">
        <v>50</v>
      </c>
      <c r="AK104" s="180">
        <v>22</v>
      </c>
      <c r="AL104" s="181">
        <v>79</v>
      </c>
      <c r="AM104" s="45">
        <v>2.1412037037037038E-4</v>
      </c>
      <c r="AN104" s="46">
        <v>59</v>
      </c>
      <c r="AO104" s="46">
        <v>32</v>
      </c>
      <c r="AP104" s="46">
        <v>69</v>
      </c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T104" s="14"/>
      <c r="BU104" s="14"/>
      <c r="BV104" s="14"/>
      <c r="BW104" s="14"/>
      <c r="BX104" s="14"/>
      <c r="BY104" s="14"/>
      <c r="BZ104" s="14"/>
    </row>
    <row r="105" spans="1:78" s="14" customFormat="1" ht="18.75" x14ac:dyDescent="0.3">
      <c r="A105" s="53">
        <f>N105+R105+V105+Z105+AD105+AH105+AL105+AP105</f>
        <v>146</v>
      </c>
      <c r="B105" s="53">
        <v>103</v>
      </c>
      <c r="C105" s="336">
        <f>AVERAGE(L105,P105,T105,X105,AB105,AF105,AJ105,AN105,)</f>
        <v>19</v>
      </c>
      <c r="D105" s="3" t="s">
        <v>194</v>
      </c>
      <c r="E105" s="12" t="s">
        <v>195</v>
      </c>
      <c r="F105" s="12" t="s">
        <v>170</v>
      </c>
      <c r="G105" s="57" t="s">
        <v>212</v>
      </c>
      <c r="H105" s="350"/>
      <c r="I105" s="8" t="s">
        <v>92</v>
      </c>
      <c r="J105" s="8" t="s">
        <v>90</v>
      </c>
      <c r="K105" s="344"/>
      <c r="L105" s="344"/>
      <c r="M105" s="344"/>
      <c r="N105" s="344"/>
      <c r="O105" s="318"/>
      <c r="P105" s="318"/>
      <c r="Q105" s="318"/>
      <c r="R105" s="318"/>
      <c r="S105" s="277"/>
      <c r="T105" s="277"/>
      <c r="U105" s="277"/>
      <c r="V105" s="277"/>
      <c r="W105" s="131"/>
      <c r="X105" s="131"/>
      <c r="Y105" s="137"/>
      <c r="Z105" s="137"/>
      <c r="AA105" s="97"/>
      <c r="AB105" s="97"/>
      <c r="AC105" s="97"/>
      <c r="AD105" s="97"/>
      <c r="AE105" s="254">
        <v>7.5000000000000012E-4</v>
      </c>
      <c r="AF105" s="255">
        <v>38</v>
      </c>
      <c r="AG105" s="255">
        <v>47</v>
      </c>
      <c r="AH105" s="255">
        <v>54</v>
      </c>
      <c r="AI105" s="199" t="s">
        <v>289</v>
      </c>
      <c r="AJ105" s="199"/>
      <c r="AK105" s="197"/>
      <c r="AL105" s="180">
        <v>39</v>
      </c>
      <c r="AM105" s="41" t="s">
        <v>152</v>
      </c>
      <c r="AN105" s="42"/>
      <c r="AO105" s="42"/>
      <c r="AP105" s="42">
        <v>53</v>
      </c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</row>
    <row r="106" spans="1:78" s="14" customFormat="1" ht="18.75" hidden="1" x14ac:dyDescent="0.3">
      <c r="A106" s="53">
        <f>N106+R106+V106+Z106+AD106+AH106+AL106+AP106</f>
        <v>144</v>
      </c>
      <c r="B106" s="53">
        <v>104</v>
      </c>
      <c r="C106" s="336">
        <f>AVERAGE(L106,P106,T106,X106,AB106,AF106,AJ106,AN106,)</f>
        <v>19.5</v>
      </c>
      <c r="D106" s="3" t="s">
        <v>196</v>
      </c>
      <c r="E106" s="12" t="s">
        <v>197</v>
      </c>
      <c r="F106" s="12" t="s">
        <v>170</v>
      </c>
      <c r="G106" s="57" t="s">
        <v>212</v>
      </c>
      <c r="H106" s="350" t="s">
        <v>352</v>
      </c>
      <c r="I106" s="8" t="s">
        <v>92</v>
      </c>
      <c r="J106" s="8" t="s">
        <v>90</v>
      </c>
      <c r="K106" s="344"/>
      <c r="L106" s="344"/>
      <c r="M106" s="344"/>
      <c r="N106" s="344"/>
      <c r="O106" s="318"/>
      <c r="P106" s="318"/>
      <c r="Q106" s="318"/>
      <c r="R106" s="318"/>
      <c r="S106" s="277"/>
      <c r="T106" s="277"/>
      <c r="U106" s="277"/>
      <c r="V106" s="277"/>
      <c r="W106" s="131"/>
      <c r="X106" s="131"/>
      <c r="Y106" s="137"/>
      <c r="Z106" s="137"/>
      <c r="AA106" s="97"/>
      <c r="AB106" s="97"/>
      <c r="AC106" s="97"/>
      <c r="AD106" s="97"/>
      <c r="AE106" s="254">
        <v>7.5231481481481471E-4</v>
      </c>
      <c r="AF106" s="255">
        <v>39</v>
      </c>
      <c r="AG106" s="255">
        <v>49</v>
      </c>
      <c r="AH106" s="255">
        <v>52</v>
      </c>
      <c r="AI106" s="199" t="s">
        <v>289</v>
      </c>
      <c r="AJ106" s="199"/>
      <c r="AK106" s="197"/>
      <c r="AL106" s="180">
        <v>39</v>
      </c>
      <c r="AM106" s="41" t="s">
        <v>152</v>
      </c>
      <c r="AN106" s="42"/>
      <c r="AO106" s="42"/>
      <c r="AP106" s="42">
        <v>53</v>
      </c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T106" s="5"/>
      <c r="BU106" s="5"/>
      <c r="BV106" s="5"/>
      <c r="BW106" s="5"/>
      <c r="BX106" s="5"/>
      <c r="BY106" s="5"/>
      <c r="BZ106" s="5"/>
    </row>
    <row r="107" spans="1:78" s="14" customFormat="1" ht="18.75" hidden="1" x14ac:dyDescent="0.3">
      <c r="A107" s="53">
        <f>N107+R107+V107+Z107+AD107+AH107+AL107+AP107</f>
        <v>142</v>
      </c>
      <c r="B107" s="53">
        <v>105</v>
      </c>
      <c r="C107" s="336">
        <f>AVERAGE(L107,P107,T107,X107,AB107,AF107,AJ107,AN107,)</f>
        <v>18</v>
      </c>
      <c r="D107" s="3" t="s">
        <v>134</v>
      </c>
      <c r="E107" s="12" t="s">
        <v>135</v>
      </c>
      <c r="F107" s="12" t="s">
        <v>18</v>
      </c>
      <c r="G107" s="57" t="s">
        <v>210</v>
      </c>
      <c r="H107" s="350"/>
      <c r="I107" s="8" t="s">
        <v>92</v>
      </c>
      <c r="J107" s="8" t="s">
        <v>90</v>
      </c>
      <c r="K107" s="344"/>
      <c r="L107" s="344"/>
      <c r="M107" s="344"/>
      <c r="N107" s="344"/>
      <c r="O107" s="319"/>
      <c r="P107" s="319"/>
      <c r="Q107" s="319"/>
      <c r="R107" s="319"/>
      <c r="S107" s="276"/>
      <c r="T107" s="276"/>
      <c r="U107" s="276"/>
      <c r="V107" s="276"/>
      <c r="W107" s="131"/>
      <c r="X107" s="131"/>
      <c r="Y107" s="144"/>
      <c r="Z107" s="144"/>
      <c r="AA107" s="93"/>
      <c r="AB107" s="93"/>
      <c r="AC107" s="93"/>
      <c r="AD107" s="93"/>
      <c r="AE107" s="258"/>
      <c r="AF107" s="251"/>
      <c r="AG107" s="252"/>
      <c r="AH107" s="253"/>
      <c r="AI107" s="194">
        <v>3.8888888888888892E-4</v>
      </c>
      <c r="AJ107" s="177">
        <v>36</v>
      </c>
      <c r="AK107" s="177">
        <v>11</v>
      </c>
      <c r="AL107" s="177">
        <v>89</v>
      </c>
      <c r="AM107" s="41" t="s">
        <v>152</v>
      </c>
      <c r="AN107" s="42"/>
      <c r="AO107" s="42"/>
      <c r="AP107" s="42">
        <v>53</v>
      </c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Q107" s="5"/>
      <c r="BR107" s="5"/>
      <c r="BS107" s="5"/>
    </row>
    <row r="108" spans="1:78" ht="18.75" hidden="1" x14ac:dyDescent="0.3">
      <c r="A108" s="53">
        <f>N108+R108+V108+Z108+AD108+AH108+AL108+AP108</f>
        <v>141</v>
      </c>
      <c r="B108" s="53">
        <v>106</v>
      </c>
      <c r="C108" s="336">
        <f>AVERAGE(L108,P108,T108,X108,AB108,AF108,AJ108,AN108,)</f>
        <v>19</v>
      </c>
      <c r="D108" s="3" t="s">
        <v>200</v>
      </c>
      <c r="E108" s="12" t="s">
        <v>123</v>
      </c>
      <c r="F108" s="12" t="s">
        <v>170</v>
      </c>
      <c r="G108" s="57" t="s">
        <v>212</v>
      </c>
      <c r="I108" s="8" t="s">
        <v>92</v>
      </c>
      <c r="J108" s="8" t="s">
        <v>90</v>
      </c>
      <c r="K108" s="344"/>
      <c r="L108" s="344"/>
      <c r="M108" s="344"/>
      <c r="N108" s="344"/>
      <c r="O108" s="314"/>
      <c r="P108" s="314"/>
      <c r="Q108" s="314"/>
      <c r="R108" s="314"/>
      <c r="S108" s="278"/>
      <c r="T108" s="278"/>
      <c r="U108" s="278"/>
      <c r="V108" s="278"/>
      <c r="W108" s="134"/>
      <c r="X108" s="134"/>
      <c r="Y108" s="134"/>
      <c r="Z108" s="134"/>
      <c r="AA108" s="95"/>
      <c r="AB108" s="95"/>
      <c r="AC108" s="95"/>
      <c r="AD108" s="95"/>
      <c r="AE108" s="250">
        <v>7.7546296296296304E-4</v>
      </c>
      <c r="AF108" s="253">
        <v>38</v>
      </c>
      <c r="AG108" s="252">
        <v>52</v>
      </c>
      <c r="AH108" s="253">
        <v>49</v>
      </c>
      <c r="AI108" s="199" t="s">
        <v>289</v>
      </c>
      <c r="AJ108" s="199"/>
      <c r="AK108" s="197"/>
      <c r="AL108" s="180">
        <v>39</v>
      </c>
      <c r="AM108" s="41" t="s">
        <v>152</v>
      </c>
      <c r="AN108" s="42"/>
      <c r="AO108" s="42"/>
      <c r="AP108" s="42">
        <v>53</v>
      </c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</row>
    <row r="109" spans="1:78" s="14" customFormat="1" ht="18.75" hidden="1" x14ac:dyDescent="0.3">
      <c r="A109" s="53">
        <f>N109+R109+V109+Z109+AD109+AH109+AL109+AP109</f>
        <v>141</v>
      </c>
      <c r="B109" s="53">
        <v>107</v>
      </c>
      <c r="C109" s="336">
        <f>AVERAGE(L109,P109,T109,X109,AB109,AF109,AJ109,AN109,)</f>
        <v>23</v>
      </c>
      <c r="D109" s="3" t="s">
        <v>94</v>
      </c>
      <c r="E109" s="12" t="s">
        <v>102</v>
      </c>
      <c r="F109" s="12" t="s">
        <v>57</v>
      </c>
      <c r="G109" s="57" t="s">
        <v>210</v>
      </c>
      <c r="H109" s="350"/>
      <c r="I109" s="8" t="s">
        <v>92</v>
      </c>
      <c r="J109" s="8" t="s">
        <v>90</v>
      </c>
      <c r="K109" s="344"/>
      <c r="L109" s="344"/>
      <c r="M109" s="344"/>
      <c r="N109" s="344"/>
      <c r="O109" s="319"/>
      <c r="P109" s="319"/>
      <c r="Q109" s="319"/>
      <c r="R109" s="319"/>
      <c r="S109" s="276"/>
      <c r="T109" s="276"/>
      <c r="U109" s="276"/>
      <c r="V109" s="276"/>
      <c r="W109" s="131"/>
      <c r="X109" s="131"/>
      <c r="Y109" s="144"/>
      <c r="Z109" s="144"/>
      <c r="AA109" s="93"/>
      <c r="AB109" s="93"/>
      <c r="AC109" s="93"/>
      <c r="AD109" s="93"/>
      <c r="AE109" s="258"/>
      <c r="AF109" s="251"/>
      <c r="AG109" s="252"/>
      <c r="AH109" s="253"/>
      <c r="AI109" s="194">
        <v>3.9236111111111107E-4</v>
      </c>
      <c r="AJ109" s="177">
        <v>46</v>
      </c>
      <c r="AK109" s="177">
        <v>13</v>
      </c>
      <c r="AL109" s="177">
        <v>88</v>
      </c>
      <c r="AM109" s="41" t="s">
        <v>152</v>
      </c>
      <c r="AN109" s="42"/>
      <c r="AO109" s="42"/>
      <c r="AP109" s="42">
        <v>53</v>
      </c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</row>
    <row r="110" spans="1:78" s="14" customFormat="1" ht="18.75" hidden="1" x14ac:dyDescent="0.3">
      <c r="A110" s="53">
        <f>N110+R110+V110+Z110+AD110+AH110+AL110+AP110</f>
        <v>140</v>
      </c>
      <c r="B110" s="53">
        <v>108</v>
      </c>
      <c r="C110" s="336">
        <f>AVERAGE(L110,P110,T110,X110,AB110,AF110,AJ110,AN110,)</f>
        <v>20</v>
      </c>
      <c r="D110" s="3" t="s">
        <v>201</v>
      </c>
      <c r="E110" s="12" t="s">
        <v>25</v>
      </c>
      <c r="F110" s="12" t="s">
        <v>18</v>
      </c>
      <c r="G110" s="57" t="s">
        <v>210</v>
      </c>
      <c r="H110" s="350"/>
      <c r="I110" s="8" t="s">
        <v>92</v>
      </c>
      <c r="J110" s="49" t="s">
        <v>66</v>
      </c>
      <c r="K110" s="345"/>
      <c r="L110" s="345"/>
      <c r="M110" s="345"/>
      <c r="N110" s="345"/>
      <c r="O110" s="313"/>
      <c r="P110" s="313"/>
      <c r="Q110" s="313"/>
      <c r="R110" s="313"/>
      <c r="S110" s="283"/>
      <c r="T110" s="283"/>
      <c r="U110" s="283"/>
      <c r="V110" s="283"/>
      <c r="W110" s="134"/>
      <c r="X110" s="134"/>
      <c r="Y110" s="134"/>
      <c r="Z110" s="134"/>
      <c r="AA110" s="95"/>
      <c r="AB110" s="95"/>
      <c r="AC110" s="95"/>
      <c r="AD110" s="95"/>
      <c r="AE110" s="250">
        <v>7.8472222222222214E-4</v>
      </c>
      <c r="AF110" s="253">
        <v>40</v>
      </c>
      <c r="AG110" s="252">
        <v>53</v>
      </c>
      <c r="AH110" s="253">
        <v>48</v>
      </c>
      <c r="AI110" s="199" t="s">
        <v>289</v>
      </c>
      <c r="AJ110" s="199"/>
      <c r="AK110" s="197"/>
      <c r="AL110" s="180">
        <v>39</v>
      </c>
      <c r="AM110" s="41" t="s">
        <v>152</v>
      </c>
      <c r="AN110" s="42"/>
      <c r="AO110" s="42"/>
      <c r="AP110" s="42">
        <v>53</v>
      </c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T110" s="5"/>
      <c r="BU110" s="5"/>
      <c r="BV110" s="5"/>
      <c r="BW110" s="5"/>
      <c r="BX110" s="5"/>
      <c r="BY110" s="5"/>
      <c r="BZ110" s="5"/>
    </row>
    <row r="111" spans="1:78" s="14" customFormat="1" ht="18.75" x14ac:dyDescent="0.3">
      <c r="A111" s="53">
        <f>N111+R111+V111+Z111+AD111+AH111+AL111+AP111</f>
        <v>139</v>
      </c>
      <c r="B111" s="53">
        <v>109</v>
      </c>
      <c r="C111" s="336">
        <f>AVERAGE(L111,P111,T111,X111,AB111,AF111,AJ111,AN111,)</f>
        <v>20</v>
      </c>
      <c r="D111" s="3" t="s">
        <v>202</v>
      </c>
      <c r="E111" s="12" t="s">
        <v>195</v>
      </c>
      <c r="F111" s="12" t="s">
        <v>170</v>
      </c>
      <c r="G111" s="57" t="s">
        <v>212</v>
      </c>
      <c r="H111" s="350"/>
      <c r="I111" s="8" t="s">
        <v>92</v>
      </c>
      <c r="J111" s="8" t="s">
        <v>90</v>
      </c>
      <c r="K111" s="344"/>
      <c r="L111" s="344"/>
      <c r="M111" s="344"/>
      <c r="N111" s="344"/>
      <c r="O111" s="314"/>
      <c r="P111" s="314"/>
      <c r="Q111" s="314"/>
      <c r="R111" s="314"/>
      <c r="S111" s="278"/>
      <c r="T111" s="278"/>
      <c r="U111" s="278"/>
      <c r="V111" s="278"/>
      <c r="W111" s="134"/>
      <c r="X111" s="134"/>
      <c r="Y111" s="134"/>
      <c r="Z111" s="134"/>
      <c r="AA111" s="95"/>
      <c r="AB111" s="95"/>
      <c r="AC111" s="95"/>
      <c r="AD111" s="95"/>
      <c r="AE111" s="250">
        <v>8.0092592592592585E-4</v>
      </c>
      <c r="AF111" s="253">
        <v>40</v>
      </c>
      <c r="AG111" s="252">
        <v>54</v>
      </c>
      <c r="AH111" s="253">
        <v>47</v>
      </c>
      <c r="AI111" s="199" t="s">
        <v>289</v>
      </c>
      <c r="AJ111" s="199"/>
      <c r="AK111" s="197"/>
      <c r="AL111" s="180">
        <v>39</v>
      </c>
      <c r="AM111" s="41" t="s">
        <v>152</v>
      </c>
      <c r="AN111" s="42"/>
      <c r="AO111" s="42"/>
      <c r="AP111" s="42">
        <v>53</v>
      </c>
      <c r="BQ111" s="5"/>
      <c r="BR111" s="5"/>
      <c r="BS111" s="5"/>
    </row>
    <row r="112" spans="1:78" s="29" customFormat="1" ht="18.75" hidden="1" x14ac:dyDescent="0.3">
      <c r="A112" s="53">
        <f>N112+R112+V112+Z112+AD112+AH112+AL112+AP112</f>
        <v>139</v>
      </c>
      <c r="B112" s="53">
        <v>110</v>
      </c>
      <c r="C112" s="336">
        <f>AVERAGE(L112,P112,T112,X112,AB112,AF112,AJ112,AN112,)</f>
        <v>21</v>
      </c>
      <c r="D112" s="3" t="s">
        <v>103</v>
      </c>
      <c r="E112" s="12" t="s">
        <v>102</v>
      </c>
      <c r="F112" s="12" t="s">
        <v>116</v>
      </c>
      <c r="G112" s="57" t="s">
        <v>129</v>
      </c>
      <c r="H112" s="350"/>
      <c r="I112" s="8" t="s">
        <v>92</v>
      </c>
      <c r="J112" s="8" t="s">
        <v>90</v>
      </c>
      <c r="K112" s="344"/>
      <c r="L112" s="344"/>
      <c r="M112" s="344"/>
      <c r="N112" s="344"/>
      <c r="O112" s="314"/>
      <c r="P112" s="314"/>
      <c r="Q112" s="314"/>
      <c r="R112" s="314"/>
      <c r="S112" s="278"/>
      <c r="T112" s="278"/>
      <c r="U112" s="278"/>
      <c r="V112" s="278"/>
      <c r="W112" s="134"/>
      <c r="X112" s="134"/>
      <c r="Y112" s="139"/>
      <c r="Z112" s="139"/>
      <c r="AA112" s="94"/>
      <c r="AB112" s="94"/>
      <c r="AC112" s="94"/>
      <c r="AD112" s="94"/>
      <c r="AE112" s="258"/>
      <c r="AF112" s="252"/>
      <c r="AG112" s="252"/>
      <c r="AH112" s="253"/>
      <c r="AI112" s="195">
        <v>3.9351851851851852E-4</v>
      </c>
      <c r="AJ112" s="180">
        <v>42</v>
      </c>
      <c r="AK112" s="180">
        <v>15</v>
      </c>
      <c r="AL112" s="181">
        <v>86</v>
      </c>
      <c r="AM112" s="41" t="s">
        <v>152</v>
      </c>
      <c r="AN112" s="42"/>
      <c r="AO112" s="42"/>
      <c r="AP112" s="42">
        <v>53</v>
      </c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</row>
    <row r="113" spans="1:78" s="29" customFormat="1" ht="18.75" hidden="1" x14ac:dyDescent="0.3">
      <c r="A113" s="53">
        <f>N113+R113+V113+Z113+AD113+AH113+AL113+AP113</f>
        <v>138</v>
      </c>
      <c r="B113" s="53">
        <v>111</v>
      </c>
      <c r="C113" s="336">
        <f>AVERAGE(L113,P113,T113,X113,AB113,AF113,AJ113,AN113,)</f>
        <v>21</v>
      </c>
      <c r="D113" s="3" t="s">
        <v>216</v>
      </c>
      <c r="E113" s="12" t="s">
        <v>25</v>
      </c>
      <c r="F113" s="12" t="s">
        <v>170</v>
      </c>
      <c r="G113" s="57" t="s">
        <v>212</v>
      </c>
      <c r="H113" s="350"/>
      <c r="I113" s="8" t="s">
        <v>77</v>
      </c>
      <c r="J113" s="8" t="s">
        <v>90</v>
      </c>
      <c r="K113" s="344"/>
      <c r="L113" s="344"/>
      <c r="M113" s="344"/>
      <c r="N113" s="344"/>
      <c r="O113" s="314"/>
      <c r="P113" s="314"/>
      <c r="Q113" s="314"/>
      <c r="R113" s="314"/>
      <c r="S113" s="278"/>
      <c r="T113" s="278"/>
      <c r="U113" s="278"/>
      <c r="V113" s="278"/>
      <c r="W113" s="134"/>
      <c r="X113" s="134"/>
      <c r="Y113" s="134"/>
      <c r="Z113" s="134"/>
      <c r="AA113" s="95"/>
      <c r="AB113" s="95"/>
      <c r="AC113" s="95"/>
      <c r="AD113" s="95"/>
      <c r="AE113" s="250">
        <v>8.2523148148148158E-4</v>
      </c>
      <c r="AF113" s="253">
        <v>42</v>
      </c>
      <c r="AG113" s="253">
        <v>55</v>
      </c>
      <c r="AH113" s="253">
        <v>46</v>
      </c>
      <c r="AI113" s="199" t="s">
        <v>289</v>
      </c>
      <c r="AJ113" s="199"/>
      <c r="AK113" s="197"/>
      <c r="AL113" s="180">
        <v>39</v>
      </c>
      <c r="AM113" s="41" t="s">
        <v>152</v>
      </c>
      <c r="AN113" s="44"/>
      <c r="AO113" s="44"/>
      <c r="AP113" s="44">
        <v>53</v>
      </c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</row>
    <row r="114" spans="1:78" s="14" customFormat="1" ht="18.75" x14ac:dyDescent="0.3">
      <c r="A114" s="53">
        <f>N114+R114+V114+Z114+AD114+AH114+AL114+AP114</f>
        <v>138</v>
      </c>
      <c r="B114" s="53">
        <v>112</v>
      </c>
      <c r="C114" s="336">
        <f>AVERAGE(L114,P114,T114,X114,AB114,AF114,AJ114,AN114,)</f>
        <v>43</v>
      </c>
      <c r="D114" s="3" t="s">
        <v>61</v>
      </c>
      <c r="E114" s="12" t="s">
        <v>87</v>
      </c>
      <c r="F114" s="12" t="s">
        <v>18</v>
      </c>
      <c r="G114" s="57" t="s">
        <v>210</v>
      </c>
      <c r="H114" s="350" t="s">
        <v>365</v>
      </c>
      <c r="I114" s="8" t="s">
        <v>92</v>
      </c>
      <c r="J114" s="8" t="s">
        <v>90</v>
      </c>
      <c r="K114" s="344"/>
      <c r="L114" s="344"/>
      <c r="M114" s="344"/>
      <c r="N114" s="344"/>
      <c r="O114" s="331"/>
      <c r="P114" s="331"/>
      <c r="Q114" s="331"/>
      <c r="R114" s="331"/>
      <c r="S114" s="284"/>
      <c r="T114" s="284"/>
      <c r="U114" s="284"/>
      <c r="V114" s="284"/>
      <c r="W114" s="131"/>
      <c r="X114" s="131"/>
      <c r="Y114" s="144"/>
      <c r="Z114" s="144"/>
      <c r="AA114" s="93"/>
      <c r="AB114" s="93"/>
      <c r="AC114" s="93"/>
      <c r="AD114" s="93"/>
      <c r="AE114" s="258"/>
      <c r="AF114" s="263"/>
      <c r="AG114" s="260"/>
      <c r="AH114" s="253"/>
      <c r="AI114" s="194">
        <v>4.4791666666666672E-4</v>
      </c>
      <c r="AJ114" s="177">
        <v>60</v>
      </c>
      <c r="AK114" s="177">
        <v>33</v>
      </c>
      <c r="AL114" s="177">
        <v>68</v>
      </c>
      <c r="AM114" s="45">
        <v>2.1180555555555555E-4</v>
      </c>
      <c r="AN114" s="46">
        <v>69</v>
      </c>
      <c r="AO114" s="46">
        <v>31</v>
      </c>
      <c r="AP114" s="46">
        <v>70</v>
      </c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T114" s="29"/>
      <c r="BU114" s="29"/>
      <c r="BV114" s="29"/>
      <c r="BW114" s="29"/>
      <c r="BX114" s="29"/>
      <c r="BY114" s="29"/>
      <c r="BZ114" s="29"/>
    </row>
    <row r="115" spans="1:78" s="14" customFormat="1" ht="18.75" hidden="1" x14ac:dyDescent="0.3">
      <c r="A115" s="53">
        <f>N115+R115+V115+Z115+AD115+AH115+AL115+AP115</f>
        <v>137</v>
      </c>
      <c r="B115" s="53">
        <v>113</v>
      </c>
      <c r="C115" s="336">
        <f>AVERAGE(L115,P115,T115,X115,AB115,AF115,AJ115,AN115,)</f>
        <v>23.5</v>
      </c>
      <c r="D115" s="3" t="s">
        <v>203</v>
      </c>
      <c r="E115" s="12" t="s">
        <v>13</v>
      </c>
      <c r="F115" s="12" t="s">
        <v>170</v>
      </c>
      <c r="G115" s="57" t="s">
        <v>212</v>
      </c>
      <c r="H115" s="350"/>
      <c r="I115" s="8" t="s">
        <v>77</v>
      </c>
      <c r="J115" s="8" t="s">
        <v>90</v>
      </c>
      <c r="K115" s="344"/>
      <c r="L115" s="344"/>
      <c r="M115" s="344"/>
      <c r="N115" s="344"/>
      <c r="O115" s="314"/>
      <c r="P115" s="314"/>
      <c r="Q115" s="314"/>
      <c r="R115" s="314"/>
      <c r="S115" s="278"/>
      <c r="T115" s="278"/>
      <c r="U115" s="278"/>
      <c r="V115" s="278"/>
      <c r="W115" s="134"/>
      <c r="X115" s="134"/>
      <c r="Y115" s="134"/>
      <c r="Z115" s="134"/>
      <c r="AA115" s="95"/>
      <c r="AB115" s="95"/>
      <c r="AC115" s="95"/>
      <c r="AD115" s="95"/>
      <c r="AE115" s="250">
        <v>8.3796296296296299E-4</v>
      </c>
      <c r="AF115" s="253">
        <v>47</v>
      </c>
      <c r="AG115" s="252">
        <v>56</v>
      </c>
      <c r="AH115" s="253">
        <v>45</v>
      </c>
      <c r="AI115" s="199" t="s">
        <v>289</v>
      </c>
      <c r="AJ115" s="199"/>
      <c r="AK115" s="197"/>
      <c r="AL115" s="180">
        <v>39</v>
      </c>
      <c r="AM115" s="41" t="s">
        <v>152</v>
      </c>
      <c r="AN115" s="42"/>
      <c r="AO115" s="42"/>
      <c r="AP115" s="42">
        <v>53</v>
      </c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</row>
    <row r="116" spans="1:78" ht="18.75" hidden="1" x14ac:dyDescent="0.3">
      <c r="A116" s="53">
        <f>N116+R116+V116+Z116+AD116+AH116+AL116+AP116</f>
        <v>137</v>
      </c>
      <c r="B116" s="53">
        <v>114</v>
      </c>
      <c r="C116" s="336">
        <f>AVERAGE(L116,P116,T116,X116,AB116,AF116,AJ116,AN116,)</f>
        <v>26</v>
      </c>
      <c r="D116" s="3" t="s">
        <v>29</v>
      </c>
      <c r="E116" s="12" t="s">
        <v>7</v>
      </c>
      <c r="F116" s="12" t="s">
        <v>37</v>
      </c>
      <c r="G116" s="57" t="s">
        <v>230</v>
      </c>
      <c r="I116" s="8" t="s">
        <v>92</v>
      </c>
      <c r="J116" s="8" t="s">
        <v>90</v>
      </c>
      <c r="K116" s="344"/>
      <c r="L116" s="344"/>
      <c r="M116" s="344"/>
      <c r="N116" s="344"/>
      <c r="O116" s="314"/>
      <c r="P116" s="314"/>
      <c r="Q116" s="314"/>
      <c r="R116" s="314"/>
      <c r="S116" s="278"/>
      <c r="T116" s="278"/>
      <c r="U116" s="278"/>
      <c r="V116" s="278"/>
      <c r="W116" s="134"/>
      <c r="X116" s="134"/>
      <c r="Y116" s="139"/>
      <c r="Z116" s="139"/>
      <c r="AA116" s="94"/>
      <c r="AB116" s="94"/>
      <c r="AC116" s="94"/>
      <c r="AD116" s="94"/>
      <c r="AE116" s="264"/>
      <c r="AF116" s="252"/>
      <c r="AG116" s="252"/>
      <c r="AH116" s="252"/>
      <c r="AI116" s="199" t="s">
        <v>289</v>
      </c>
      <c r="AJ116" s="199"/>
      <c r="AK116" s="197"/>
      <c r="AL116" s="180">
        <v>39</v>
      </c>
      <c r="AM116" s="41">
        <v>1.7939814814814817E-4</v>
      </c>
      <c r="AN116" s="42">
        <v>52</v>
      </c>
      <c r="AO116" s="42">
        <v>3</v>
      </c>
      <c r="AP116" s="42">
        <v>98</v>
      </c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29"/>
      <c r="BR116" s="29"/>
      <c r="BS116" s="29"/>
      <c r="BT116" s="14"/>
      <c r="BU116" s="14"/>
      <c r="BV116" s="14"/>
      <c r="BW116" s="14"/>
      <c r="BX116" s="14"/>
      <c r="BY116" s="14"/>
      <c r="BZ116" s="14"/>
    </row>
    <row r="117" spans="1:78" ht="18.75" hidden="1" x14ac:dyDescent="0.3">
      <c r="A117" s="53">
        <f>N117+R117+V117+Z117+AD117+AH117+AL117+AP117</f>
        <v>135</v>
      </c>
      <c r="B117" s="53">
        <v>115</v>
      </c>
      <c r="C117" s="336">
        <f>AVERAGE(L117,P117,T117,X117,AB117,AF117,AJ117,AN117,)</f>
        <v>16</v>
      </c>
      <c r="D117" s="3" t="s">
        <v>205</v>
      </c>
      <c r="E117" s="12" t="s">
        <v>13</v>
      </c>
      <c r="F117" s="12" t="s">
        <v>170</v>
      </c>
      <c r="G117" s="57" t="s">
        <v>212</v>
      </c>
      <c r="I117" s="8" t="s">
        <v>77</v>
      </c>
      <c r="J117" s="8" t="s">
        <v>90</v>
      </c>
      <c r="K117" s="344"/>
      <c r="L117" s="344"/>
      <c r="M117" s="344"/>
      <c r="N117" s="344"/>
      <c r="O117" s="314"/>
      <c r="P117" s="314"/>
      <c r="Q117" s="314"/>
      <c r="R117" s="314"/>
      <c r="S117" s="278"/>
      <c r="T117" s="278"/>
      <c r="U117" s="278"/>
      <c r="V117" s="278"/>
      <c r="W117" s="134"/>
      <c r="X117" s="134"/>
      <c r="Y117" s="134"/>
      <c r="Z117" s="134"/>
      <c r="AA117" s="95"/>
      <c r="AB117" s="95"/>
      <c r="AC117" s="95"/>
      <c r="AD117" s="95"/>
      <c r="AE117" s="250">
        <v>8.4143518518518519E-4</v>
      </c>
      <c r="AF117" s="253">
        <v>32</v>
      </c>
      <c r="AG117" s="252">
        <v>58</v>
      </c>
      <c r="AH117" s="253">
        <v>43</v>
      </c>
      <c r="AI117" s="199" t="s">
        <v>289</v>
      </c>
      <c r="AJ117" s="199"/>
      <c r="AK117" s="197"/>
      <c r="AL117" s="180">
        <v>39</v>
      </c>
      <c r="AM117" s="41" t="s">
        <v>152</v>
      </c>
      <c r="AN117" s="42"/>
      <c r="AO117" s="42"/>
      <c r="AP117" s="42">
        <v>53</v>
      </c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</row>
    <row r="118" spans="1:78" ht="18.75" hidden="1" x14ac:dyDescent="0.3">
      <c r="A118" s="53">
        <f>N118+R118+V118+Z118+AD118+AH118+AL118+AP118</f>
        <v>134</v>
      </c>
      <c r="B118" s="53">
        <v>116</v>
      </c>
      <c r="C118" s="336">
        <f>AVERAGE(L118,P118,T118,X118,AB118,AF118,AJ118,AN118,)</f>
        <v>18</v>
      </c>
      <c r="D118" s="3" t="s">
        <v>206</v>
      </c>
      <c r="E118" s="12" t="s">
        <v>173</v>
      </c>
      <c r="F118" s="12" t="s">
        <v>170</v>
      </c>
      <c r="G118" s="57" t="s">
        <v>212</v>
      </c>
      <c r="I118" s="8" t="s">
        <v>77</v>
      </c>
      <c r="J118" s="8" t="s">
        <v>90</v>
      </c>
      <c r="K118" s="344"/>
      <c r="L118" s="344"/>
      <c r="M118" s="344"/>
      <c r="N118" s="344"/>
      <c r="O118" s="314"/>
      <c r="P118" s="314"/>
      <c r="Q118" s="314"/>
      <c r="R118" s="314"/>
      <c r="S118" s="278"/>
      <c r="T118" s="278"/>
      <c r="U118" s="278"/>
      <c r="V118" s="278"/>
      <c r="W118" s="134"/>
      <c r="X118" s="134"/>
      <c r="Y118" s="134"/>
      <c r="Z118" s="134"/>
      <c r="AA118" s="95"/>
      <c r="AB118" s="95"/>
      <c r="AC118" s="95"/>
      <c r="AD118" s="95"/>
      <c r="AE118" s="250">
        <v>8.4374999999999999E-4</v>
      </c>
      <c r="AF118" s="253">
        <v>36</v>
      </c>
      <c r="AG118" s="252">
        <v>59</v>
      </c>
      <c r="AH118" s="253">
        <v>42</v>
      </c>
      <c r="AI118" s="199" t="s">
        <v>289</v>
      </c>
      <c r="AJ118" s="199"/>
      <c r="AK118" s="197"/>
      <c r="AL118" s="180">
        <v>39</v>
      </c>
      <c r="AM118" s="41" t="s">
        <v>152</v>
      </c>
      <c r="AN118" s="42"/>
      <c r="AO118" s="42"/>
      <c r="AP118" s="42">
        <v>53</v>
      </c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14"/>
      <c r="BR118" s="14"/>
      <c r="BS118" s="14"/>
    </row>
    <row r="119" spans="1:78" ht="18.75" hidden="1" x14ac:dyDescent="0.3">
      <c r="A119" s="53">
        <f>N119+R119+V119+Z119+AD119+AH119+AL119+AP119</f>
        <v>131</v>
      </c>
      <c r="B119" s="53">
        <v>117</v>
      </c>
      <c r="C119" s="336">
        <f>AVERAGE(L119,P119,T119,X119,AB119,AF119,AJ119,AN119,)</f>
        <v>17</v>
      </c>
      <c r="D119" s="3" t="s">
        <v>100</v>
      </c>
      <c r="E119" s="12" t="s">
        <v>50</v>
      </c>
      <c r="F119" s="12" t="s">
        <v>99</v>
      </c>
      <c r="G119" s="57" t="s">
        <v>126</v>
      </c>
      <c r="I119" s="8" t="s">
        <v>92</v>
      </c>
      <c r="J119" s="8" t="s">
        <v>90</v>
      </c>
      <c r="K119" s="344"/>
      <c r="L119" s="344"/>
      <c r="M119" s="344"/>
      <c r="N119" s="344"/>
      <c r="O119" s="319"/>
      <c r="P119" s="319"/>
      <c r="Q119" s="319"/>
      <c r="R119" s="319"/>
      <c r="S119" s="276"/>
      <c r="T119" s="276"/>
      <c r="U119" s="276"/>
      <c r="V119" s="276"/>
      <c r="W119" s="131"/>
      <c r="X119" s="131"/>
      <c r="Y119" s="144"/>
      <c r="Z119" s="144"/>
      <c r="AA119" s="93"/>
      <c r="AB119" s="93"/>
      <c r="AC119" s="93"/>
      <c r="AD119" s="93"/>
      <c r="AE119" s="258"/>
      <c r="AF119" s="251"/>
      <c r="AG119" s="252"/>
      <c r="AH119" s="253"/>
      <c r="AI119" s="194">
        <v>4.1319444444444449E-4</v>
      </c>
      <c r="AJ119" s="177">
        <v>34</v>
      </c>
      <c r="AK119" s="177">
        <v>23</v>
      </c>
      <c r="AL119" s="177">
        <v>78</v>
      </c>
      <c r="AM119" s="41" t="s">
        <v>152</v>
      </c>
      <c r="AN119" s="42"/>
      <c r="AO119" s="42"/>
      <c r="AP119" s="42">
        <v>53</v>
      </c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</row>
    <row r="120" spans="1:78" ht="18.75" hidden="1" x14ac:dyDescent="0.3">
      <c r="A120" s="53">
        <f>N120+R120+V120+Z120+AD120+AH120+AL120+AP120</f>
        <v>130</v>
      </c>
      <c r="B120" s="53">
        <v>118</v>
      </c>
      <c r="C120" s="336">
        <f>AVERAGE(L120,P120,T120,X120,AB120,AF120,AJ120,AN120,)</f>
        <v>25.5</v>
      </c>
      <c r="D120" s="3" t="s">
        <v>33</v>
      </c>
      <c r="E120" s="12" t="s">
        <v>34</v>
      </c>
      <c r="F120" s="12" t="s">
        <v>37</v>
      </c>
      <c r="G120" s="57" t="s">
        <v>230</v>
      </c>
      <c r="I120" s="8" t="s">
        <v>92</v>
      </c>
      <c r="J120" s="8" t="s">
        <v>90</v>
      </c>
      <c r="K120" s="344"/>
      <c r="L120" s="344"/>
      <c r="M120" s="344"/>
      <c r="N120" s="344"/>
      <c r="O120" s="316"/>
      <c r="P120" s="316"/>
      <c r="Q120" s="316"/>
      <c r="R120" s="316"/>
      <c r="S120" s="281"/>
      <c r="T120" s="281"/>
      <c r="U120" s="281"/>
      <c r="V120" s="281"/>
      <c r="W120" s="131"/>
      <c r="X120" s="131"/>
      <c r="Y120" s="143"/>
      <c r="Z120" s="143"/>
      <c r="AA120" s="96"/>
      <c r="AB120" s="96"/>
      <c r="AC120" s="96"/>
      <c r="AD120" s="96"/>
      <c r="AE120" s="265"/>
      <c r="AF120" s="260"/>
      <c r="AG120" s="252"/>
      <c r="AH120" s="260"/>
      <c r="AI120" s="203"/>
      <c r="AJ120" s="180"/>
      <c r="AK120" s="180"/>
      <c r="AL120" s="180">
        <v>39</v>
      </c>
      <c r="AM120" s="45">
        <v>1.8518518518518518E-4</v>
      </c>
      <c r="AN120" s="46">
        <v>51</v>
      </c>
      <c r="AO120" s="46">
        <v>10</v>
      </c>
      <c r="AP120" s="46">
        <v>91</v>
      </c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</row>
    <row r="121" spans="1:78" ht="18.75" hidden="1" x14ac:dyDescent="0.3">
      <c r="A121" s="53">
        <f>N121+R121+V121+Z121+AD121+AH121+AL121+AP121</f>
        <v>129</v>
      </c>
      <c r="B121" s="53">
        <v>119</v>
      </c>
      <c r="C121" s="336">
        <f>AVERAGE(L121,P121,T121,X121,AB121,AF121,AJ121,AN121,)</f>
        <v>20</v>
      </c>
      <c r="D121" s="3" t="s">
        <v>27</v>
      </c>
      <c r="E121" s="12" t="s">
        <v>13</v>
      </c>
      <c r="F121" s="12" t="s">
        <v>36</v>
      </c>
      <c r="G121" s="57" t="s">
        <v>273</v>
      </c>
      <c r="I121" s="8" t="s">
        <v>92</v>
      </c>
      <c r="J121" s="8" t="s">
        <v>90</v>
      </c>
      <c r="K121" s="344"/>
      <c r="L121" s="344"/>
      <c r="M121" s="344"/>
      <c r="N121" s="344"/>
      <c r="O121" s="314"/>
      <c r="P121" s="314"/>
      <c r="Q121" s="314"/>
      <c r="R121" s="314"/>
      <c r="S121" s="278"/>
      <c r="T121" s="278"/>
      <c r="U121" s="278"/>
      <c r="V121" s="278"/>
      <c r="W121" s="134"/>
      <c r="X121" s="134"/>
      <c r="Y121" s="139"/>
      <c r="Z121" s="139"/>
      <c r="AA121" s="94"/>
      <c r="AB121" s="94"/>
      <c r="AC121" s="94"/>
      <c r="AD121" s="94"/>
      <c r="AE121" s="264"/>
      <c r="AF121" s="252"/>
      <c r="AG121" s="252"/>
      <c r="AH121" s="252"/>
      <c r="AI121" s="195"/>
      <c r="AJ121" s="180"/>
      <c r="AK121" s="180"/>
      <c r="AL121" s="180">
        <v>39</v>
      </c>
      <c r="AM121" s="41">
        <v>1.8518518518518518E-4</v>
      </c>
      <c r="AN121" s="42">
        <v>40</v>
      </c>
      <c r="AO121" s="42">
        <v>11</v>
      </c>
      <c r="AP121" s="42">
        <v>90</v>
      </c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</row>
    <row r="122" spans="1:78" ht="18.75" hidden="1" x14ac:dyDescent="0.3">
      <c r="A122" s="53">
        <f>N122+R122+V122+Z122+AD122+AH122+AL122+AP122</f>
        <v>127</v>
      </c>
      <c r="B122" s="53">
        <v>120</v>
      </c>
      <c r="C122" s="336">
        <f>AVERAGE(L122,P122,T122,X122,AB122,AF122,AJ122,AN122,)</f>
        <v>16</v>
      </c>
      <c r="D122" s="3" t="s">
        <v>98</v>
      </c>
      <c r="E122" s="12" t="s">
        <v>101</v>
      </c>
      <c r="F122" s="12" t="s">
        <v>99</v>
      </c>
      <c r="G122" s="57" t="s">
        <v>126</v>
      </c>
      <c r="I122" s="8" t="s">
        <v>92</v>
      </c>
      <c r="J122" s="8" t="s">
        <v>90</v>
      </c>
      <c r="K122" s="344"/>
      <c r="L122" s="344"/>
      <c r="M122" s="344"/>
      <c r="N122" s="344"/>
      <c r="O122" s="319"/>
      <c r="P122" s="319"/>
      <c r="Q122" s="319"/>
      <c r="R122" s="319"/>
      <c r="S122" s="276"/>
      <c r="T122" s="276"/>
      <c r="U122" s="276"/>
      <c r="V122" s="276"/>
      <c r="W122" s="131"/>
      <c r="X122" s="131"/>
      <c r="Y122" s="144"/>
      <c r="Z122" s="144"/>
      <c r="AA122" s="93"/>
      <c r="AB122" s="93"/>
      <c r="AC122" s="93"/>
      <c r="AD122" s="93"/>
      <c r="AE122" s="258"/>
      <c r="AF122" s="251"/>
      <c r="AG122" s="260"/>
      <c r="AH122" s="253"/>
      <c r="AI122" s="194">
        <v>4.236111111111111E-4</v>
      </c>
      <c r="AJ122" s="177">
        <v>32</v>
      </c>
      <c r="AK122" s="177">
        <v>27</v>
      </c>
      <c r="AL122" s="177">
        <v>74</v>
      </c>
      <c r="AM122" s="41" t="s">
        <v>152</v>
      </c>
      <c r="AN122" s="42"/>
      <c r="AO122" s="42"/>
      <c r="AP122" s="42">
        <v>53</v>
      </c>
    </row>
    <row r="123" spans="1:78" ht="18.75" hidden="1" x14ac:dyDescent="0.3">
      <c r="A123" s="53">
        <f>N123+R123+V123+Z123+AD123+AH123+AL123+AP123</f>
        <v>127</v>
      </c>
      <c r="B123" s="53">
        <v>121</v>
      </c>
      <c r="C123" s="336">
        <f>AVERAGE(L123,P123,T123,X123,AB123,AF123,AJ123,AN123,)</f>
        <v>18.5</v>
      </c>
      <c r="D123" s="3" t="s">
        <v>67</v>
      </c>
      <c r="E123" s="12" t="s">
        <v>7</v>
      </c>
      <c r="F123" s="12" t="s">
        <v>26</v>
      </c>
      <c r="G123" s="57" t="s">
        <v>323</v>
      </c>
      <c r="I123" s="8" t="s">
        <v>92</v>
      </c>
      <c r="J123" s="8" t="s">
        <v>90</v>
      </c>
      <c r="K123" s="344"/>
      <c r="L123" s="344"/>
      <c r="M123" s="344"/>
      <c r="N123" s="344"/>
      <c r="O123" s="314"/>
      <c r="P123" s="314"/>
      <c r="Q123" s="314"/>
      <c r="R123" s="314"/>
      <c r="S123" s="278"/>
      <c r="T123" s="278"/>
      <c r="U123" s="278"/>
      <c r="V123" s="278"/>
      <c r="W123" s="134"/>
      <c r="X123" s="134"/>
      <c r="Y123" s="139"/>
      <c r="Z123" s="139"/>
      <c r="AA123" s="94"/>
      <c r="AB123" s="94"/>
      <c r="AC123" s="94"/>
      <c r="AD123" s="94"/>
      <c r="AE123" s="264"/>
      <c r="AF123" s="252"/>
      <c r="AG123" s="252"/>
      <c r="AH123" s="252"/>
      <c r="AI123" s="195"/>
      <c r="AJ123" s="180"/>
      <c r="AK123" s="180"/>
      <c r="AL123" s="180">
        <v>39</v>
      </c>
      <c r="AM123" s="41">
        <v>1.8749999999999998E-4</v>
      </c>
      <c r="AN123" s="42">
        <v>37</v>
      </c>
      <c r="AO123" s="42">
        <v>13</v>
      </c>
      <c r="AP123" s="42">
        <v>88</v>
      </c>
    </row>
    <row r="124" spans="1:78" s="14" customFormat="1" ht="18.75" hidden="1" x14ac:dyDescent="0.3">
      <c r="A124" s="53">
        <f>N124+R124+V124+Z124+AD124+AH124+AL124+AP124</f>
        <v>126</v>
      </c>
      <c r="B124" s="53">
        <v>122</v>
      </c>
      <c r="C124" s="336">
        <f>AVERAGE(L124,P124,T124,X124,AB124,AF124,AJ124,AN124,)</f>
        <v>26.333333333333332</v>
      </c>
      <c r="D124" s="3" t="s">
        <v>70</v>
      </c>
      <c r="E124" s="12" t="s">
        <v>31</v>
      </c>
      <c r="F124" s="12" t="s">
        <v>71</v>
      </c>
      <c r="G124" s="3" t="s">
        <v>210</v>
      </c>
      <c r="H124" s="350"/>
      <c r="I124" s="8" t="s">
        <v>92</v>
      </c>
      <c r="J124" s="8" t="s">
        <v>90</v>
      </c>
      <c r="K124" s="344"/>
      <c r="L124" s="344"/>
      <c r="M124" s="344"/>
      <c r="N124" s="344"/>
      <c r="O124" s="314"/>
      <c r="P124" s="314"/>
      <c r="Q124" s="314"/>
      <c r="R124" s="314"/>
      <c r="S124" s="278"/>
      <c r="T124" s="278"/>
      <c r="U124" s="278"/>
      <c r="V124" s="278"/>
      <c r="W124" s="134"/>
      <c r="X124" s="134"/>
      <c r="Y124" s="139"/>
      <c r="Z124" s="139"/>
      <c r="AA124" s="94"/>
      <c r="AB124" s="94"/>
      <c r="AC124" s="94"/>
      <c r="AD124" s="94"/>
      <c r="AE124" s="258"/>
      <c r="AF124" s="252"/>
      <c r="AG124" s="252"/>
      <c r="AH124" s="253"/>
      <c r="AI124" s="195">
        <v>4.5486111111111102E-4</v>
      </c>
      <c r="AJ124" s="180">
        <v>40</v>
      </c>
      <c r="AK124" s="180">
        <v>37</v>
      </c>
      <c r="AL124" s="181">
        <v>63</v>
      </c>
      <c r="AM124" s="41">
        <v>2.3032407407407409E-4</v>
      </c>
      <c r="AN124" s="42">
        <v>39</v>
      </c>
      <c r="AO124" s="42">
        <v>38</v>
      </c>
      <c r="AP124" s="42">
        <v>63</v>
      </c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</row>
    <row r="125" spans="1:78" s="14" customFormat="1" ht="18.75" hidden="1" x14ac:dyDescent="0.3">
      <c r="A125" s="53">
        <f>N125+R125+V125+Z125+AD125+AH125+AL125+AP125</f>
        <v>126</v>
      </c>
      <c r="B125" s="53">
        <v>123</v>
      </c>
      <c r="C125" s="336">
        <f>AVERAGE(L125,P125,T125,X125,AB125,AF125,AJ125,AN125,)</f>
        <v>20.5</v>
      </c>
      <c r="D125" s="3" t="s">
        <v>96</v>
      </c>
      <c r="E125" s="12" t="s">
        <v>123</v>
      </c>
      <c r="F125" s="12" t="s">
        <v>18</v>
      </c>
      <c r="G125" s="3" t="s">
        <v>210</v>
      </c>
      <c r="H125" s="350"/>
      <c r="I125" s="8" t="s">
        <v>92</v>
      </c>
      <c r="J125" s="8" t="s">
        <v>90</v>
      </c>
      <c r="K125" s="344"/>
      <c r="L125" s="344"/>
      <c r="M125" s="344"/>
      <c r="N125" s="344"/>
      <c r="O125" s="319"/>
      <c r="P125" s="319"/>
      <c r="Q125" s="319"/>
      <c r="R125" s="319"/>
      <c r="S125" s="276"/>
      <c r="T125" s="276"/>
      <c r="U125" s="276"/>
      <c r="V125" s="276"/>
      <c r="W125" s="131"/>
      <c r="X125" s="131"/>
      <c r="Y125" s="144"/>
      <c r="Z125" s="144"/>
      <c r="AA125" s="93"/>
      <c r="AB125" s="93"/>
      <c r="AC125" s="93"/>
      <c r="AD125" s="93"/>
      <c r="AE125" s="258"/>
      <c r="AF125" s="251"/>
      <c r="AG125" s="252"/>
      <c r="AH125" s="253"/>
      <c r="AI125" s="194">
        <v>4.2708333333333335E-4</v>
      </c>
      <c r="AJ125" s="177">
        <v>41</v>
      </c>
      <c r="AK125" s="177">
        <v>28</v>
      </c>
      <c r="AL125" s="177">
        <v>73</v>
      </c>
      <c r="AM125" s="41" t="s">
        <v>152</v>
      </c>
      <c r="AN125" s="42"/>
      <c r="AO125" s="42"/>
      <c r="AP125" s="42">
        <v>53</v>
      </c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</row>
    <row r="126" spans="1:78" s="14" customFormat="1" ht="18.75" hidden="1" x14ac:dyDescent="0.3">
      <c r="A126" s="53">
        <f>N126+R126+V126+Z126+AD126+AH126+AL126+AP126</f>
        <v>126</v>
      </c>
      <c r="B126" s="53">
        <v>124</v>
      </c>
      <c r="C126" s="336">
        <f>AVERAGE(L126,P126,T126,X126,AB126,AF126,AJ126,AN126,)</f>
        <v>25.5</v>
      </c>
      <c r="D126" s="3" t="s">
        <v>68</v>
      </c>
      <c r="E126" s="12" t="s">
        <v>7</v>
      </c>
      <c r="F126" s="12" t="s">
        <v>18</v>
      </c>
      <c r="G126" s="57" t="s">
        <v>210</v>
      </c>
      <c r="H126" s="350"/>
      <c r="I126" s="8" t="s">
        <v>92</v>
      </c>
      <c r="J126" s="8" t="s">
        <v>90</v>
      </c>
      <c r="K126" s="344"/>
      <c r="L126" s="344"/>
      <c r="M126" s="344"/>
      <c r="N126" s="344"/>
      <c r="O126" s="314"/>
      <c r="P126" s="314"/>
      <c r="Q126" s="314"/>
      <c r="R126" s="314"/>
      <c r="S126" s="278"/>
      <c r="T126" s="278"/>
      <c r="U126" s="278"/>
      <c r="V126" s="278"/>
      <c r="W126" s="134"/>
      <c r="X126" s="134"/>
      <c r="Y126" s="139"/>
      <c r="Z126" s="139"/>
      <c r="AA126" s="94"/>
      <c r="AB126" s="94"/>
      <c r="AC126" s="94"/>
      <c r="AD126" s="94"/>
      <c r="AE126" s="264"/>
      <c r="AF126" s="252"/>
      <c r="AG126" s="252"/>
      <c r="AH126" s="252"/>
      <c r="AI126" s="195"/>
      <c r="AJ126" s="180"/>
      <c r="AK126" s="180"/>
      <c r="AL126" s="180">
        <v>39</v>
      </c>
      <c r="AM126" s="41">
        <v>1.8981481481481478E-4</v>
      </c>
      <c r="AN126" s="42">
        <v>51</v>
      </c>
      <c r="AO126" s="42">
        <v>14</v>
      </c>
      <c r="AP126" s="42">
        <v>87</v>
      </c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</row>
    <row r="127" spans="1:78" s="14" customFormat="1" ht="18.75" hidden="1" x14ac:dyDescent="0.3">
      <c r="A127" s="53">
        <f>N127+R127+V127+Z127+AD127+AH127+AL127+AP127</f>
        <v>125</v>
      </c>
      <c r="B127" s="53">
        <v>125</v>
      </c>
      <c r="C127" s="336">
        <f>AVERAGE(L127,P127,T127,X127,AB127,AF127,AJ127,AN127,)</f>
        <v>26</v>
      </c>
      <c r="D127" s="3" t="s">
        <v>117</v>
      </c>
      <c r="E127" s="12" t="s">
        <v>13</v>
      </c>
      <c r="F127" s="12" t="s">
        <v>118</v>
      </c>
      <c r="G127" s="57" t="s">
        <v>210</v>
      </c>
      <c r="H127" s="350"/>
      <c r="I127" s="8" t="s">
        <v>92</v>
      </c>
      <c r="J127" s="8" t="s">
        <v>90</v>
      </c>
      <c r="K127" s="344"/>
      <c r="L127" s="344"/>
      <c r="M127" s="344"/>
      <c r="N127" s="344"/>
      <c r="O127" s="314"/>
      <c r="P127" s="314"/>
      <c r="Q127" s="314"/>
      <c r="R127" s="314"/>
      <c r="S127" s="278"/>
      <c r="T127" s="278"/>
      <c r="U127" s="278"/>
      <c r="V127" s="278"/>
      <c r="W127" s="134"/>
      <c r="X127" s="134"/>
      <c r="Y127" s="139"/>
      <c r="Z127" s="139"/>
      <c r="AA127" s="94"/>
      <c r="AB127" s="94"/>
      <c r="AC127" s="94"/>
      <c r="AD127" s="94"/>
      <c r="AE127" s="258"/>
      <c r="AF127" s="252"/>
      <c r="AG127" s="252"/>
      <c r="AH127" s="253"/>
      <c r="AI127" s="195">
        <v>4.2708333333333335E-4</v>
      </c>
      <c r="AJ127" s="180">
        <v>52</v>
      </c>
      <c r="AK127" s="180">
        <v>29</v>
      </c>
      <c r="AL127" s="181">
        <v>72</v>
      </c>
      <c r="AM127" s="41" t="s">
        <v>152</v>
      </c>
      <c r="AN127" s="42"/>
      <c r="AO127" s="42"/>
      <c r="AP127" s="42">
        <v>53</v>
      </c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</row>
    <row r="128" spans="1:78" ht="18.75" hidden="1" x14ac:dyDescent="0.3">
      <c r="A128" s="53">
        <f>N128+R128+V128+Z128+AD128+AH128+AL128+AP128</f>
        <v>123</v>
      </c>
      <c r="B128" s="53">
        <v>126</v>
      </c>
      <c r="C128" s="336">
        <f>AVERAGE(L128,P128,T128,X128,AB128,AF128,AJ128,AN128,)</f>
        <v>20</v>
      </c>
      <c r="D128" s="3" t="s">
        <v>136</v>
      </c>
      <c r="E128" s="12" t="s">
        <v>135</v>
      </c>
      <c r="F128" s="12" t="s">
        <v>18</v>
      </c>
      <c r="G128" s="57" t="s">
        <v>210</v>
      </c>
      <c r="I128" s="8" t="s">
        <v>92</v>
      </c>
      <c r="J128" s="8" t="s">
        <v>90</v>
      </c>
      <c r="K128" s="344"/>
      <c r="L128" s="344"/>
      <c r="M128" s="344"/>
      <c r="N128" s="344"/>
      <c r="O128" s="314"/>
      <c r="P128" s="314"/>
      <c r="Q128" s="314"/>
      <c r="R128" s="314"/>
      <c r="S128" s="278"/>
      <c r="T128" s="278"/>
      <c r="U128" s="278"/>
      <c r="V128" s="278"/>
      <c r="W128" s="134"/>
      <c r="X128" s="134"/>
      <c r="Y128" s="139"/>
      <c r="Z128" s="139"/>
      <c r="AA128" s="94"/>
      <c r="AB128" s="94"/>
      <c r="AC128" s="94"/>
      <c r="AD128" s="94"/>
      <c r="AE128" s="258"/>
      <c r="AF128" s="252"/>
      <c r="AG128" s="252"/>
      <c r="AH128" s="253"/>
      <c r="AI128" s="195">
        <v>4.3865740740740736E-4</v>
      </c>
      <c r="AJ128" s="180">
        <v>40</v>
      </c>
      <c r="AK128" s="180">
        <v>31</v>
      </c>
      <c r="AL128" s="181">
        <v>70</v>
      </c>
      <c r="AM128" s="41" t="s">
        <v>152</v>
      </c>
      <c r="AN128" s="42"/>
      <c r="AO128" s="42"/>
      <c r="AP128" s="42">
        <v>53</v>
      </c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</row>
    <row r="129" spans="1:78" ht="18.75" hidden="1" x14ac:dyDescent="0.3">
      <c r="A129" s="53">
        <f>N129+R129+V129+Z129+AD129+AH129+AL129+AP129</f>
        <v>118</v>
      </c>
      <c r="B129" s="53">
        <v>127</v>
      </c>
      <c r="C129" s="336">
        <f>AVERAGE(L129,P129,T129,X129,AB129,AF129,AJ129,AN129,)</f>
        <v>17</v>
      </c>
      <c r="D129" s="3" t="s">
        <v>108</v>
      </c>
      <c r="E129" s="12" t="s">
        <v>50</v>
      </c>
      <c r="F129" s="12" t="s">
        <v>71</v>
      </c>
      <c r="G129" s="3" t="s">
        <v>210</v>
      </c>
      <c r="I129" s="8" t="s">
        <v>92</v>
      </c>
      <c r="J129" s="8" t="s">
        <v>90</v>
      </c>
      <c r="K129" s="344"/>
      <c r="L129" s="344"/>
      <c r="M129" s="344"/>
      <c r="N129" s="344"/>
      <c r="O129" s="314"/>
      <c r="P129" s="314"/>
      <c r="Q129" s="314"/>
      <c r="R129" s="314"/>
      <c r="S129" s="278"/>
      <c r="T129" s="278"/>
      <c r="U129" s="278"/>
      <c r="V129" s="278"/>
      <c r="W129" s="134"/>
      <c r="X129" s="134"/>
      <c r="Y129" s="139"/>
      <c r="Z129" s="139"/>
      <c r="AA129" s="94"/>
      <c r="AB129" s="94"/>
      <c r="AC129" s="94"/>
      <c r="AD129" s="94"/>
      <c r="AE129" s="258"/>
      <c r="AF129" s="252"/>
      <c r="AG129" s="252"/>
      <c r="AH129" s="253"/>
      <c r="AI129" s="195">
        <v>4.5486111111111102E-4</v>
      </c>
      <c r="AJ129" s="180">
        <v>34</v>
      </c>
      <c r="AK129" s="180">
        <v>36</v>
      </c>
      <c r="AL129" s="181">
        <v>65</v>
      </c>
      <c r="AM129" s="41" t="s">
        <v>152</v>
      </c>
      <c r="AN129" s="42"/>
      <c r="AO129" s="42"/>
      <c r="AP129" s="42">
        <v>53</v>
      </c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</row>
    <row r="130" spans="1:78" s="2" customFormat="1" ht="18.75" hidden="1" x14ac:dyDescent="0.3">
      <c r="A130" s="53">
        <f>N130+R130+V130+Z130+AD130+AH130+AL130+AP130</f>
        <v>115</v>
      </c>
      <c r="B130" s="53">
        <v>128</v>
      </c>
      <c r="C130" s="336">
        <f>AVERAGE(L130,P130,T130,X130,AB130,AF130,AJ130,AN130,)</f>
        <v>20</v>
      </c>
      <c r="D130" s="3" t="s">
        <v>107</v>
      </c>
      <c r="E130" s="12" t="s">
        <v>50</v>
      </c>
      <c r="F130" s="12" t="s">
        <v>71</v>
      </c>
      <c r="G130" s="3" t="s">
        <v>210</v>
      </c>
      <c r="H130" s="350"/>
      <c r="I130" s="8" t="s">
        <v>92</v>
      </c>
      <c r="J130" s="8" t="s">
        <v>90</v>
      </c>
      <c r="K130" s="344"/>
      <c r="L130" s="344"/>
      <c r="M130" s="344"/>
      <c r="N130" s="344"/>
      <c r="O130" s="314"/>
      <c r="P130" s="314"/>
      <c r="Q130" s="314"/>
      <c r="R130" s="314"/>
      <c r="S130" s="278"/>
      <c r="T130" s="278"/>
      <c r="U130" s="278"/>
      <c r="V130" s="278"/>
      <c r="W130" s="134"/>
      <c r="X130" s="134"/>
      <c r="Y130" s="139"/>
      <c r="Z130" s="139"/>
      <c r="AA130" s="94"/>
      <c r="AB130" s="94"/>
      <c r="AC130" s="94"/>
      <c r="AD130" s="94"/>
      <c r="AE130" s="258"/>
      <c r="AF130" s="252"/>
      <c r="AG130" s="252"/>
      <c r="AH130" s="253"/>
      <c r="AI130" s="195">
        <v>4.6296296296296293E-4</v>
      </c>
      <c r="AJ130" s="180">
        <v>40</v>
      </c>
      <c r="AK130" s="180">
        <v>39</v>
      </c>
      <c r="AL130" s="181">
        <v>62</v>
      </c>
      <c r="AM130" s="41" t="s">
        <v>152</v>
      </c>
      <c r="AN130" s="42"/>
      <c r="AO130" s="42"/>
      <c r="AP130" s="42">
        <v>53</v>
      </c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5"/>
      <c r="BU130" s="5"/>
      <c r="BV130" s="5"/>
      <c r="BW130" s="5"/>
      <c r="BX130" s="5"/>
      <c r="BY130" s="5"/>
      <c r="BZ130" s="5"/>
    </row>
    <row r="131" spans="1:78" ht="18.75" hidden="1" x14ac:dyDescent="0.3">
      <c r="A131" s="53">
        <f>N131+R131+V131+Z131+AD131+AH131+AL131+AP131</f>
        <v>113</v>
      </c>
      <c r="B131" s="53">
        <v>129</v>
      </c>
      <c r="C131" s="336">
        <f>AVERAGE(L131,P131,T131,X131,AB131,AF131,AJ131,AN131,)</f>
        <v>21</v>
      </c>
      <c r="D131" s="3" t="s">
        <v>140</v>
      </c>
      <c r="E131" s="12" t="s">
        <v>245</v>
      </c>
      <c r="F131" s="12" t="s">
        <v>18</v>
      </c>
      <c r="G131" s="57" t="s">
        <v>210</v>
      </c>
      <c r="I131" s="8" t="s">
        <v>92</v>
      </c>
      <c r="J131" s="8" t="s">
        <v>90</v>
      </c>
      <c r="K131" s="344"/>
      <c r="L131" s="344"/>
      <c r="M131" s="344"/>
      <c r="N131" s="344"/>
      <c r="O131" s="319"/>
      <c r="P131" s="319"/>
      <c r="Q131" s="319"/>
      <c r="R131" s="319"/>
      <c r="S131" s="276"/>
      <c r="T131" s="276"/>
      <c r="U131" s="276"/>
      <c r="V131" s="276"/>
      <c r="W131" s="131"/>
      <c r="X131" s="131"/>
      <c r="Y131" s="144"/>
      <c r="Z131" s="144"/>
      <c r="AA131" s="93"/>
      <c r="AB131" s="93"/>
      <c r="AC131" s="93"/>
      <c r="AD131" s="93"/>
      <c r="AE131" s="258"/>
      <c r="AF131" s="251"/>
      <c r="AG131" s="252"/>
      <c r="AH131" s="253"/>
      <c r="AI131" s="194">
        <v>4.6296296296296293E-4</v>
      </c>
      <c r="AJ131" s="177">
        <v>42</v>
      </c>
      <c r="AK131" s="177">
        <v>41</v>
      </c>
      <c r="AL131" s="177">
        <v>60</v>
      </c>
      <c r="AM131" s="41" t="s">
        <v>152</v>
      </c>
      <c r="AN131" s="42"/>
      <c r="AO131" s="42"/>
      <c r="AP131" s="42">
        <v>53</v>
      </c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</row>
    <row r="132" spans="1:78" ht="18.75" hidden="1" x14ac:dyDescent="0.3">
      <c r="A132" s="53">
        <f>N132+R132+V132+Z132+AD132+AH132+AL132+AP132</f>
        <v>112</v>
      </c>
      <c r="B132" s="53">
        <v>130</v>
      </c>
      <c r="C132" s="336">
        <f>AVERAGE(L132,P132,T132,X132,AB132,AF132,AJ132,AN132,)</f>
        <v>20</v>
      </c>
      <c r="D132" s="3" t="s">
        <v>109</v>
      </c>
      <c r="E132" s="12" t="s">
        <v>101</v>
      </c>
      <c r="F132" s="12" t="s">
        <v>71</v>
      </c>
      <c r="G132" s="57" t="s">
        <v>210</v>
      </c>
      <c r="I132" s="8" t="s">
        <v>92</v>
      </c>
      <c r="J132" s="8" t="s">
        <v>90</v>
      </c>
      <c r="K132" s="344"/>
      <c r="L132" s="344"/>
      <c r="M132" s="344"/>
      <c r="N132" s="344"/>
      <c r="O132" s="314"/>
      <c r="P132" s="314"/>
      <c r="Q132" s="314"/>
      <c r="R132" s="314"/>
      <c r="S132" s="278"/>
      <c r="T132" s="278"/>
      <c r="U132" s="278"/>
      <c r="V132" s="278"/>
      <c r="W132" s="134"/>
      <c r="X132" s="134"/>
      <c r="Y132" s="139"/>
      <c r="Z132" s="139"/>
      <c r="AA132" s="94"/>
      <c r="AB132" s="94"/>
      <c r="AC132" s="94"/>
      <c r="AD132" s="94"/>
      <c r="AE132" s="258"/>
      <c r="AF132" s="252"/>
      <c r="AG132" s="252"/>
      <c r="AH132" s="253"/>
      <c r="AI132" s="195">
        <v>4.6527777777777778E-4</v>
      </c>
      <c r="AJ132" s="180">
        <v>40</v>
      </c>
      <c r="AK132" s="180">
        <v>42</v>
      </c>
      <c r="AL132" s="181">
        <v>59</v>
      </c>
      <c r="AM132" s="41" t="s">
        <v>152</v>
      </c>
      <c r="AN132" s="42"/>
      <c r="AO132" s="42"/>
      <c r="AP132" s="42">
        <v>53</v>
      </c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T132" s="2"/>
      <c r="BU132" s="2"/>
      <c r="BV132" s="2"/>
      <c r="BW132" s="2"/>
      <c r="BX132" s="2"/>
      <c r="BY132" s="2"/>
      <c r="BZ132" s="2"/>
    </row>
    <row r="133" spans="1:78" ht="18.75" hidden="1" x14ac:dyDescent="0.3">
      <c r="A133" s="53">
        <f>N133+R133+V133+Z133+AD133+AH133+AL133+AP133</f>
        <v>110</v>
      </c>
      <c r="B133" s="53">
        <v>131</v>
      </c>
      <c r="C133" s="336">
        <f>AVERAGE(L133,P133,T133,X133,AB133,AF133,AJ133,AN133,)</f>
        <v>22.5</v>
      </c>
      <c r="D133" s="3" t="s">
        <v>110</v>
      </c>
      <c r="E133" s="12" t="s">
        <v>50</v>
      </c>
      <c r="F133" s="12" t="s">
        <v>71</v>
      </c>
      <c r="G133" s="3" t="s">
        <v>210</v>
      </c>
      <c r="I133" s="8" t="s">
        <v>92</v>
      </c>
      <c r="J133" s="8" t="s">
        <v>90</v>
      </c>
      <c r="K133" s="344"/>
      <c r="L133" s="344"/>
      <c r="M133" s="344"/>
      <c r="N133" s="344"/>
      <c r="O133" s="314"/>
      <c r="P133" s="314"/>
      <c r="Q133" s="314"/>
      <c r="R133" s="314"/>
      <c r="S133" s="278"/>
      <c r="T133" s="278"/>
      <c r="U133" s="278"/>
      <c r="V133" s="278"/>
      <c r="W133" s="134"/>
      <c r="X133" s="134"/>
      <c r="Y133" s="139"/>
      <c r="Z133" s="139"/>
      <c r="AA133" s="94"/>
      <c r="AB133" s="94"/>
      <c r="AC133" s="94"/>
      <c r="AD133" s="94"/>
      <c r="AE133" s="258"/>
      <c r="AF133" s="252"/>
      <c r="AG133" s="252"/>
      <c r="AH133" s="253"/>
      <c r="AI133" s="195">
        <v>4.7569444444444444E-4</v>
      </c>
      <c r="AJ133" s="180">
        <v>45</v>
      </c>
      <c r="AK133" s="180">
        <v>44</v>
      </c>
      <c r="AL133" s="181">
        <v>57</v>
      </c>
      <c r="AM133" s="41" t="s">
        <v>152</v>
      </c>
      <c r="AN133" s="42"/>
      <c r="AO133" s="42"/>
      <c r="AP133" s="42">
        <v>53</v>
      </c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Q133" s="2"/>
      <c r="BR133" s="2"/>
      <c r="BS133" s="2"/>
    </row>
    <row r="134" spans="1:78" s="33" customFormat="1" ht="18.75" hidden="1" x14ac:dyDescent="0.3">
      <c r="A134" s="53">
        <f>N134+R134+V134+Z134+AD134+AH134+AL134+AP134</f>
        <v>107</v>
      </c>
      <c r="B134" s="53">
        <v>132</v>
      </c>
      <c r="C134" s="336">
        <f>AVERAGE(L134,P134,T134,X134,AB134,AF134,AJ134,AN134,)</f>
        <v>18.5</v>
      </c>
      <c r="D134" s="3" t="s">
        <v>112</v>
      </c>
      <c r="E134" s="12" t="s">
        <v>101</v>
      </c>
      <c r="F134" s="12" t="s">
        <v>71</v>
      </c>
      <c r="G134" s="3" t="s">
        <v>210</v>
      </c>
      <c r="H134" s="350"/>
      <c r="I134" s="8" t="s">
        <v>92</v>
      </c>
      <c r="J134" s="8" t="s">
        <v>90</v>
      </c>
      <c r="K134" s="344"/>
      <c r="L134" s="344"/>
      <c r="M134" s="344"/>
      <c r="N134" s="344"/>
      <c r="O134" s="314"/>
      <c r="P134" s="314"/>
      <c r="Q134" s="314"/>
      <c r="R134" s="314"/>
      <c r="S134" s="278"/>
      <c r="T134" s="278"/>
      <c r="U134" s="278"/>
      <c r="V134" s="278"/>
      <c r="W134" s="134"/>
      <c r="X134" s="134"/>
      <c r="Y134" s="139"/>
      <c r="Z134" s="139"/>
      <c r="AA134" s="94"/>
      <c r="AB134" s="94"/>
      <c r="AC134" s="94"/>
      <c r="AD134" s="94"/>
      <c r="AE134" s="258"/>
      <c r="AF134" s="252"/>
      <c r="AG134" s="252"/>
      <c r="AH134" s="253"/>
      <c r="AI134" s="195">
        <v>4.942129629629629E-4</v>
      </c>
      <c r="AJ134" s="180">
        <v>37</v>
      </c>
      <c r="AK134" s="180">
        <v>47</v>
      </c>
      <c r="AL134" s="181">
        <v>54</v>
      </c>
      <c r="AM134" s="41" t="s">
        <v>152</v>
      </c>
      <c r="AN134" s="42"/>
      <c r="AO134" s="42"/>
      <c r="AP134" s="42">
        <v>53</v>
      </c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</row>
    <row r="135" spans="1:78" ht="18.75" hidden="1" x14ac:dyDescent="0.3">
      <c r="A135" s="53">
        <f>N135+R135+V135+Z135+AD135+AH135+AL135+AP135</f>
        <v>105</v>
      </c>
      <c r="B135" s="53">
        <v>133</v>
      </c>
      <c r="C135" s="336">
        <f>AVERAGE(L135,P135,T135,X135,AB135,AF135,AJ135,AN135,)</f>
        <v>19.5</v>
      </c>
      <c r="D135" s="3" t="s">
        <v>138</v>
      </c>
      <c r="E135" s="12" t="s">
        <v>114</v>
      </c>
      <c r="F135" s="12" t="s">
        <v>18</v>
      </c>
      <c r="G135" s="57" t="s">
        <v>210</v>
      </c>
      <c r="I135" s="8" t="s">
        <v>92</v>
      </c>
      <c r="J135" s="8" t="s">
        <v>90</v>
      </c>
      <c r="K135" s="344"/>
      <c r="L135" s="344"/>
      <c r="M135" s="344"/>
      <c r="N135" s="344"/>
      <c r="O135" s="319"/>
      <c r="P135" s="319"/>
      <c r="Q135" s="319"/>
      <c r="R135" s="319"/>
      <c r="S135" s="276"/>
      <c r="T135" s="276"/>
      <c r="U135" s="276"/>
      <c r="V135" s="276"/>
      <c r="W135" s="131"/>
      <c r="X135" s="131"/>
      <c r="Y135" s="144"/>
      <c r="Z135" s="144"/>
      <c r="AA135" s="93"/>
      <c r="AB135" s="93"/>
      <c r="AC135" s="93"/>
      <c r="AD135" s="93"/>
      <c r="AE135" s="258"/>
      <c r="AF135" s="251"/>
      <c r="AG135" s="252"/>
      <c r="AH135" s="253"/>
      <c r="AI135" s="194">
        <v>5.3125000000000004E-4</v>
      </c>
      <c r="AJ135" s="177">
        <v>39</v>
      </c>
      <c r="AK135" s="177">
        <v>49</v>
      </c>
      <c r="AL135" s="177">
        <v>52</v>
      </c>
      <c r="AM135" s="41" t="s">
        <v>152</v>
      </c>
      <c r="AN135" s="42"/>
      <c r="AO135" s="42"/>
      <c r="AP135" s="42">
        <v>53</v>
      </c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</row>
    <row r="136" spans="1:78" ht="18.75" hidden="1" x14ac:dyDescent="0.3">
      <c r="A136" s="53">
        <f>N136+R136+V136+Z136+AD136+AH136+AL136+AP136</f>
        <v>102</v>
      </c>
      <c r="B136" s="53">
        <v>134</v>
      </c>
      <c r="C136" s="336">
        <f>AVERAGE(L136,P136,T136,X136,AB136,AF136,AJ136,AN136,)</f>
        <v>16.5</v>
      </c>
      <c r="D136" s="3" t="s">
        <v>145</v>
      </c>
      <c r="E136" s="12" t="s">
        <v>245</v>
      </c>
      <c r="F136" s="12" t="s">
        <v>18</v>
      </c>
      <c r="G136" s="57" t="s">
        <v>210</v>
      </c>
      <c r="I136" s="8" t="s">
        <v>92</v>
      </c>
      <c r="J136" s="8" t="s">
        <v>90</v>
      </c>
      <c r="K136" s="344"/>
      <c r="L136" s="344"/>
      <c r="M136" s="344"/>
      <c r="N136" s="344"/>
      <c r="O136" s="314"/>
      <c r="P136" s="314"/>
      <c r="Q136" s="314"/>
      <c r="R136" s="314"/>
      <c r="S136" s="278"/>
      <c r="T136" s="278"/>
      <c r="U136" s="278"/>
      <c r="V136" s="278"/>
      <c r="W136" s="134"/>
      <c r="X136" s="134"/>
      <c r="Y136" s="139"/>
      <c r="Z136" s="139"/>
      <c r="AA136" s="94"/>
      <c r="AB136" s="94"/>
      <c r="AC136" s="94"/>
      <c r="AD136" s="94"/>
      <c r="AE136" s="258"/>
      <c r="AF136" s="252"/>
      <c r="AG136" s="252"/>
      <c r="AH136" s="253"/>
      <c r="AI136" s="195">
        <v>5.5555555555555556E-4</v>
      </c>
      <c r="AJ136" s="180">
        <v>33</v>
      </c>
      <c r="AK136" s="180">
        <v>52</v>
      </c>
      <c r="AL136" s="181">
        <v>49</v>
      </c>
      <c r="AM136" s="41" t="s">
        <v>152</v>
      </c>
      <c r="AN136" s="42"/>
      <c r="AO136" s="42"/>
      <c r="AP136" s="42">
        <v>53</v>
      </c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T136" s="33"/>
      <c r="BU136" s="33"/>
      <c r="BV136" s="33"/>
      <c r="BW136" s="33"/>
      <c r="BX136" s="33"/>
      <c r="BY136" s="33"/>
      <c r="BZ136" s="33"/>
    </row>
    <row r="137" spans="1:78" ht="18.75" hidden="1" x14ac:dyDescent="0.3">
      <c r="A137" s="53">
        <f>N137+R137+V137+Z137+AD137+AH137+AL137+AP137</f>
        <v>101</v>
      </c>
      <c r="B137" s="53">
        <v>135</v>
      </c>
      <c r="C137" s="336">
        <f>AVERAGE(L137,P137,T137,X137,AB137,AF137,AJ137,AN137,)</f>
        <v>17.5</v>
      </c>
      <c r="D137" s="3" t="s">
        <v>141</v>
      </c>
      <c r="E137" s="12" t="s">
        <v>245</v>
      </c>
      <c r="F137" s="12" t="s">
        <v>18</v>
      </c>
      <c r="G137" s="57" t="s">
        <v>210</v>
      </c>
      <c r="I137" s="8" t="s">
        <v>92</v>
      </c>
      <c r="J137" s="8" t="s">
        <v>90</v>
      </c>
      <c r="K137" s="344"/>
      <c r="L137" s="344"/>
      <c r="M137" s="344"/>
      <c r="N137" s="344"/>
      <c r="O137" s="314"/>
      <c r="P137" s="314"/>
      <c r="Q137" s="314"/>
      <c r="R137" s="314"/>
      <c r="S137" s="278"/>
      <c r="T137" s="278"/>
      <c r="U137" s="278"/>
      <c r="V137" s="278"/>
      <c r="W137" s="134"/>
      <c r="X137" s="134"/>
      <c r="Y137" s="139"/>
      <c r="Z137" s="139"/>
      <c r="AA137" s="94"/>
      <c r="AB137" s="94"/>
      <c r="AC137" s="94"/>
      <c r="AD137" s="94"/>
      <c r="AE137" s="258"/>
      <c r="AF137" s="252"/>
      <c r="AG137" s="252"/>
      <c r="AH137" s="253"/>
      <c r="AI137" s="195">
        <v>5.6724537037037041E-4</v>
      </c>
      <c r="AJ137" s="180">
        <v>35</v>
      </c>
      <c r="AK137" s="180">
        <v>53</v>
      </c>
      <c r="AL137" s="181">
        <v>48</v>
      </c>
      <c r="AM137" s="41" t="s">
        <v>152</v>
      </c>
      <c r="AN137" s="42"/>
      <c r="AO137" s="42"/>
      <c r="AP137" s="42">
        <v>53</v>
      </c>
      <c r="BQ137" s="33"/>
      <c r="BR137" s="33"/>
      <c r="BS137" s="33"/>
    </row>
    <row r="138" spans="1:78" ht="18.75" x14ac:dyDescent="0.3">
      <c r="A138" s="53">
        <f>N138+R138+V138+Z138+AD138+AH138+AL138+AP138</f>
        <v>101</v>
      </c>
      <c r="B138" s="53">
        <v>136</v>
      </c>
      <c r="C138" s="336">
        <f>AVERAGE(L138,P138,T138,X138,AB138,AF138,AJ138,AN138,)</f>
        <v>43.333333333333336</v>
      </c>
      <c r="D138" s="3" t="s">
        <v>9</v>
      </c>
      <c r="E138" s="12" t="s">
        <v>88</v>
      </c>
      <c r="F138" s="12" t="s">
        <v>18</v>
      </c>
      <c r="G138" s="3" t="s">
        <v>210</v>
      </c>
      <c r="H138" s="350" t="s">
        <v>355</v>
      </c>
      <c r="I138" s="8" t="s">
        <v>92</v>
      </c>
      <c r="J138" s="8" t="s">
        <v>90</v>
      </c>
      <c r="K138" s="344"/>
      <c r="L138" s="344"/>
      <c r="M138" s="344"/>
      <c r="N138" s="344"/>
      <c r="O138" s="331"/>
      <c r="P138" s="331"/>
      <c r="Q138" s="331"/>
      <c r="R138" s="331"/>
      <c r="S138" s="284"/>
      <c r="T138" s="284"/>
      <c r="U138" s="284"/>
      <c r="V138" s="284"/>
      <c r="W138" s="131"/>
      <c r="X138" s="131"/>
      <c r="Y138" s="144"/>
      <c r="Z138" s="144"/>
      <c r="AA138" s="93"/>
      <c r="AB138" s="93"/>
      <c r="AC138" s="93"/>
      <c r="AD138" s="93"/>
      <c r="AE138" s="258"/>
      <c r="AF138" s="263"/>
      <c r="AG138" s="252"/>
      <c r="AH138" s="253"/>
      <c r="AI138" s="194">
        <v>6.0648148148148139E-4</v>
      </c>
      <c r="AJ138" s="177">
        <v>57</v>
      </c>
      <c r="AK138" s="177">
        <v>56</v>
      </c>
      <c r="AL138" s="177">
        <v>45</v>
      </c>
      <c r="AM138" s="45">
        <v>2.6388888888888886E-4</v>
      </c>
      <c r="AN138" s="46">
        <v>73</v>
      </c>
      <c r="AO138" s="46">
        <v>45</v>
      </c>
      <c r="AP138" s="46">
        <v>56</v>
      </c>
    </row>
    <row r="139" spans="1:78" s="33" customFormat="1" ht="18.75" hidden="1" x14ac:dyDescent="0.3">
      <c r="A139" s="53">
        <f>N139+R139+V139+Z139+AD139+AH139+AL139+AP139</f>
        <v>100</v>
      </c>
      <c r="B139" s="53">
        <v>137</v>
      </c>
      <c r="C139" s="336">
        <f>AVERAGE(L139,P139,T139,X139,AB139,AF139,AJ139,AN139,)</f>
        <v>20</v>
      </c>
      <c r="D139" s="3" t="s">
        <v>115</v>
      </c>
      <c r="E139" s="12" t="s">
        <v>7</v>
      </c>
      <c r="F139" s="12" t="s">
        <v>18</v>
      </c>
      <c r="G139" s="3" t="s">
        <v>210</v>
      </c>
      <c r="H139" s="350"/>
      <c r="I139" s="8" t="s">
        <v>77</v>
      </c>
      <c r="J139" s="8" t="s">
        <v>90</v>
      </c>
      <c r="K139" s="344"/>
      <c r="L139" s="344"/>
      <c r="M139" s="344"/>
      <c r="N139" s="344"/>
      <c r="O139" s="314"/>
      <c r="P139" s="314"/>
      <c r="Q139" s="314"/>
      <c r="R139" s="314"/>
      <c r="S139" s="278"/>
      <c r="T139" s="278"/>
      <c r="U139" s="278"/>
      <c r="V139" s="278"/>
      <c r="W139" s="134"/>
      <c r="X139" s="134"/>
      <c r="Y139" s="139"/>
      <c r="Z139" s="139"/>
      <c r="AA139" s="94"/>
      <c r="AB139" s="94"/>
      <c r="AC139" s="94"/>
      <c r="AD139" s="94"/>
      <c r="AE139" s="258"/>
      <c r="AF139" s="252"/>
      <c r="AG139" s="252"/>
      <c r="AH139" s="253"/>
      <c r="AI139" s="195">
        <v>5.8564814814814818E-4</v>
      </c>
      <c r="AJ139" s="180">
        <v>40</v>
      </c>
      <c r="AK139" s="180">
        <v>54</v>
      </c>
      <c r="AL139" s="181">
        <v>47</v>
      </c>
      <c r="AM139" s="41" t="s">
        <v>152</v>
      </c>
      <c r="AN139" s="42"/>
      <c r="AO139" s="42"/>
      <c r="AP139" s="42">
        <v>53</v>
      </c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</row>
    <row r="140" spans="1:78" ht="18.75" hidden="1" x14ac:dyDescent="0.3">
      <c r="A140" s="53">
        <f>N140+R140+V140+Z140+AD140+AH140+AL140+AP140</f>
        <v>99</v>
      </c>
      <c r="B140" s="53">
        <v>138</v>
      </c>
      <c r="C140" s="336">
        <f>AVERAGE(L140,P140,T140,X140,AB140,AF140,AJ140,AN140,)</f>
        <v>19</v>
      </c>
      <c r="D140" s="3" t="s">
        <v>139</v>
      </c>
      <c r="E140" s="12" t="s">
        <v>114</v>
      </c>
      <c r="F140" s="12" t="s">
        <v>18</v>
      </c>
      <c r="G140" s="57" t="s">
        <v>210</v>
      </c>
      <c r="I140" s="8" t="s">
        <v>92</v>
      </c>
      <c r="J140" s="8" t="s">
        <v>90</v>
      </c>
      <c r="K140" s="344"/>
      <c r="L140" s="344"/>
      <c r="M140" s="344"/>
      <c r="N140" s="344"/>
      <c r="O140" s="314"/>
      <c r="P140" s="314"/>
      <c r="Q140" s="314"/>
      <c r="R140" s="314"/>
      <c r="S140" s="278"/>
      <c r="T140" s="278"/>
      <c r="U140" s="278"/>
      <c r="V140" s="278"/>
      <c r="W140" s="134"/>
      <c r="X140" s="134"/>
      <c r="Y140" s="139"/>
      <c r="Z140" s="139"/>
      <c r="AA140" s="94"/>
      <c r="AB140" s="94"/>
      <c r="AC140" s="94"/>
      <c r="AD140" s="94"/>
      <c r="AE140" s="258"/>
      <c r="AF140" s="252"/>
      <c r="AG140" s="252"/>
      <c r="AH140" s="253"/>
      <c r="AI140" s="195">
        <v>6.030092592592593E-4</v>
      </c>
      <c r="AJ140" s="180">
        <v>38</v>
      </c>
      <c r="AK140" s="180">
        <v>55</v>
      </c>
      <c r="AL140" s="181">
        <v>46</v>
      </c>
      <c r="AM140" s="41" t="s">
        <v>152</v>
      </c>
      <c r="AN140" s="42"/>
      <c r="AO140" s="42"/>
      <c r="AP140" s="42">
        <v>53</v>
      </c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</row>
    <row r="141" spans="1:78" ht="18.75" hidden="1" x14ac:dyDescent="0.3">
      <c r="A141" s="53">
        <f>N141+R141+V141+Z141+AD141+AH141+AL141+AP141</f>
        <v>97</v>
      </c>
      <c r="B141" s="53">
        <v>139</v>
      </c>
      <c r="C141" s="336">
        <f>AVERAGE(L141,P141,T141,X141,AB141,AF141,AJ141,AN141,)</f>
        <v>20</v>
      </c>
      <c r="D141" s="3" t="s">
        <v>111</v>
      </c>
      <c r="E141" s="12" t="s">
        <v>101</v>
      </c>
      <c r="F141" s="12" t="s">
        <v>71</v>
      </c>
      <c r="G141" s="3" t="s">
        <v>210</v>
      </c>
      <c r="I141" s="8" t="s">
        <v>77</v>
      </c>
      <c r="J141" s="8" t="s">
        <v>90</v>
      </c>
      <c r="K141" s="344"/>
      <c r="L141" s="344"/>
      <c r="M141" s="344"/>
      <c r="N141" s="344"/>
      <c r="O141" s="319"/>
      <c r="P141" s="319"/>
      <c r="Q141" s="319"/>
      <c r="R141" s="319"/>
      <c r="S141" s="276"/>
      <c r="T141" s="276"/>
      <c r="U141" s="276"/>
      <c r="V141" s="276"/>
      <c r="W141" s="131"/>
      <c r="X141" s="131"/>
      <c r="Y141" s="144"/>
      <c r="Z141" s="144"/>
      <c r="AA141" s="93"/>
      <c r="AB141" s="93"/>
      <c r="AC141" s="93"/>
      <c r="AD141" s="93"/>
      <c r="AE141" s="258"/>
      <c r="AF141" s="251"/>
      <c r="AG141" s="252"/>
      <c r="AH141" s="253"/>
      <c r="AI141" s="194">
        <v>6.076388888888889E-4</v>
      </c>
      <c r="AJ141" s="177">
        <v>40</v>
      </c>
      <c r="AK141" s="177">
        <v>57</v>
      </c>
      <c r="AL141" s="177">
        <v>44</v>
      </c>
      <c r="AM141" s="41" t="s">
        <v>152</v>
      </c>
      <c r="AN141" s="42"/>
      <c r="AO141" s="42"/>
      <c r="AP141" s="42">
        <v>53</v>
      </c>
      <c r="BT141" s="33"/>
      <c r="BU141" s="33"/>
      <c r="BV141" s="33"/>
      <c r="BW141" s="33"/>
      <c r="BX141" s="33"/>
      <c r="BY141" s="33"/>
      <c r="BZ141" s="33"/>
    </row>
    <row r="142" spans="1:78" ht="18.75" hidden="1" x14ac:dyDescent="0.3">
      <c r="A142" s="53">
        <f>N142+R142+V142+Z142+AD142+AH142+AL142+AP142</f>
        <v>96</v>
      </c>
      <c r="B142" s="53">
        <v>140</v>
      </c>
      <c r="C142" s="336">
        <f>AVERAGE(L142,P142,T142,X142,AB142,AF142,AJ142,AN142,)</f>
        <v>17.5</v>
      </c>
      <c r="D142" s="3" t="s">
        <v>137</v>
      </c>
      <c r="E142" s="12" t="s">
        <v>135</v>
      </c>
      <c r="F142" s="12" t="s">
        <v>18</v>
      </c>
      <c r="G142" s="57" t="s">
        <v>210</v>
      </c>
      <c r="H142" s="350" t="s">
        <v>364</v>
      </c>
      <c r="I142" s="8" t="s">
        <v>77</v>
      </c>
      <c r="J142" s="8" t="s">
        <v>90</v>
      </c>
      <c r="K142" s="344"/>
      <c r="L142" s="344"/>
      <c r="M142" s="344"/>
      <c r="N142" s="344"/>
      <c r="O142" s="319"/>
      <c r="P142" s="319"/>
      <c r="Q142" s="319"/>
      <c r="R142" s="319"/>
      <c r="S142" s="276"/>
      <c r="T142" s="276"/>
      <c r="U142" s="276"/>
      <c r="V142" s="276"/>
      <c r="W142" s="131"/>
      <c r="X142" s="131"/>
      <c r="Y142" s="144"/>
      <c r="Z142" s="144"/>
      <c r="AA142" s="93"/>
      <c r="AB142" s="93"/>
      <c r="AC142" s="93"/>
      <c r="AD142" s="93"/>
      <c r="AE142" s="258"/>
      <c r="AF142" s="251"/>
      <c r="AG142" s="260"/>
      <c r="AH142" s="253"/>
      <c r="AI142" s="194">
        <v>6.087962962962963E-4</v>
      </c>
      <c r="AJ142" s="177">
        <v>35</v>
      </c>
      <c r="AK142" s="177">
        <v>58</v>
      </c>
      <c r="AL142" s="177">
        <v>43</v>
      </c>
      <c r="AM142" s="41" t="s">
        <v>152</v>
      </c>
      <c r="AN142" s="42"/>
      <c r="AO142" s="42"/>
      <c r="AP142" s="42">
        <v>53</v>
      </c>
      <c r="BQ142" s="33"/>
      <c r="BR142" s="33"/>
      <c r="BS142" s="33"/>
    </row>
    <row r="143" spans="1:78" s="33" customFormat="1" ht="18.75" hidden="1" x14ac:dyDescent="0.3">
      <c r="A143" s="53">
        <f>N143+R143+V143+Z143+AD143+AH143+AL143+AP143</f>
        <v>94</v>
      </c>
      <c r="B143" s="53">
        <v>141</v>
      </c>
      <c r="C143" s="336">
        <f>AVERAGE(L143,P143,T143,X143,AB143,AF143,AJ143,AN143,)</f>
        <v>16.5</v>
      </c>
      <c r="D143" s="3" t="s">
        <v>132</v>
      </c>
      <c r="E143" s="12" t="s">
        <v>31</v>
      </c>
      <c r="F143" s="12" t="s">
        <v>18</v>
      </c>
      <c r="G143" s="57" t="s">
        <v>210</v>
      </c>
      <c r="H143" s="350"/>
      <c r="I143" s="8" t="s">
        <v>77</v>
      </c>
      <c r="J143" s="8" t="s">
        <v>90</v>
      </c>
      <c r="K143" s="344"/>
      <c r="L143" s="344"/>
      <c r="M143" s="344"/>
      <c r="N143" s="344"/>
      <c r="O143" s="314"/>
      <c r="P143" s="314"/>
      <c r="Q143" s="314"/>
      <c r="R143" s="314"/>
      <c r="S143" s="278"/>
      <c r="T143" s="278"/>
      <c r="U143" s="278"/>
      <c r="V143" s="278"/>
      <c r="W143" s="134"/>
      <c r="X143" s="134"/>
      <c r="Y143" s="139"/>
      <c r="Z143" s="139"/>
      <c r="AA143" s="94"/>
      <c r="AB143" s="94"/>
      <c r="AC143" s="94"/>
      <c r="AD143" s="94"/>
      <c r="AE143" s="258"/>
      <c r="AF143" s="252"/>
      <c r="AG143" s="252"/>
      <c r="AH143" s="253"/>
      <c r="AI143" s="195">
        <v>6.7013888888888885E-4</v>
      </c>
      <c r="AJ143" s="180">
        <v>33</v>
      </c>
      <c r="AK143" s="180">
        <v>60</v>
      </c>
      <c r="AL143" s="181">
        <v>41</v>
      </c>
      <c r="AM143" s="41" t="s">
        <v>152</v>
      </c>
      <c r="AN143" s="42"/>
      <c r="AO143" s="42"/>
      <c r="AP143" s="42">
        <v>53</v>
      </c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</row>
    <row r="144" spans="1:78" s="33" customFormat="1" ht="18.75" hidden="1" x14ac:dyDescent="0.3">
      <c r="A144" s="53">
        <f>N144+R144+V144+Z144+AD144+AH144+AL144+AP144</f>
        <v>84</v>
      </c>
      <c r="B144" s="53">
        <v>142</v>
      </c>
      <c r="C144" s="336">
        <f>AVERAGE(L144,P144,T144,X144,AB144,AF144,AJ144,AN144,)</f>
        <v>29.5</v>
      </c>
      <c r="D144" s="3" t="s">
        <v>144</v>
      </c>
      <c r="E144" s="12" t="s">
        <v>7</v>
      </c>
      <c r="F144" s="12" t="s">
        <v>37</v>
      </c>
      <c r="G144" s="57" t="s">
        <v>230</v>
      </c>
      <c r="H144" s="350"/>
      <c r="I144" s="8" t="s">
        <v>92</v>
      </c>
      <c r="J144" s="8" t="s">
        <v>90</v>
      </c>
      <c r="K144" s="344"/>
      <c r="L144" s="344"/>
      <c r="M144" s="344"/>
      <c r="N144" s="344"/>
      <c r="O144" s="314"/>
      <c r="P144" s="314"/>
      <c r="Q144" s="314"/>
      <c r="R144" s="314"/>
      <c r="S144" s="278"/>
      <c r="T144" s="278"/>
      <c r="U144" s="278"/>
      <c r="V144" s="278"/>
      <c r="W144" s="134"/>
      <c r="X144" s="134"/>
      <c r="Y144" s="139"/>
      <c r="Z144" s="139"/>
      <c r="AA144" s="94"/>
      <c r="AB144" s="94"/>
      <c r="AC144" s="94"/>
      <c r="AD144" s="94"/>
      <c r="AE144" s="264"/>
      <c r="AF144" s="252"/>
      <c r="AG144" s="252"/>
      <c r="AH144" s="252"/>
      <c r="AI144" s="195"/>
      <c r="AJ144" s="180"/>
      <c r="AK144" s="180"/>
      <c r="AL144" s="180"/>
      <c r="AM144" s="41">
        <v>1.9328703703703703E-4</v>
      </c>
      <c r="AN144" s="42">
        <v>59</v>
      </c>
      <c r="AO144" s="42">
        <v>17</v>
      </c>
      <c r="AP144" s="42">
        <v>84</v>
      </c>
      <c r="BQ144" s="5"/>
      <c r="BR144" s="5"/>
      <c r="BS144" s="5"/>
      <c r="BT144" s="5"/>
      <c r="BU144" s="5"/>
      <c r="BV144" s="5"/>
      <c r="BW144" s="5"/>
      <c r="BX144" s="5"/>
      <c r="BY144" s="5"/>
      <c r="BZ144" s="5"/>
    </row>
    <row r="145" spans="1:78" ht="18.75" hidden="1" x14ac:dyDescent="0.3">
      <c r="A145" s="53">
        <f>N145+R145+V145+Z145+AD145+AH145+AL145+AP145</f>
        <v>81</v>
      </c>
      <c r="B145" s="53">
        <v>143</v>
      </c>
      <c r="C145" s="336">
        <f>AVERAGE(L145,P145,T145,X145,AB145,AF145,AJ145,AN145,)</f>
        <v>26</v>
      </c>
      <c r="D145" s="3" t="s">
        <v>24</v>
      </c>
      <c r="E145" s="12" t="s">
        <v>25</v>
      </c>
      <c r="F145" s="12" t="s">
        <v>36</v>
      </c>
      <c r="G145" s="57" t="s">
        <v>273</v>
      </c>
      <c r="I145" s="8" t="s">
        <v>92</v>
      </c>
      <c r="J145" s="8" t="s">
        <v>90</v>
      </c>
      <c r="K145" s="344"/>
      <c r="L145" s="344"/>
      <c r="M145" s="344"/>
      <c r="N145" s="344"/>
      <c r="O145" s="316"/>
      <c r="P145" s="316"/>
      <c r="Q145" s="316"/>
      <c r="R145" s="316"/>
      <c r="S145" s="281"/>
      <c r="T145" s="281"/>
      <c r="U145" s="281"/>
      <c r="V145" s="281"/>
      <c r="W145" s="131"/>
      <c r="X145" s="131"/>
      <c r="Y145" s="143"/>
      <c r="Z145" s="143"/>
      <c r="AA145" s="96"/>
      <c r="AB145" s="96"/>
      <c r="AC145" s="96"/>
      <c r="AD145" s="96"/>
      <c r="AE145" s="265"/>
      <c r="AF145" s="260"/>
      <c r="AG145" s="252"/>
      <c r="AH145" s="260"/>
      <c r="AI145" s="200"/>
      <c r="AJ145" s="178"/>
      <c r="AK145" s="178"/>
      <c r="AL145" s="178"/>
      <c r="AM145" s="45">
        <v>1.9560185185185183E-4</v>
      </c>
      <c r="AN145" s="46">
        <v>52</v>
      </c>
      <c r="AO145" s="46">
        <v>20</v>
      </c>
      <c r="AP145" s="46">
        <v>81</v>
      </c>
      <c r="BT145" s="33"/>
      <c r="BU145" s="33"/>
      <c r="BV145" s="33"/>
      <c r="BW145" s="33"/>
      <c r="BX145" s="33"/>
      <c r="BY145" s="33"/>
      <c r="BZ145" s="33"/>
    </row>
    <row r="146" spans="1:78" ht="18.75" hidden="1" x14ac:dyDescent="0.3">
      <c r="A146" s="53">
        <f>N146+R146+V146+Z146+AD146+AH146+AL146+AP146</f>
        <v>75</v>
      </c>
      <c r="B146" s="53">
        <v>144</v>
      </c>
      <c r="C146" s="336">
        <f>AVERAGE(L146,P146,T146,X146,AB146,AF146,AJ146,AN146,)</f>
        <v>22.5</v>
      </c>
      <c r="D146" s="3" t="s">
        <v>35</v>
      </c>
      <c r="E146" s="12" t="s">
        <v>34</v>
      </c>
      <c r="F146" s="12" t="s">
        <v>26</v>
      </c>
      <c r="G146" s="57" t="s">
        <v>323</v>
      </c>
      <c r="I146" s="8" t="s">
        <v>92</v>
      </c>
      <c r="J146" s="8" t="s">
        <v>90</v>
      </c>
      <c r="K146" s="344"/>
      <c r="L146" s="344"/>
      <c r="M146" s="344"/>
      <c r="N146" s="344"/>
      <c r="O146" s="314"/>
      <c r="P146" s="314"/>
      <c r="Q146" s="314"/>
      <c r="R146" s="314"/>
      <c r="S146" s="278"/>
      <c r="T146" s="278"/>
      <c r="U146" s="278"/>
      <c r="V146" s="278"/>
      <c r="W146" s="134"/>
      <c r="X146" s="134"/>
      <c r="Y146" s="139"/>
      <c r="Z146" s="139"/>
      <c r="AA146" s="94"/>
      <c r="AB146" s="94"/>
      <c r="AC146" s="94"/>
      <c r="AD146" s="94"/>
      <c r="AE146" s="264"/>
      <c r="AF146" s="252"/>
      <c r="AG146" s="252"/>
      <c r="AH146" s="252"/>
      <c r="AI146" s="195"/>
      <c r="AJ146" s="180"/>
      <c r="AK146" s="180"/>
      <c r="AL146" s="180"/>
      <c r="AM146" s="41">
        <v>2.0717592592592589E-4</v>
      </c>
      <c r="AN146" s="42">
        <v>45</v>
      </c>
      <c r="AO146" s="42">
        <v>26</v>
      </c>
      <c r="AP146" s="42">
        <v>75</v>
      </c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ht="18.75" hidden="1" x14ac:dyDescent="0.3">
      <c r="A147" s="53">
        <f>N147+R147+V147+Z147+AD147+AH147+AL147+AP147</f>
        <v>71</v>
      </c>
      <c r="B147" s="53">
        <v>145</v>
      </c>
      <c r="C147" s="336">
        <f>AVERAGE(L147,P147,T147,X147,AB147,AF147,AJ147,AN147,)</f>
        <v>28</v>
      </c>
      <c r="D147" s="3" t="s">
        <v>80</v>
      </c>
      <c r="E147" s="12" t="s">
        <v>7</v>
      </c>
      <c r="F147" s="12" t="s">
        <v>18</v>
      </c>
      <c r="G147" s="57" t="s">
        <v>210</v>
      </c>
      <c r="I147" s="8" t="s">
        <v>77</v>
      </c>
      <c r="J147" s="8" t="s">
        <v>90</v>
      </c>
      <c r="K147" s="344"/>
      <c r="L147" s="344"/>
      <c r="M147" s="344"/>
      <c r="N147" s="344"/>
      <c r="O147" s="316"/>
      <c r="P147" s="316"/>
      <c r="Q147" s="316"/>
      <c r="R147" s="316"/>
      <c r="S147" s="281"/>
      <c r="T147" s="281"/>
      <c r="U147" s="281"/>
      <c r="V147" s="281"/>
      <c r="W147" s="131"/>
      <c r="X147" s="131"/>
      <c r="Y147" s="143"/>
      <c r="Z147" s="143"/>
      <c r="AA147" s="96"/>
      <c r="AB147" s="96"/>
      <c r="AC147" s="96"/>
      <c r="AD147" s="96"/>
      <c r="AE147" s="265"/>
      <c r="AF147" s="260"/>
      <c r="AG147" s="252"/>
      <c r="AH147" s="260"/>
      <c r="AI147" s="200"/>
      <c r="AJ147" s="178"/>
      <c r="AK147" s="178"/>
      <c r="AL147" s="178"/>
      <c r="AM147" s="45">
        <v>2.1064814814814815E-4</v>
      </c>
      <c r="AN147" s="46">
        <v>56</v>
      </c>
      <c r="AO147" s="46">
        <v>30</v>
      </c>
      <c r="AP147" s="46">
        <v>71</v>
      </c>
      <c r="BQ147" s="33"/>
      <c r="BR147" s="33"/>
      <c r="BS147" s="33"/>
    </row>
    <row r="148" spans="1:78" ht="18.75" hidden="1" x14ac:dyDescent="0.3">
      <c r="A148" s="53">
        <f>N148+R148+V148+Z148+AD148+AH148+AL148+AP148</f>
        <v>67</v>
      </c>
      <c r="B148" s="53">
        <v>146</v>
      </c>
      <c r="C148" s="336">
        <f>AVERAGE(L148,P148,T148,X148,AB148,AF148,AJ148,AN148,)</f>
        <v>30.5</v>
      </c>
      <c r="D148" s="3" t="s">
        <v>30</v>
      </c>
      <c r="E148" s="12" t="s">
        <v>31</v>
      </c>
      <c r="F148" s="12" t="s">
        <v>37</v>
      </c>
      <c r="G148" s="57" t="s">
        <v>230</v>
      </c>
      <c r="I148" s="8" t="s">
        <v>77</v>
      </c>
      <c r="J148" s="8" t="s">
        <v>90</v>
      </c>
      <c r="K148" s="344"/>
      <c r="L148" s="344"/>
      <c r="M148" s="344"/>
      <c r="N148" s="344"/>
      <c r="O148" s="316"/>
      <c r="P148" s="316"/>
      <c r="Q148" s="316"/>
      <c r="R148" s="316"/>
      <c r="S148" s="281"/>
      <c r="T148" s="281"/>
      <c r="U148" s="281"/>
      <c r="V148" s="281"/>
      <c r="W148" s="131"/>
      <c r="X148" s="131"/>
      <c r="Y148" s="143"/>
      <c r="Z148" s="143"/>
      <c r="AA148" s="96"/>
      <c r="AB148" s="96"/>
      <c r="AC148" s="96"/>
      <c r="AD148" s="96"/>
      <c r="AE148" s="265"/>
      <c r="AF148" s="260"/>
      <c r="AG148" s="252"/>
      <c r="AH148" s="260"/>
      <c r="AI148" s="200"/>
      <c r="AJ148" s="178"/>
      <c r="AK148" s="178"/>
      <c r="AL148" s="178"/>
      <c r="AM148" s="45">
        <v>2.1643518518518518E-4</v>
      </c>
      <c r="AN148" s="46">
        <v>61</v>
      </c>
      <c r="AO148" s="46">
        <v>34</v>
      </c>
      <c r="AP148" s="46">
        <v>67</v>
      </c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</row>
    <row r="149" spans="1:78" ht="18.75" hidden="1" x14ac:dyDescent="0.3">
      <c r="A149" s="53">
        <f>N149+R149+V149+Z149+AD149+AH149+AL149+AP149</f>
        <v>65</v>
      </c>
      <c r="B149" s="53">
        <v>147</v>
      </c>
      <c r="C149" s="336">
        <f>AVERAGE(L149,P149,T149,X149,AB149,AF149,AJ149,AN149,)</f>
        <v>22.5</v>
      </c>
      <c r="D149" s="3" t="s">
        <v>78</v>
      </c>
      <c r="E149" s="12" t="s">
        <v>50</v>
      </c>
      <c r="F149" s="12" t="s">
        <v>18</v>
      </c>
      <c r="G149" s="57" t="s">
        <v>210</v>
      </c>
      <c r="I149" s="8" t="s">
        <v>92</v>
      </c>
      <c r="J149" s="8" t="s">
        <v>90</v>
      </c>
      <c r="K149" s="344"/>
      <c r="L149" s="344"/>
      <c r="M149" s="344"/>
      <c r="N149" s="344"/>
      <c r="O149" s="314"/>
      <c r="P149" s="314"/>
      <c r="Q149" s="314"/>
      <c r="R149" s="314"/>
      <c r="S149" s="278"/>
      <c r="T149" s="278"/>
      <c r="U149" s="278"/>
      <c r="V149" s="278"/>
      <c r="W149" s="134"/>
      <c r="X149" s="134"/>
      <c r="Y149" s="139"/>
      <c r="Z149" s="139"/>
      <c r="AA149" s="94"/>
      <c r="AB149" s="94"/>
      <c r="AC149" s="94"/>
      <c r="AD149" s="94"/>
      <c r="AE149" s="264"/>
      <c r="AF149" s="252"/>
      <c r="AG149" s="252"/>
      <c r="AH149" s="252"/>
      <c r="AI149" s="195"/>
      <c r="AJ149" s="180"/>
      <c r="AK149" s="180"/>
      <c r="AL149" s="180"/>
      <c r="AM149" s="41">
        <v>2.3032407407407409E-4</v>
      </c>
      <c r="AN149" s="42">
        <v>45</v>
      </c>
      <c r="AO149" s="42">
        <v>36</v>
      </c>
      <c r="AP149" s="42">
        <v>65</v>
      </c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</row>
    <row r="150" spans="1:78" ht="18.75" hidden="1" x14ac:dyDescent="0.3">
      <c r="A150" s="53">
        <f>N150+R150+V150+Z150+AD150+AH150+AL150+AP150</f>
        <v>64</v>
      </c>
      <c r="B150" s="53">
        <v>148</v>
      </c>
      <c r="C150" s="336">
        <f>AVERAGE(L150,P150,T150,X150,AB150,AF150,AJ150,AN150,)</f>
        <v>28.5</v>
      </c>
      <c r="D150" s="3" t="s">
        <v>64</v>
      </c>
      <c r="E150" s="12" t="s">
        <v>13</v>
      </c>
      <c r="F150" s="12" t="s">
        <v>18</v>
      </c>
      <c r="G150" s="57" t="s">
        <v>210</v>
      </c>
      <c r="I150" s="8" t="s">
        <v>92</v>
      </c>
      <c r="J150" s="8" t="s">
        <v>90</v>
      </c>
      <c r="K150" s="344"/>
      <c r="L150" s="344"/>
      <c r="M150" s="344"/>
      <c r="N150" s="344"/>
      <c r="O150" s="314"/>
      <c r="P150" s="314"/>
      <c r="Q150" s="314"/>
      <c r="R150" s="314"/>
      <c r="S150" s="278"/>
      <c r="T150" s="278"/>
      <c r="U150" s="278"/>
      <c r="V150" s="278"/>
      <c r="W150" s="134"/>
      <c r="X150" s="134"/>
      <c r="Y150" s="139"/>
      <c r="Z150" s="139"/>
      <c r="AA150" s="94"/>
      <c r="AB150" s="94"/>
      <c r="AC150" s="94"/>
      <c r="AD150" s="94"/>
      <c r="AE150" s="264"/>
      <c r="AF150" s="252"/>
      <c r="AG150" s="252"/>
      <c r="AH150" s="252"/>
      <c r="AI150" s="195"/>
      <c r="AJ150" s="180"/>
      <c r="AK150" s="180"/>
      <c r="AL150" s="180"/>
      <c r="AM150" s="41">
        <v>2.3032407407407409E-4</v>
      </c>
      <c r="AN150" s="42">
        <v>57</v>
      </c>
      <c r="AO150" s="42">
        <v>37</v>
      </c>
      <c r="AP150" s="42">
        <v>64</v>
      </c>
    </row>
    <row r="151" spans="1:78" ht="18.75" hidden="1" x14ac:dyDescent="0.3">
      <c r="A151" s="53">
        <f>N151+R151+V151+Z151+AD151+AH151+AL151+AP151</f>
        <v>61</v>
      </c>
      <c r="B151" s="53">
        <v>149</v>
      </c>
      <c r="C151" s="336">
        <f>AVERAGE(L151,P151,T151,X151,AB151,AF151,AJ151,AN151,)</f>
        <v>22</v>
      </c>
      <c r="D151" s="3" t="s">
        <v>82</v>
      </c>
      <c r="E151" s="12" t="s">
        <v>13</v>
      </c>
      <c r="F151" s="12" t="s">
        <v>83</v>
      </c>
      <c r="G151" s="57" t="s">
        <v>231</v>
      </c>
      <c r="I151" s="8" t="s">
        <v>77</v>
      </c>
      <c r="J151" s="8" t="s">
        <v>90</v>
      </c>
      <c r="K151" s="344"/>
      <c r="L151" s="344"/>
      <c r="M151" s="344"/>
      <c r="N151" s="344"/>
      <c r="O151" s="314"/>
      <c r="P151" s="314"/>
      <c r="Q151" s="314"/>
      <c r="R151" s="314"/>
      <c r="S151" s="278"/>
      <c r="T151" s="278"/>
      <c r="U151" s="278"/>
      <c r="V151" s="278"/>
      <c r="W151" s="134"/>
      <c r="X151" s="134"/>
      <c r="Y151" s="139"/>
      <c r="Z151" s="139"/>
      <c r="AA151" s="94"/>
      <c r="AB151" s="94"/>
      <c r="AC151" s="94"/>
      <c r="AD151" s="94"/>
      <c r="AE151" s="264"/>
      <c r="AF151" s="252"/>
      <c r="AG151" s="252"/>
      <c r="AH151" s="252"/>
      <c r="AI151" s="195"/>
      <c r="AJ151" s="180"/>
      <c r="AK151" s="180"/>
      <c r="AL151" s="180"/>
      <c r="AM151" s="41">
        <v>2.3611111111111109E-4</v>
      </c>
      <c r="AN151" s="42">
        <v>44</v>
      </c>
      <c r="AO151" s="42">
        <v>40</v>
      </c>
      <c r="AP151" s="42">
        <v>61</v>
      </c>
    </row>
    <row r="152" spans="1:78" ht="15.75" hidden="1" x14ac:dyDescent="0.25">
      <c r="E152" s="5" t="s">
        <v>227</v>
      </c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AD152" s="81"/>
      <c r="AE152" s="9"/>
      <c r="AH152" s="8"/>
    </row>
    <row r="153" spans="1:78" ht="15.75" hidden="1" x14ac:dyDescent="0.25">
      <c r="A153" s="21"/>
      <c r="B153" s="21"/>
      <c r="C153" s="6"/>
      <c r="D153" s="20" t="s">
        <v>157</v>
      </c>
      <c r="E153" s="5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AD153" s="81"/>
      <c r="AE153" s="5"/>
      <c r="AF153" s="5"/>
      <c r="AG153" s="5"/>
      <c r="AH153" s="5"/>
      <c r="AI153" s="5"/>
    </row>
    <row r="154" spans="1:78" ht="15.75" hidden="1" x14ac:dyDescent="0.25">
      <c r="A154" s="21"/>
      <c r="B154" s="21"/>
      <c r="C154" s="320" t="s">
        <v>147</v>
      </c>
      <c r="D154" s="11" t="s">
        <v>155</v>
      </c>
      <c r="F154" s="5"/>
      <c r="Y154" s="21"/>
      <c r="Z154" s="21"/>
      <c r="AC154" s="21"/>
      <c r="AD154" s="11"/>
      <c r="AE154" s="5"/>
      <c r="AF154" s="5"/>
      <c r="AG154" s="5"/>
      <c r="AH154" s="5"/>
      <c r="AI154" s="11"/>
      <c r="AK154" s="5"/>
      <c r="AL154" s="5"/>
      <c r="AM154" s="5"/>
      <c r="AN154" s="5"/>
      <c r="AO154" s="5"/>
      <c r="AP154" s="5"/>
    </row>
    <row r="155" spans="1:78" ht="15.75" hidden="1" x14ac:dyDescent="0.25">
      <c r="A155" s="21"/>
      <c r="B155" s="21"/>
      <c r="C155" s="320" t="s">
        <v>148</v>
      </c>
      <c r="D155" s="11" t="s">
        <v>149</v>
      </c>
      <c r="F155" s="5"/>
      <c r="Y155" s="21"/>
      <c r="Z155" s="21"/>
      <c r="AC155" s="21"/>
      <c r="AD155" s="19"/>
      <c r="AI155" s="11"/>
      <c r="AK155" s="5"/>
      <c r="AL155" s="5"/>
      <c r="AM155" s="5"/>
      <c r="AN155" s="5"/>
      <c r="AO155" s="5"/>
      <c r="AP155" s="5"/>
    </row>
    <row r="156" spans="1:78" ht="15.75" hidden="1" x14ac:dyDescent="0.25">
      <c r="A156" s="11"/>
      <c r="B156" s="11"/>
      <c r="C156" s="6" t="s">
        <v>150</v>
      </c>
      <c r="D156" s="11" t="s">
        <v>153</v>
      </c>
      <c r="F156" s="5"/>
      <c r="Y156" s="21"/>
      <c r="Z156" s="21"/>
      <c r="AC156" s="21"/>
      <c r="AD156" s="19"/>
      <c r="AI156" s="11"/>
      <c r="AK156" s="5"/>
      <c r="AL156" s="5"/>
      <c r="AM156" s="5"/>
      <c r="AN156" s="5"/>
      <c r="AO156" s="5"/>
      <c r="AP156" s="5"/>
    </row>
    <row r="157" spans="1:78" ht="15.75" hidden="1" x14ac:dyDescent="0.25">
      <c r="A157" s="11"/>
      <c r="B157" s="11"/>
      <c r="C157" s="6" t="s">
        <v>151</v>
      </c>
      <c r="D157" s="11" t="s">
        <v>154</v>
      </c>
      <c r="F157" s="5"/>
      <c r="Y157" s="11"/>
      <c r="Z157" s="11"/>
      <c r="AC157" s="11"/>
      <c r="AD157" s="37"/>
      <c r="AI157" s="11"/>
      <c r="AK157" s="5"/>
      <c r="AL157" s="5"/>
      <c r="AM157" s="5"/>
      <c r="AN157" s="5"/>
      <c r="AO157" s="5"/>
      <c r="AP157" s="5"/>
    </row>
    <row r="158" spans="1:78" ht="15.75" hidden="1" x14ac:dyDescent="0.25">
      <c r="A158" s="21"/>
      <c r="B158" s="21"/>
      <c r="C158" s="320"/>
      <c r="F158" s="5"/>
      <c r="G158" s="5"/>
      <c r="Y158" s="11"/>
      <c r="Z158" s="11"/>
      <c r="AC158" s="11"/>
      <c r="AD158" s="37"/>
      <c r="AE158" s="5"/>
      <c r="AF158" s="5"/>
      <c r="AG158" s="5"/>
      <c r="AH158" s="5"/>
      <c r="AI158" s="11"/>
      <c r="AK158" s="5"/>
      <c r="AL158" s="5"/>
      <c r="AM158" s="5"/>
      <c r="AN158" s="5"/>
      <c r="AO158" s="5"/>
      <c r="AP158" s="5"/>
    </row>
    <row r="159" spans="1:78" ht="15.75" hidden="1" x14ac:dyDescent="0.25">
      <c r="A159" s="21"/>
      <c r="B159" s="21"/>
      <c r="C159" s="320"/>
      <c r="D159" s="22" t="s">
        <v>160</v>
      </c>
      <c r="F159" s="5"/>
      <c r="Y159" s="21"/>
      <c r="Z159" s="21"/>
      <c r="AC159" s="21"/>
      <c r="AD159" s="19"/>
      <c r="AI159" s="11"/>
      <c r="AK159" s="5"/>
      <c r="AL159" s="5"/>
      <c r="AM159" s="5"/>
      <c r="AN159" s="5"/>
      <c r="AO159" s="5"/>
      <c r="AP159" s="5"/>
    </row>
    <row r="160" spans="1:78" ht="15.75" hidden="1" x14ac:dyDescent="0.25">
      <c r="A160" s="21"/>
      <c r="B160" s="21"/>
      <c r="C160" s="320" t="s">
        <v>147</v>
      </c>
      <c r="D160" s="5" t="s">
        <v>158</v>
      </c>
      <c r="F160" s="5"/>
      <c r="G160" s="28"/>
      <c r="Y160" s="21"/>
      <c r="Z160" s="21"/>
      <c r="AC160" s="21"/>
      <c r="AD160" s="19"/>
      <c r="AI160" s="11"/>
      <c r="AK160" s="5"/>
      <c r="AL160" s="5"/>
      <c r="AM160" s="5"/>
      <c r="AN160" s="5"/>
      <c r="AO160" s="5"/>
      <c r="AP160" s="5"/>
    </row>
    <row r="161" spans="1:42" ht="15.75" hidden="1" x14ac:dyDescent="0.25">
      <c r="A161" s="21"/>
      <c r="B161" s="21"/>
      <c r="C161" s="320" t="s">
        <v>148</v>
      </c>
      <c r="D161" s="5" t="s">
        <v>159</v>
      </c>
      <c r="F161" s="5"/>
      <c r="G161" s="36"/>
      <c r="Y161" s="21"/>
      <c r="Z161" s="21"/>
      <c r="AC161" s="21"/>
      <c r="AD161" s="19"/>
      <c r="AI161" s="11"/>
      <c r="AK161" s="5"/>
      <c r="AL161" s="5"/>
      <c r="AM161" s="5"/>
      <c r="AN161" s="5"/>
      <c r="AO161" s="5"/>
      <c r="AP161" s="5"/>
    </row>
    <row r="162" spans="1:42" ht="15.75" hidden="1" x14ac:dyDescent="0.25">
      <c r="A162" s="11"/>
      <c r="B162" s="11"/>
      <c r="C162" s="6"/>
      <c r="F162" s="5"/>
      <c r="Y162" s="21"/>
      <c r="Z162" s="21"/>
      <c r="AC162" s="21"/>
      <c r="AD162" s="19"/>
      <c r="AI162" s="11"/>
      <c r="AK162" s="5"/>
      <c r="AL162" s="5"/>
      <c r="AM162" s="5"/>
      <c r="AN162" s="5"/>
      <c r="AO162" s="5"/>
      <c r="AP162" s="5"/>
    </row>
    <row r="163" spans="1:42" ht="15.75" hidden="1" x14ac:dyDescent="0.25">
      <c r="A163" s="11"/>
      <c r="B163" s="11"/>
      <c r="C163" s="6"/>
      <c r="D163" s="22" t="s">
        <v>161</v>
      </c>
      <c r="F163" s="5"/>
      <c r="Y163" s="11"/>
      <c r="Z163" s="11"/>
      <c r="AC163" s="11"/>
      <c r="AD163" s="37"/>
      <c r="AE163" s="5"/>
      <c r="AF163" s="5"/>
      <c r="AG163" s="5"/>
      <c r="AH163" s="5"/>
      <c r="AI163" s="11"/>
      <c r="AK163" s="5"/>
      <c r="AL163" s="5"/>
      <c r="AM163" s="5"/>
      <c r="AN163" s="5"/>
      <c r="AO163" s="5"/>
      <c r="AP163" s="5"/>
    </row>
    <row r="164" spans="1:42" ht="15.75" hidden="1" x14ac:dyDescent="0.25">
      <c r="A164" s="21"/>
      <c r="B164" s="21"/>
      <c r="C164" s="320" t="s">
        <v>147</v>
      </c>
      <c r="D164" s="5" t="s">
        <v>162</v>
      </c>
      <c r="F164" s="5"/>
      <c r="G164" s="27"/>
      <c r="Y164" s="11"/>
      <c r="Z164" s="11"/>
      <c r="AC164" s="11"/>
      <c r="AD164" s="37"/>
      <c r="AI164" s="11"/>
      <c r="AK164" s="5"/>
      <c r="AL164" s="5"/>
      <c r="AM164" s="5"/>
      <c r="AN164" s="5"/>
      <c r="AO164" s="5"/>
      <c r="AP164" s="5"/>
    </row>
    <row r="165" spans="1:42" ht="15.75" hidden="1" x14ac:dyDescent="0.25">
      <c r="A165" s="21"/>
      <c r="B165" s="21"/>
      <c r="C165" s="320" t="s">
        <v>148</v>
      </c>
      <c r="D165" s="5" t="s">
        <v>163</v>
      </c>
      <c r="F165" s="5"/>
      <c r="Y165" s="21"/>
      <c r="Z165" s="21"/>
      <c r="AC165" s="21"/>
      <c r="AD165" s="19"/>
      <c r="AE165" s="5"/>
      <c r="AF165" s="5"/>
      <c r="AG165" s="5"/>
      <c r="AH165" s="5"/>
      <c r="AI165" s="11"/>
      <c r="AK165" s="5"/>
      <c r="AL165" s="5"/>
      <c r="AM165" s="5"/>
      <c r="AN165" s="5"/>
      <c r="AO165" s="5"/>
      <c r="AP165" s="5"/>
    </row>
    <row r="166" spans="1:42" ht="15.75" hidden="1" x14ac:dyDescent="0.25">
      <c r="A166" s="21"/>
      <c r="B166" s="21"/>
      <c r="C166" s="6"/>
      <c r="D166" s="5" t="s">
        <v>228</v>
      </c>
      <c r="F166" s="5"/>
      <c r="Y166" s="21"/>
      <c r="Z166" s="21"/>
      <c r="AC166" s="21"/>
      <c r="AD166" s="19"/>
      <c r="AI166" s="11"/>
      <c r="AK166" s="5"/>
      <c r="AL166" s="5"/>
      <c r="AM166" s="5"/>
      <c r="AN166" s="5"/>
      <c r="AO166" s="5"/>
      <c r="AP166" s="5"/>
    </row>
    <row r="167" spans="1:42" ht="15.75" hidden="1" x14ac:dyDescent="0.25">
      <c r="A167" s="21"/>
      <c r="B167" s="21"/>
      <c r="C167" s="6"/>
      <c r="D167" s="5" t="s">
        <v>229</v>
      </c>
      <c r="F167" s="5"/>
      <c r="Y167" s="21"/>
      <c r="Z167" s="21"/>
      <c r="AC167" s="21"/>
      <c r="AD167" s="11"/>
      <c r="AI167" s="11"/>
      <c r="AK167" s="5"/>
      <c r="AL167" s="5"/>
      <c r="AM167" s="5"/>
      <c r="AN167" s="5"/>
      <c r="AO167" s="5"/>
      <c r="AP167" s="5"/>
    </row>
    <row r="168" spans="1:42" ht="15.75" hidden="1" x14ac:dyDescent="0.25">
      <c r="A168" s="21"/>
      <c r="B168" s="21"/>
      <c r="C168" s="6"/>
      <c r="D168" s="6"/>
      <c r="F168" s="5"/>
      <c r="Y168" s="21"/>
      <c r="Z168" s="21"/>
      <c r="AC168" s="21"/>
      <c r="AD168" s="11"/>
      <c r="AI168" s="11"/>
      <c r="AK168" s="5"/>
      <c r="AL168" s="5"/>
      <c r="AM168" s="5"/>
      <c r="AN168" s="5"/>
      <c r="AO168" s="5"/>
      <c r="AP168" s="5"/>
    </row>
    <row r="169" spans="1:42" ht="15.75" hidden="1" x14ac:dyDescent="0.25">
      <c r="A169" s="21"/>
      <c r="B169" s="21"/>
      <c r="C169" s="6"/>
      <c r="D169" s="6"/>
      <c r="E169" s="5"/>
      <c r="F169" s="5"/>
      <c r="Y169" s="21"/>
      <c r="Z169" s="21"/>
      <c r="AC169" s="21"/>
      <c r="AD169" s="11"/>
      <c r="AI169" s="11"/>
      <c r="AK169" s="5"/>
      <c r="AL169" s="5"/>
      <c r="AM169" s="5"/>
      <c r="AN169" s="5"/>
      <c r="AO169" s="5"/>
      <c r="AP169" s="5"/>
    </row>
    <row r="170" spans="1:42" ht="15.75" hidden="1" x14ac:dyDescent="0.25">
      <c r="A170" s="21"/>
      <c r="B170" s="21"/>
      <c r="C170" s="6"/>
      <c r="D170" s="6"/>
      <c r="E170" s="5"/>
      <c r="F170" s="5"/>
      <c r="Y170" s="21"/>
      <c r="Z170" s="21"/>
      <c r="AC170" s="21"/>
      <c r="AD170" s="11"/>
      <c r="AI170" s="11"/>
      <c r="AK170" s="5"/>
      <c r="AL170" s="5"/>
      <c r="AM170" s="5"/>
      <c r="AN170" s="5"/>
      <c r="AO170" s="5"/>
      <c r="AP170" s="5"/>
    </row>
    <row r="171" spans="1:42" ht="15.75" hidden="1" x14ac:dyDescent="0.25">
      <c r="A171" s="54"/>
      <c r="B171" s="54"/>
      <c r="C171" s="6"/>
      <c r="D171" s="6"/>
      <c r="E171" s="5"/>
      <c r="F171" s="5"/>
      <c r="G171" s="27"/>
      <c r="Y171" s="21"/>
      <c r="Z171" s="21"/>
      <c r="AC171" s="21"/>
      <c r="AD171" s="11"/>
      <c r="AI171" s="11"/>
      <c r="AK171" s="5"/>
      <c r="AL171" s="5"/>
      <c r="AM171" s="5"/>
      <c r="AN171" s="5"/>
      <c r="AO171" s="5"/>
      <c r="AP171" s="5"/>
    </row>
    <row r="172" spans="1:42" ht="15.75" hidden="1" x14ac:dyDescent="0.25">
      <c r="A172" s="54"/>
      <c r="B172" s="54"/>
      <c r="C172" s="6"/>
      <c r="D172" s="6"/>
      <c r="F172" s="5"/>
      <c r="G172" s="36"/>
      <c r="Y172" s="54"/>
      <c r="Z172" s="54"/>
      <c r="AC172" s="54"/>
      <c r="AD172" s="11"/>
      <c r="AI172" s="11"/>
      <c r="AK172" s="5"/>
      <c r="AL172" s="5"/>
      <c r="AM172" s="5"/>
      <c r="AN172" s="5"/>
      <c r="AO172" s="5"/>
      <c r="AP172" s="5"/>
    </row>
    <row r="173" spans="1:42" ht="15.75" hidden="1" x14ac:dyDescent="0.25">
      <c r="A173" s="54"/>
      <c r="B173" s="54"/>
      <c r="C173" s="6"/>
      <c r="D173" s="6"/>
      <c r="F173" s="5"/>
      <c r="G173" s="36"/>
      <c r="Y173" s="54"/>
      <c r="Z173" s="54"/>
      <c r="AC173" s="54"/>
      <c r="AD173" s="11"/>
      <c r="AI173" s="11"/>
      <c r="AK173" s="5"/>
      <c r="AL173" s="5"/>
      <c r="AM173" s="5"/>
      <c r="AN173" s="5"/>
      <c r="AO173" s="5"/>
      <c r="AP173" s="5"/>
    </row>
    <row r="174" spans="1:42" ht="15.75" hidden="1" x14ac:dyDescent="0.25">
      <c r="A174" s="54"/>
      <c r="B174" s="54"/>
      <c r="C174" s="6"/>
      <c r="D174" s="6"/>
      <c r="F174" s="5"/>
      <c r="Y174" s="54"/>
      <c r="Z174" s="54"/>
      <c r="AC174" s="54"/>
      <c r="AD174" s="11"/>
      <c r="AI174" s="11"/>
      <c r="AK174" s="5"/>
      <c r="AL174" s="5"/>
      <c r="AM174" s="5"/>
      <c r="AN174" s="5"/>
      <c r="AO174" s="5"/>
      <c r="AP174" s="5"/>
    </row>
    <row r="175" spans="1:42" ht="15.75" hidden="1" x14ac:dyDescent="0.25">
      <c r="A175" s="54"/>
      <c r="B175" s="54"/>
      <c r="C175" s="6"/>
      <c r="D175" s="6"/>
      <c r="F175" s="5"/>
      <c r="G175" s="27"/>
      <c r="Y175" s="54"/>
      <c r="Z175" s="54"/>
      <c r="AC175" s="54"/>
      <c r="AD175" s="11"/>
      <c r="AI175" s="11"/>
      <c r="AK175" s="5"/>
      <c r="AL175" s="5"/>
      <c r="AM175" s="5"/>
      <c r="AN175" s="5"/>
      <c r="AO175" s="5"/>
      <c r="AP175" s="5"/>
    </row>
    <row r="176" spans="1:42" ht="15.75" hidden="1" x14ac:dyDescent="0.25">
      <c r="A176" s="54"/>
      <c r="B176" s="54"/>
      <c r="C176" s="6"/>
      <c r="D176" s="6"/>
      <c r="F176" s="5"/>
      <c r="Y176" s="54"/>
      <c r="Z176" s="54"/>
      <c r="AC176" s="54"/>
      <c r="AD176" s="11"/>
      <c r="AI176" s="11"/>
      <c r="AK176" s="5"/>
      <c r="AL176" s="5"/>
      <c r="AM176" s="5"/>
      <c r="AN176" s="5"/>
      <c r="AO176" s="5"/>
      <c r="AP176" s="5"/>
    </row>
    <row r="177" spans="1:42" ht="15.75" hidden="1" x14ac:dyDescent="0.25">
      <c r="A177" s="54"/>
      <c r="B177" s="54"/>
      <c r="C177" s="6"/>
      <c r="D177" s="6"/>
      <c r="F177" s="5"/>
      <c r="Y177" s="54"/>
      <c r="Z177" s="54"/>
      <c r="AC177" s="54"/>
      <c r="AD177" s="11"/>
      <c r="AI177" s="11"/>
      <c r="AK177" s="5"/>
      <c r="AL177" s="5"/>
      <c r="AM177" s="5"/>
      <c r="AN177" s="5"/>
      <c r="AO177" s="5"/>
      <c r="AP177" s="5"/>
    </row>
    <row r="178" spans="1:42" ht="15.75" hidden="1" x14ac:dyDescent="0.25">
      <c r="A178" s="54"/>
      <c r="B178" s="54"/>
      <c r="C178" s="6"/>
      <c r="D178" s="6"/>
      <c r="F178" s="5"/>
      <c r="Y178" s="54"/>
      <c r="Z178" s="54"/>
      <c r="AC178" s="54"/>
      <c r="AD178" s="11"/>
      <c r="AI178" s="11"/>
      <c r="AK178" s="5"/>
      <c r="AL178" s="5"/>
      <c r="AM178" s="5"/>
      <c r="AN178" s="5"/>
      <c r="AO178" s="5"/>
      <c r="AP178" s="5"/>
    </row>
    <row r="179" spans="1:42" ht="15.75" hidden="1" x14ac:dyDescent="0.25">
      <c r="A179" s="54"/>
      <c r="B179" s="54"/>
      <c r="C179" s="6"/>
      <c r="D179" s="6"/>
      <c r="F179" s="5"/>
      <c r="Y179" s="54"/>
      <c r="Z179" s="54"/>
      <c r="AC179" s="54"/>
      <c r="AD179" s="11"/>
      <c r="AI179" s="11"/>
      <c r="AK179" s="5"/>
      <c r="AL179" s="5"/>
      <c r="AM179" s="5"/>
      <c r="AN179" s="5"/>
      <c r="AO179" s="5"/>
      <c r="AP179" s="5"/>
    </row>
    <row r="180" spans="1:42" ht="15.75" hidden="1" x14ac:dyDescent="0.25">
      <c r="A180" s="54"/>
      <c r="B180" s="54"/>
      <c r="C180" s="6"/>
      <c r="D180" s="6"/>
      <c r="F180" s="5"/>
      <c r="Y180" s="54"/>
      <c r="Z180" s="54"/>
      <c r="AC180" s="54"/>
      <c r="AD180" s="11"/>
      <c r="AI180" s="11"/>
      <c r="AK180" s="5"/>
      <c r="AL180" s="5"/>
      <c r="AM180" s="5"/>
      <c r="AN180" s="5"/>
      <c r="AO180" s="5"/>
      <c r="AP180" s="5"/>
    </row>
    <row r="181" spans="1:42" ht="15.75" hidden="1" x14ac:dyDescent="0.25">
      <c r="A181" s="54"/>
      <c r="B181" s="54"/>
      <c r="C181" s="6"/>
      <c r="D181" s="6"/>
      <c r="Y181" s="54"/>
      <c r="Z181" s="54"/>
      <c r="AC181" s="54"/>
      <c r="AD181" s="11"/>
      <c r="AI181" s="11"/>
      <c r="AK181" s="5"/>
    </row>
    <row r="182" spans="1:42" ht="15.75" hidden="1" x14ac:dyDescent="0.25">
      <c r="A182" s="54"/>
      <c r="B182" s="54"/>
      <c r="C182" s="6"/>
      <c r="D182" s="6"/>
      <c r="F182" s="5"/>
      <c r="G182" s="5"/>
      <c r="Y182" s="54"/>
      <c r="Z182" s="54"/>
      <c r="AC182" s="54"/>
      <c r="AD182" s="11"/>
      <c r="AE182" s="5"/>
      <c r="AF182" s="5"/>
      <c r="AG182" s="5"/>
      <c r="AH182" s="5"/>
      <c r="AI182" s="11"/>
      <c r="AK182" s="5"/>
      <c r="AM182" s="5"/>
      <c r="AN182" s="5"/>
      <c r="AO182" s="5"/>
      <c r="AP182" s="5"/>
    </row>
    <row r="183" spans="1:42" ht="15.75" hidden="1" x14ac:dyDescent="0.25">
      <c r="A183" s="54"/>
      <c r="B183" s="54"/>
      <c r="C183" s="6"/>
      <c r="D183" s="6"/>
      <c r="F183" s="5"/>
      <c r="G183" s="5"/>
      <c r="Y183" s="54"/>
      <c r="Z183" s="54"/>
      <c r="AC183" s="54"/>
      <c r="AD183" s="11"/>
      <c r="AE183" s="5"/>
      <c r="AF183" s="5"/>
      <c r="AG183" s="5"/>
      <c r="AH183" s="5"/>
      <c r="AI183" s="11"/>
      <c r="AK183" s="5"/>
      <c r="AM183" s="5"/>
      <c r="AN183" s="5"/>
      <c r="AO183" s="5"/>
      <c r="AP183" s="5"/>
    </row>
    <row r="184" spans="1:42" ht="15.75" hidden="1" x14ac:dyDescent="0.25">
      <c r="A184" s="54"/>
      <c r="B184" s="54"/>
      <c r="C184" s="6"/>
      <c r="D184" s="6"/>
      <c r="F184" s="5"/>
      <c r="G184" s="5"/>
      <c r="Y184" s="54"/>
      <c r="Z184" s="54"/>
      <c r="AC184" s="54"/>
      <c r="AD184" s="11"/>
      <c r="AE184" s="5"/>
      <c r="AF184" s="5"/>
      <c r="AG184" s="5"/>
      <c r="AH184" s="5"/>
      <c r="AI184" s="11"/>
      <c r="AK184" s="5"/>
      <c r="AM184" s="5"/>
      <c r="AN184" s="5"/>
      <c r="AO184" s="5"/>
      <c r="AP184" s="5"/>
    </row>
    <row r="185" spans="1:42" ht="15.75" hidden="1" x14ac:dyDescent="0.25">
      <c r="A185" s="21"/>
      <c r="B185" s="21"/>
      <c r="C185" s="6"/>
      <c r="D185" s="6"/>
      <c r="F185" s="5"/>
      <c r="G185" s="5"/>
      <c r="Y185" s="54"/>
      <c r="Z185" s="54"/>
      <c r="AC185" s="54"/>
      <c r="AD185" s="11"/>
      <c r="AE185" s="5"/>
      <c r="AF185" s="5"/>
      <c r="AG185" s="5"/>
      <c r="AH185" s="5"/>
      <c r="AI185" s="11"/>
      <c r="AK185" s="5"/>
      <c r="AM185" s="5"/>
      <c r="AN185" s="5"/>
      <c r="AO185" s="5"/>
      <c r="AP185" s="5"/>
    </row>
    <row r="186" spans="1:42" ht="15.75" hidden="1" x14ac:dyDescent="0.25">
      <c r="A186" s="21"/>
      <c r="B186" s="21"/>
      <c r="C186" s="6"/>
      <c r="D186" s="6"/>
      <c r="F186" s="5"/>
      <c r="G186" s="5"/>
      <c r="Y186" s="21"/>
      <c r="Z186" s="21"/>
      <c r="AC186" s="21"/>
      <c r="AD186" s="11"/>
      <c r="AE186" s="5"/>
      <c r="AF186" s="5"/>
      <c r="AG186" s="5"/>
      <c r="AH186" s="5"/>
      <c r="AI186" s="11"/>
      <c r="AK186" s="5"/>
      <c r="AM186" s="5"/>
      <c r="AN186" s="5"/>
      <c r="AO186" s="5"/>
      <c r="AP186" s="5"/>
    </row>
    <row r="187" spans="1:42" ht="15.75" hidden="1" x14ac:dyDescent="0.25">
      <c r="D187" s="6"/>
      <c r="F187" s="5"/>
      <c r="G187" s="5"/>
      <c r="Y187" s="21"/>
      <c r="Z187" s="21"/>
      <c r="AC187" s="21"/>
      <c r="AD187" s="11"/>
      <c r="AE187" s="5"/>
      <c r="AF187" s="5"/>
      <c r="AG187" s="5"/>
      <c r="AH187" s="5"/>
      <c r="AI187" s="11"/>
      <c r="AK187" s="5"/>
      <c r="AM187" s="5"/>
      <c r="AN187" s="5"/>
      <c r="AO187" s="5"/>
      <c r="AP187" s="5"/>
    </row>
    <row r="188" spans="1:42" ht="15.75" hidden="1" x14ac:dyDescent="0.25">
      <c r="F188" s="5"/>
      <c r="G188" s="5"/>
      <c r="AD188" s="81"/>
      <c r="AE188" s="5"/>
      <c r="AF188" s="5"/>
      <c r="AG188" s="5"/>
      <c r="AH188" s="5"/>
      <c r="AM188" s="5"/>
      <c r="AN188" s="5"/>
      <c r="AO188" s="5"/>
      <c r="AP188" s="5"/>
    </row>
    <row r="189" spans="1:42" ht="15.75" hidden="1" x14ac:dyDescent="0.25">
      <c r="F189" s="5"/>
      <c r="G189" s="5"/>
      <c r="AD189" s="81"/>
      <c r="AE189" s="5"/>
      <c r="AF189" s="5"/>
      <c r="AG189" s="5"/>
      <c r="AH189" s="5"/>
      <c r="AM189" s="5"/>
      <c r="AN189" s="5"/>
      <c r="AO189" s="5"/>
      <c r="AP189" s="5"/>
    </row>
    <row r="190" spans="1:42" ht="15.75" hidden="1" x14ac:dyDescent="0.25">
      <c r="F190" s="5"/>
      <c r="G190" s="5"/>
      <c r="AD190" s="81"/>
      <c r="AE190" s="5"/>
      <c r="AF190" s="5"/>
      <c r="AG190" s="5"/>
      <c r="AH190" s="5"/>
      <c r="AM190" s="5"/>
      <c r="AN190" s="5"/>
      <c r="AO190" s="5"/>
      <c r="AP190" s="5"/>
    </row>
    <row r="191" spans="1:42" ht="15.75" hidden="1" x14ac:dyDescent="0.25">
      <c r="F191" s="5"/>
      <c r="G191" s="5"/>
      <c r="AD191" s="81"/>
      <c r="AE191" s="5"/>
      <c r="AF191" s="5"/>
      <c r="AG191" s="5"/>
      <c r="AH191" s="5"/>
      <c r="AM191" s="5"/>
      <c r="AN191" s="5"/>
      <c r="AO191" s="5"/>
      <c r="AP191" s="5"/>
    </row>
    <row r="192" spans="1:42" ht="15.75" hidden="1" x14ac:dyDescent="0.25">
      <c r="F192" s="5"/>
      <c r="G192" s="5"/>
      <c r="AD192" s="81"/>
      <c r="AE192" s="5"/>
      <c r="AF192" s="5"/>
      <c r="AG192" s="5"/>
      <c r="AH192" s="5"/>
      <c r="AM192" s="5"/>
      <c r="AN192" s="5"/>
      <c r="AO192" s="5"/>
      <c r="AP192" s="5"/>
    </row>
    <row r="193" spans="6:42" ht="15.75" hidden="1" x14ac:dyDescent="0.25">
      <c r="F193" s="5"/>
      <c r="G193" s="5"/>
      <c r="AD193" s="81"/>
      <c r="AE193" s="5"/>
      <c r="AF193" s="5"/>
      <c r="AG193" s="5"/>
      <c r="AH193" s="5"/>
      <c r="AM193" s="5"/>
      <c r="AN193" s="5"/>
      <c r="AO193" s="5"/>
      <c r="AP193" s="5"/>
    </row>
    <row r="194" spans="6:42" ht="15.75" hidden="1" x14ac:dyDescent="0.25">
      <c r="F194" s="5"/>
      <c r="G194" s="5"/>
      <c r="AD194" s="81"/>
      <c r="AE194" s="5"/>
      <c r="AF194" s="5"/>
      <c r="AG194" s="5"/>
      <c r="AH194" s="5"/>
      <c r="AM194" s="5"/>
      <c r="AN194" s="5"/>
      <c r="AO194" s="5"/>
      <c r="AP194" s="5"/>
    </row>
    <row r="195" spans="6:42" ht="15.75" hidden="1" x14ac:dyDescent="0.25">
      <c r="F195" s="5"/>
      <c r="G195" s="5"/>
      <c r="AD195" s="81"/>
      <c r="AE195" s="5"/>
      <c r="AF195" s="5"/>
      <c r="AG195" s="5"/>
      <c r="AH195" s="5"/>
      <c r="AM195" s="5"/>
      <c r="AN195" s="5"/>
      <c r="AO195" s="5"/>
      <c r="AP195" s="5"/>
    </row>
    <row r="196" spans="6:42" ht="15.75" hidden="1" x14ac:dyDescent="0.25">
      <c r="F196" s="5"/>
      <c r="G196" s="5"/>
      <c r="AD196" s="81"/>
      <c r="AE196" s="5"/>
      <c r="AF196" s="5"/>
      <c r="AG196" s="5"/>
      <c r="AH196" s="5"/>
      <c r="AM196" s="5"/>
      <c r="AN196" s="5"/>
      <c r="AO196" s="5"/>
      <c r="AP196" s="5"/>
    </row>
    <row r="197" spans="6:42" ht="15.75" hidden="1" x14ac:dyDescent="0.25">
      <c r="F197" s="5"/>
      <c r="G197" s="5"/>
      <c r="AD197" s="81"/>
      <c r="AE197" s="5"/>
      <c r="AF197" s="5"/>
      <c r="AG197" s="5"/>
      <c r="AH197" s="5"/>
      <c r="AM197" s="5"/>
      <c r="AN197" s="5"/>
      <c r="AO197" s="5"/>
      <c r="AP197" s="5"/>
    </row>
    <row r="198" spans="6:42" ht="15.75" hidden="1" x14ac:dyDescent="0.25">
      <c r="F198" s="5"/>
      <c r="G198" s="5"/>
      <c r="AD198" s="81"/>
      <c r="AE198" s="5"/>
      <c r="AF198" s="5"/>
      <c r="AG198" s="5"/>
      <c r="AH198" s="5"/>
      <c r="AM198" s="5"/>
      <c r="AN198" s="5"/>
      <c r="AO198" s="5"/>
      <c r="AP198" s="5"/>
    </row>
    <row r="199" spans="6:42" ht="15.75" hidden="1" x14ac:dyDescent="0.25">
      <c r="F199" s="5"/>
      <c r="G199" s="5"/>
      <c r="AD199" s="81"/>
      <c r="AE199" s="5"/>
      <c r="AF199" s="5"/>
      <c r="AG199" s="5"/>
      <c r="AH199" s="5"/>
      <c r="AM199" s="5"/>
      <c r="AN199" s="5"/>
      <c r="AO199" s="5"/>
      <c r="AP199" s="5"/>
    </row>
    <row r="200" spans="6:42" ht="15.75" hidden="1" x14ac:dyDescent="0.25">
      <c r="F200" s="5"/>
      <c r="G200" s="5"/>
      <c r="AD200" s="81"/>
      <c r="AE200" s="5"/>
      <c r="AF200" s="5"/>
      <c r="AG200" s="5"/>
      <c r="AH200" s="5"/>
      <c r="AM200" s="5"/>
      <c r="AN200" s="5"/>
      <c r="AO200" s="5"/>
      <c r="AP200" s="5"/>
    </row>
    <row r="201" spans="6:42" ht="15.75" hidden="1" x14ac:dyDescent="0.25">
      <c r="F201" s="5"/>
      <c r="G201" s="5"/>
      <c r="AD201" s="81"/>
      <c r="AE201" s="5"/>
      <c r="AF201" s="5"/>
      <c r="AG201" s="5"/>
      <c r="AH201" s="5"/>
      <c r="AM201" s="5"/>
      <c r="AN201" s="5"/>
      <c r="AO201" s="5"/>
      <c r="AP201" s="5"/>
    </row>
    <row r="202" spans="6:42" ht="15.75" hidden="1" x14ac:dyDescent="0.25">
      <c r="F202" s="5"/>
      <c r="G202" s="5"/>
      <c r="AD202" s="81"/>
      <c r="AE202" s="5"/>
      <c r="AF202" s="5"/>
      <c r="AG202" s="5"/>
      <c r="AH202" s="5"/>
      <c r="AM202" s="5"/>
      <c r="AN202" s="5"/>
      <c r="AO202" s="5"/>
      <c r="AP202" s="5"/>
    </row>
    <row r="203" spans="6:42" ht="15.75" hidden="1" x14ac:dyDescent="0.25">
      <c r="F203" s="5"/>
      <c r="G203" s="5"/>
      <c r="AD203" s="81"/>
      <c r="AE203" s="5"/>
      <c r="AF203" s="5"/>
      <c r="AG203" s="5"/>
      <c r="AH203" s="5"/>
      <c r="AM203" s="5"/>
      <c r="AN203" s="5"/>
      <c r="AO203" s="5"/>
      <c r="AP203" s="5"/>
    </row>
    <row r="204" spans="6:42" ht="15.75" hidden="1" x14ac:dyDescent="0.25">
      <c r="F204" s="5"/>
      <c r="G204" s="5"/>
      <c r="AD204" s="81"/>
      <c r="AE204" s="5"/>
      <c r="AF204" s="5"/>
      <c r="AG204" s="5"/>
      <c r="AH204" s="5"/>
      <c r="AM204" s="5"/>
      <c r="AN204" s="5"/>
      <c r="AO204" s="5"/>
      <c r="AP204" s="5"/>
    </row>
    <row r="205" spans="6:42" ht="15.75" hidden="1" x14ac:dyDescent="0.25">
      <c r="F205" s="5"/>
      <c r="G205" s="5"/>
      <c r="AD205" s="81"/>
      <c r="AE205" s="5"/>
      <c r="AF205" s="5"/>
      <c r="AG205" s="5"/>
      <c r="AH205" s="5"/>
      <c r="AM205" s="5"/>
      <c r="AN205" s="5"/>
      <c r="AO205" s="5"/>
      <c r="AP205" s="5"/>
    </row>
    <row r="206" spans="6:42" ht="15.75" hidden="1" x14ac:dyDescent="0.25">
      <c r="F206" s="5"/>
      <c r="G206" s="5"/>
      <c r="AD206" s="81"/>
      <c r="AE206" s="5"/>
      <c r="AF206" s="5"/>
      <c r="AG206" s="5"/>
      <c r="AH206" s="5"/>
      <c r="AM206" s="5"/>
      <c r="AN206" s="5"/>
      <c r="AO206" s="5"/>
      <c r="AP206" s="5"/>
    </row>
    <row r="207" spans="6:42" ht="15.75" hidden="1" x14ac:dyDescent="0.25">
      <c r="F207" s="5"/>
      <c r="G207" s="5"/>
      <c r="AD207" s="81"/>
      <c r="AE207" s="5"/>
      <c r="AF207" s="5"/>
      <c r="AG207" s="5"/>
      <c r="AH207" s="5"/>
      <c r="AM207" s="5"/>
      <c r="AN207" s="5"/>
      <c r="AO207" s="5"/>
      <c r="AP207" s="5"/>
    </row>
    <row r="208" spans="6:42" ht="15.75" hidden="1" x14ac:dyDescent="0.25">
      <c r="F208" s="5"/>
      <c r="G208" s="5"/>
      <c r="AD208" s="81"/>
      <c r="AE208" s="5"/>
      <c r="AF208" s="5"/>
      <c r="AG208" s="5"/>
      <c r="AH208" s="5"/>
      <c r="AM208" s="5"/>
      <c r="AN208" s="5"/>
      <c r="AO208" s="5"/>
      <c r="AP208" s="5"/>
    </row>
    <row r="209" spans="4:42" ht="15.75" hidden="1" x14ac:dyDescent="0.25">
      <c r="F209" s="5"/>
      <c r="G209" s="5"/>
      <c r="AD209" s="81"/>
      <c r="AE209" s="5"/>
      <c r="AF209" s="5"/>
      <c r="AG209" s="5"/>
      <c r="AH209" s="5"/>
      <c r="AM209" s="5"/>
      <c r="AN209" s="5"/>
      <c r="AO209" s="5"/>
      <c r="AP209" s="5"/>
    </row>
    <row r="210" spans="4:42" ht="15.75" hidden="1" x14ac:dyDescent="0.25">
      <c r="F210" s="5"/>
      <c r="G210" s="5"/>
      <c r="AD210" s="81"/>
      <c r="AE210" s="5"/>
      <c r="AF210" s="5"/>
      <c r="AG210" s="5"/>
      <c r="AH210" s="5"/>
      <c r="AM210" s="5"/>
      <c r="AN210" s="5"/>
      <c r="AO210" s="5"/>
      <c r="AP210" s="5"/>
    </row>
    <row r="211" spans="4:42" ht="15.75" hidden="1" x14ac:dyDescent="0.25">
      <c r="F211" s="5"/>
      <c r="G211" s="5"/>
      <c r="AD211" s="81"/>
      <c r="AE211" s="5"/>
      <c r="AF211" s="5"/>
      <c r="AG211" s="5"/>
      <c r="AH211" s="5"/>
      <c r="AM211" s="5"/>
      <c r="AN211" s="5"/>
      <c r="AO211" s="5"/>
      <c r="AP211" s="5"/>
    </row>
    <row r="212" spans="4:42" ht="15.75" hidden="1" x14ac:dyDescent="0.25">
      <c r="F212" s="5"/>
      <c r="G212" s="5"/>
      <c r="AD212" s="81"/>
      <c r="AE212" s="5"/>
      <c r="AF212" s="5"/>
      <c r="AG212" s="5"/>
      <c r="AH212" s="5"/>
      <c r="AM212" s="5"/>
      <c r="AN212" s="5"/>
      <c r="AO212" s="5"/>
      <c r="AP212" s="5"/>
    </row>
    <row r="213" spans="4:42" ht="15.75" hidden="1" x14ac:dyDescent="0.25">
      <c r="F213" s="5"/>
      <c r="G213" s="5"/>
      <c r="AD213" s="81"/>
      <c r="AE213" s="5"/>
      <c r="AF213" s="5"/>
      <c r="AG213" s="5"/>
      <c r="AH213" s="5"/>
      <c r="AM213" s="5"/>
      <c r="AN213" s="5"/>
      <c r="AO213" s="5"/>
      <c r="AP213" s="5"/>
    </row>
    <row r="214" spans="4:42" ht="15.75" hidden="1" x14ac:dyDescent="0.25">
      <c r="F214" s="5"/>
      <c r="G214" s="5"/>
      <c r="AD214" s="81"/>
      <c r="AE214" s="5"/>
      <c r="AF214" s="5"/>
      <c r="AG214" s="5"/>
      <c r="AH214" s="5"/>
      <c r="AM214" s="5"/>
      <c r="AN214" s="5"/>
      <c r="AO214" s="5"/>
      <c r="AP214" s="5"/>
    </row>
    <row r="215" spans="4:42" ht="15.75" hidden="1" x14ac:dyDescent="0.25">
      <c r="F215" s="5"/>
      <c r="G215" s="5"/>
      <c r="AD215" s="81"/>
      <c r="AE215" s="5"/>
      <c r="AF215" s="5"/>
      <c r="AG215" s="5"/>
      <c r="AH215" s="5"/>
      <c r="AM215" s="5"/>
      <c r="AN215" s="5"/>
      <c r="AO215" s="5"/>
      <c r="AP215" s="5"/>
    </row>
    <row r="216" spans="4:42" ht="15.75" hidden="1" x14ac:dyDescent="0.25">
      <c r="F216" s="5"/>
      <c r="G216" s="5"/>
      <c r="AD216" s="81"/>
      <c r="AE216" s="5"/>
      <c r="AF216" s="5"/>
      <c r="AG216" s="5"/>
      <c r="AH216" s="5"/>
      <c r="AM216" s="5"/>
      <c r="AN216" s="5"/>
      <c r="AO216" s="5"/>
      <c r="AP216" s="5"/>
    </row>
    <row r="217" spans="4:42" ht="15.75" hidden="1" x14ac:dyDescent="0.25">
      <c r="F217" s="5"/>
      <c r="G217" s="5"/>
      <c r="AD217" s="81"/>
      <c r="AE217" s="5"/>
      <c r="AF217" s="5"/>
      <c r="AG217" s="5"/>
      <c r="AH217" s="5"/>
      <c r="AM217" s="5"/>
      <c r="AN217" s="5"/>
      <c r="AO217" s="5"/>
      <c r="AP217" s="5"/>
    </row>
    <row r="218" spans="4:42" ht="15.75" hidden="1" x14ac:dyDescent="0.25">
      <c r="F218" s="5"/>
      <c r="G218" s="5"/>
      <c r="AD218" s="81"/>
      <c r="AE218" s="5"/>
      <c r="AF218" s="5"/>
      <c r="AG218" s="5"/>
      <c r="AH218" s="5"/>
      <c r="AM218" s="5"/>
      <c r="AN218" s="5"/>
      <c r="AO218" s="5"/>
      <c r="AP218" s="5"/>
    </row>
    <row r="219" spans="4:42" ht="15.75" hidden="1" x14ac:dyDescent="0.25">
      <c r="D219" s="11"/>
      <c r="E219" s="21"/>
      <c r="F219" s="5"/>
      <c r="G219" s="5"/>
      <c r="AD219" s="81"/>
      <c r="AE219" s="5"/>
      <c r="AF219" s="5"/>
      <c r="AG219" s="5"/>
      <c r="AH219" s="5"/>
      <c r="AI219" s="11"/>
      <c r="AM219" s="5"/>
      <c r="AN219" s="5"/>
      <c r="AO219" s="5"/>
      <c r="AP219" s="5"/>
    </row>
  </sheetData>
  <sheetProtection password="D09D" sheet="1" objects="1" scenarios="1"/>
  <autoFilter ref="E1:E219" xr:uid="{DF916429-E5EC-48A3-A6C4-3BFA091D2891}">
    <filterColumn colId="0">
      <filters>
        <filter val="CATEGORIA"/>
        <filter val="PR1"/>
        <filter val="PR2"/>
        <filter val="PR3"/>
      </filters>
    </filterColumn>
  </autoFilter>
  <conditionalFormatting sqref="H142">
    <cfRule type="containsText" dxfId="13" priority="1" operator="containsText" text="FEMININO">
      <formula>NOT(ISERROR(SEARCH("FEMININO",H142)))</formula>
    </cfRule>
  </conditionalFormatting>
  <conditionalFormatting sqref="H1:H141 H143:H1048576">
    <cfRule type="containsText" dxfId="12" priority="2" operator="containsText" text="FEMININO">
      <formula>NOT(ISERROR(SEARCH("FEMININO",H1)))</formula>
    </cfRule>
  </conditionalFormatting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E82D2-E91E-4CB1-8D83-4B84C0859C05}">
  <sheetPr filterMode="1">
    <tabColor rgb="FF9E0000"/>
  </sheetPr>
  <dimension ref="A1:CC219"/>
  <sheetViews>
    <sheetView showGridLines="0" workbookViewId="0">
      <selection sqref="A1:XFD1048576"/>
    </sheetView>
  </sheetViews>
  <sheetFormatPr defaultRowHeight="15" x14ac:dyDescent="0.25"/>
  <cols>
    <col min="1" max="1" width="9.42578125" style="5" customWidth="1"/>
    <col min="2" max="2" width="10.140625" style="5" customWidth="1"/>
    <col min="3" max="3" width="5.28515625" style="337" customWidth="1"/>
    <col min="4" max="4" width="34.140625" style="5" customWidth="1"/>
    <col min="5" max="5" width="12.140625" style="11" customWidth="1"/>
    <col min="6" max="6" width="24.85546875" style="11" customWidth="1"/>
    <col min="7" max="7" width="25.140625" style="21" bestFit="1" customWidth="1"/>
    <col min="8" max="8" width="33" style="350" bestFit="1" customWidth="1"/>
    <col min="9" max="9" width="9.140625" style="6"/>
    <col min="10" max="10" width="16.28515625" style="6" bestFit="1" customWidth="1"/>
    <col min="11" max="11" width="10.42578125" style="6" customWidth="1"/>
    <col min="12" max="12" width="5.5703125" style="6" bestFit="1" customWidth="1"/>
    <col min="13" max="13" width="9.7109375" style="6" bestFit="1" customWidth="1"/>
    <col min="14" max="14" width="9.28515625" style="6" bestFit="1" customWidth="1"/>
    <col min="15" max="15" width="9.5703125" style="6" customWidth="1"/>
    <col min="16" max="16" width="6.7109375" style="6" customWidth="1"/>
    <col min="17" max="17" width="9.7109375" style="6" bestFit="1" customWidth="1"/>
    <col min="18" max="18" width="9.7109375" style="6" customWidth="1"/>
    <col min="19" max="19" width="11" style="6" customWidth="1"/>
    <col min="20" max="20" width="7.5703125" style="6" customWidth="1"/>
    <col min="21" max="21" width="9.7109375" style="6" bestFit="1" customWidth="1"/>
    <col min="22" max="22" width="9.28515625" style="6" bestFit="1" customWidth="1"/>
    <col min="23" max="23" width="8.42578125" style="6" customWidth="1"/>
    <col min="24" max="24" width="5.5703125" style="6" bestFit="1" customWidth="1"/>
    <col min="25" max="26" width="8.5703125" style="5" customWidth="1"/>
    <col min="27" max="27" width="8.28515625" style="6" customWidth="1"/>
    <col min="28" max="28" width="5.5703125" style="6" bestFit="1" customWidth="1"/>
    <col min="29" max="29" width="9" style="5" customWidth="1"/>
    <col min="30" max="30" width="8.42578125" style="78" customWidth="1"/>
    <col min="31" max="31" width="8.28515625" style="4" customWidth="1"/>
    <col min="32" max="32" width="5.5703125" style="6" bestFit="1" customWidth="1"/>
    <col min="33" max="33" width="9.7109375" style="6" bestFit="1" customWidth="1"/>
    <col min="34" max="34" width="9" style="6" customWidth="1"/>
    <col min="35" max="35" width="8.28515625" style="128" customWidth="1"/>
    <col min="36" max="36" width="5.5703125" style="6" customWidth="1"/>
    <col min="37" max="37" width="9.7109375" style="6" customWidth="1"/>
    <col min="38" max="38" width="9.28515625" style="6" customWidth="1"/>
    <col min="39" max="39" width="8.42578125" style="4" customWidth="1"/>
    <col min="40" max="40" width="5.5703125" style="6" bestFit="1" customWidth="1"/>
    <col min="41" max="41" width="9.7109375" style="6" bestFit="1" customWidth="1"/>
    <col min="42" max="42" width="9.28515625" style="6" customWidth="1"/>
    <col min="43" max="16384" width="9.140625" style="5"/>
  </cols>
  <sheetData>
    <row r="1" spans="1:81" s="90" customFormat="1" ht="23.25" x14ac:dyDescent="0.35">
      <c r="A1" s="204"/>
      <c r="B1" s="204"/>
      <c r="C1" s="334"/>
      <c r="D1" s="205" t="s">
        <v>288</v>
      </c>
      <c r="E1" s="206"/>
      <c r="F1" s="206"/>
      <c r="G1" s="207"/>
      <c r="H1" s="349"/>
      <c r="I1" s="209"/>
      <c r="J1" s="209"/>
      <c r="K1" s="341" t="s">
        <v>324</v>
      </c>
      <c r="L1" s="342"/>
      <c r="M1" s="342"/>
      <c r="N1" s="342"/>
      <c r="O1" s="322" t="s">
        <v>319</v>
      </c>
      <c r="P1" s="332"/>
      <c r="Q1" s="332"/>
      <c r="R1" s="332"/>
      <c r="S1" s="285" t="s">
        <v>309</v>
      </c>
      <c r="T1" s="273"/>
      <c r="U1" s="273"/>
      <c r="V1" s="273"/>
      <c r="W1" s="129" t="s">
        <v>300</v>
      </c>
      <c r="X1" s="130"/>
      <c r="Y1" s="135"/>
      <c r="Z1" s="135"/>
      <c r="AA1" s="100" t="s">
        <v>277</v>
      </c>
      <c r="AB1" s="91"/>
      <c r="AC1" s="101"/>
      <c r="AD1" s="101"/>
      <c r="AE1" s="245" t="s">
        <v>301</v>
      </c>
      <c r="AF1" s="245"/>
      <c r="AG1" s="245"/>
      <c r="AH1" s="245"/>
      <c r="AI1" s="243" t="s">
        <v>302</v>
      </c>
      <c r="AJ1" s="243"/>
      <c r="AK1" s="243"/>
      <c r="AL1" s="243"/>
      <c r="AM1" s="244" t="s">
        <v>303</v>
      </c>
      <c r="AN1" s="244"/>
      <c r="AO1" s="244"/>
      <c r="AP1" s="244"/>
    </row>
    <row r="2" spans="1:81" s="90" customFormat="1" ht="15.75" x14ac:dyDescent="0.25">
      <c r="A2" s="51" t="s">
        <v>84</v>
      </c>
      <c r="B2" s="51" t="s">
        <v>85</v>
      </c>
      <c r="C2" s="335" t="s">
        <v>4</v>
      </c>
      <c r="D2" s="90" t="s">
        <v>3</v>
      </c>
      <c r="E2" s="10" t="s">
        <v>0</v>
      </c>
      <c r="F2" s="90" t="s">
        <v>1</v>
      </c>
      <c r="G2" s="17" t="s">
        <v>156</v>
      </c>
      <c r="H2" s="87" t="s">
        <v>356</v>
      </c>
      <c r="I2" s="90" t="s">
        <v>232</v>
      </c>
      <c r="J2" s="90" t="s">
        <v>89</v>
      </c>
      <c r="K2" s="343" t="s">
        <v>2</v>
      </c>
      <c r="L2" s="343" t="s">
        <v>4</v>
      </c>
      <c r="M2" s="343" t="s">
        <v>93</v>
      </c>
      <c r="N2" s="343" t="s">
        <v>84</v>
      </c>
      <c r="O2" s="310" t="s">
        <v>2</v>
      </c>
      <c r="P2" s="310" t="s">
        <v>4</v>
      </c>
      <c r="Q2" s="310" t="s">
        <v>93</v>
      </c>
      <c r="R2" s="310" t="s">
        <v>84</v>
      </c>
      <c r="S2" s="274" t="s">
        <v>84</v>
      </c>
      <c r="T2" s="274" t="s">
        <v>4</v>
      </c>
      <c r="U2" s="274" t="s">
        <v>93</v>
      </c>
      <c r="V2" s="274" t="s">
        <v>84</v>
      </c>
      <c r="W2" s="131" t="s">
        <v>2</v>
      </c>
      <c r="X2" s="131" t="s">
        <v>4</v>
      </c>
      <c r="Y2" s="136" t="s">
        <v>93</v>
      </c>
      <c r="Z2" s="136" t="s">
        <v>84</v>
      </c>
      <c r="AA2" s="92" t="s">
        <v>2</v>
      </c>
      <c r="AB2" s="92" t="s">
        <v>4</v>
      </c>
      <c r="AC2" s="92" t="s">
        <v>93</v>
      </c>
      <c r="AD2" s="92" t="s">
        <v>84</v>
      </c>
      <c r="AE2" s="246" t="s">
        <v>2</v>
      </c>
      <c r="AF2" s="247" t="s">
        <v>4</v>
      </c>
      <c r="AG2" s="247" t="s">
        <v>93</v>
      </c>
      <c r="AH2" s="247" t="s">
        <v>84</v>
      </c>
      <c r="AI2" s="191" t="s">
        <v>2</v>
      </c>
      <c r="AJ2" s="175" t="s">
        <v>4</v>
      </c>
      <c r="AK2" s="175" t="s">
        <v>93</v>
      </c>
      <c r="AL2" s="175" t="s">
        <v>84</v>
      </c>
      <c r="AM2" s="39" t="s">
        <v>2</v>
      </c>
      <c r="AN2" s="40" t="s">
        <v>4</v>
      </c>
      <c r="AO2" s="40" t="s">
        <v>93</v>
      </c>
      <c r="AP2" s="40" t="s">
        <v>84</v>
      </c>
    </row>
    <row r="3" spans="1:81" s="90" customFormat="1" ht="15.75" hidden="1" customHeight="1" x14ac:dyDescent="0.3">
      <c r="A3" s="53">
        <f>N3+R3+V3+Z3+AD3+AH3+AL3+AP3</f>
        <v>776</v>
      </c>
      <c r="B3" s="53">
        <v>1</v>
      </c>
      <c r="C3" s="336">
        <f>AVERAGE(L3,P3,T3,X3,AB3,AF3,AJ3,AN3,)</f>
        <v>36.333333333333336</v>
      </c>
      <c r="D3" s="352" t="s">
        <v>39</v>
      </c>
      <c r="E3" s="350" t="s">
        <v>13</v>
      </c>
      <c r="F3" s="350" t="s">
        <v>18</v>
      </c>
      <c r="G3" s="353" t="s">
        <v>210</v>
      </c>
      <c r="H3" s="351" t="s">
        <v>329</v>
      </c>
      <c r="I3" s="8" t="s">
        <v>92</v>
      </c>
      <c r="J3" s="8" t="s">
        <v>90</v>
      </c>
      <c r="K3" s="345">
        <v>4.5995370370370365E-3</v>
      </c>
      <c r="L3" s="344">
        <v>32</v>
      </c>
      <c r="M3" s="344">
        <v>7</v>
      </c>
      <c r="N3" s="344">
        <v>93</v>
      </c>
      <c r="O3" s="339">
        <v>2.170138888888889E-3</v>
      </c>
      <c r="P3" s="340">
        <v>32</v>
      </c>
      <c r="Q3" s="340">
        <v>7</v>
      </c>
      <c r="R3" s="340">
        <v>94</v>
      </c>
      <c r="S3" s="293">
        <v>9.8263888888888901E-4</v>
      </c>
      <c r="T3" s="294">
        <v>43</v>
      </c>
      <c r="U3" s="294">
        <v>1</v>
      </c>
      <c r="V3" s="294">
        <v>100</v>
      </c>
      <c r="W3" s="156">
        <v>7.6504629629629622E-4</v>
      </c>
      <c r="X3" s="154">
        <v>44</v>
      </c>
      <c r="Y3" s="154">
        <v>3</v>
      </c>
      <c r="Z3" s="154">
        <v>100</v>
      </c>
      <c r="AA3" s="107">
        <v>9.6400462962962959E-3</v>
      </c>
      <c r="AB3" s="108">
        <v>29</v>
      </c>
      <c r="AC3" s="108">
        <v>8</v>
      </c>
      <c r="AD3" s="108">
        <v>93</v>
      </c>
      <c r="AE3" s="248">
        <v>5.6134259259259256E-4</v>
      </c>
      <c r="AF3" s="249">
        <v>49</v>
      </c>
      <c r="AG3" s="249">
        <v>4</v>
      </c>
      <c r="AH3" s="249">
        <v>97</v>
      </c>
      <c r="AI3" s="192">
        <v>3.6226851851851855E-4</v>
      </c>
      <c r="AJ3" s="193">
        <v>48</v>
      </c>
      <c r="AK3" s="193">
        <v>1</v>
      </c>
      <c r="AL3" s="193">
        <v>100</v>
      </c>
      <c r="AM3" s="114">
        <v>1.7824074074074075E-4</v>
      </c>
      <c r="AN3" s="115">
        <v>50</v>
      </c>
      <c r="AO3" s="115">
        <v>2</v>
      </c>
      <c r="AP3" s="115">
        <v>99</v>
      </c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T3" s="110"/>
      <c r="BU3" s="110"/>
      <c r="BV3" s="110"/>
      <c r="BW3" s="110"/>
      <c r="BX3" s="110"/>
      <c r="BY3" s="110"/>
      <c r="BZ3" s="110"/>
    </row>
    <row r="4" spans="1:81" s="110" customFormat="1" ht="18.75" hidden="1" x14ac:dyDescent="0.3">
      <c r="A4" s="53">
        <f>N4+R4+V4+Z4+AD4+AH4+AL4+AP4</f>
        <v>757</v>
      </c>
      <c r="B4" s="53">
        <v>2</v>
      </c>
      <c r="C4" s="336">
        <f>AVERAGE(L4,P4,T4,X4,AB4,AF4,AJ4,AN4,)</f>
        <v>38.111111111111114</v>
      </c>
      <c r="D4" s="352" t="s">
        <v>6</v>
      </c>
      <c r="E4" s="350" t="s">
        <v>7</v>
      </c>
      <c r="F4" s="350" t="s">
        <v>8</v>
      </c>
      <c r="G4" s="353" t="s">
        <v>210</v>
      </c>
      <c r="H4" s="350" t="s">
        <v>330</v>
      </c>
      <c r="I4" s="8" t="s">
        <v>92</v>
      </c>
      <c r="J4" s="8" t="s">
        <v>90</v>
      </c>
      <c r="K4" s="345">
        <v>4.5486111111111109E-3</v>
      </c>
      <c r="L4" s="344">
        <v>36</v>
      </c>
      <c r="M4" s="344">
        <v>6</v>
      </c>
      <c r="N4" s="344">
        <v>95</v>
      </c>
      <c r="O4" s="339">
        <v>2.1400462962962961E-3</v>
      </c>
      <c r="P4" s="340">
        <v>43</v>
      </c>
      <c r="Q4" s="340">
        <v>5</v>
      </c>
      <c r="R4" s="340">
        <v>97</v>
      </c>
      <c r="S4" s="291">
        <v>9.9652777777777782E-4</v>
      </c>
      <c r="T4" s="292">
        <v>34</v>
      </c>
      <c r="U4" s="292">
        <v>5</v>
      </c>
      <c r="V4" s="292">
        <v>96</v>
      </c>
      <c r="W4" s="133">
        <v>7.7430555555555553E-4</v>
      </c>
      <c r="X4" s="134">
        <v>36</v>
      </c>
      <c r="Y4" s="134">
        <v>5</v>
      </c>
      <c r="Z4" s="134">
        <v>96</v>
      </c>
      <c r="AA4" s="103">
        <v>9.7106481481481471E-3</v>
      </c>
      <c r="AB4" s="93">
        <v>30</v>
      </c>
      <c r="AC4" s="94">
        <v>11</v>
      </c>
      <c r="AD4" s="94">
        <v>90</v>
      </c>
      <c r="AE4" s="250">
        <v>5.6712962962962956E-4</v>
      </c>
      <c r="AF4" s="251">
        <v>37</v>
      </c>
      <c r="AG4" s="252">
        <v>6</v>
      </c>
      <c r="AH4" s="253">
        <v>95</v>
      </c>
      <c r="AI4" s="194">
        <v>3.7037037037037035E-4</v>
      </c>
      <c r="AJ4" s="177">
        <v>60</v>
      </c>
      <c r="AK4" s="177">
        <v>5</v>
      </c>
      <c r="AL4" s="177">
        <v>96</v>
      </c>
      <c r="AM4" s="41">
        <v>1.8518518518518518E-4</v>
      </c>
      <c r="AN4" s="42">
        <v>67</v>
      </c>
      <c r="AO4" s="42">
        <v>9</v>
      </c>
      <c r="AP4" s="42">
        <v>92</v>
      </c>
    </row>
    <row r="5" spans="1:81" s="110" customFormat="1" ht="15.75" hidden="1" customHeight="1" x14ac:dyDescent="0.3">
      <c r="A5" s="53">
        <f>N5+R5+V5+Z5+AD5+AH5+AL5+AP5</f>
        <v>729</v>
      </c>
      <c r="B5" s="53">
        <v>3</v>
      </c>
      <c r="C5" s="336">
        <f>AVERAGE(L5,P5,T5,X5,AB5,AF5,AJ5,AN5,)</f>
        <v>39.555555555555557</v>
      </c>
      <c r="D5" s="352" t="s">
        <v>19</v>
      </c>
      <c r="E5" s="350" t="s">
        <v>7</v>
      </c>
      <c r="F5" s="350" t="s">
        <v>18</v>
      </c>
      <c r="G5" s="353" t="s">
        <v>210</v>
      </c>
      <c r="H5" s="350" t="s">
        <v>331</v>
      </c>
      <c r="I5" s="8" t="s">
        <v>92</v>
      </c>
      <c r="J5" s="8" t="s">
        <v>90</v>
      </c>
      <c r="K5" s="345">
        <v>4.5324074074074077E-3</v>
      </c>
      <c r="L5" s="344">
        <v>31</v>
      </c>
      <c r="M5" s="344">
        <v>5</v>
      </c>
      <c r="N5" s="344">
        <v>96</v>
      </c>
      <c r="O5" s="313">
        <v>2.138888888888889E-3</v>
      </c>
      <c r="P5" s="314">
        <v>41</v>
      </c>
      <c r="Q5" s="314">
        <v>4</v>
      </c>
      <c r="R5" s="314">
        <v>96</v>
      </c>
      <c r="S5" s="283">
        <v>1.0162037037037038E-3</v>
      </c>
      <c r="T5" s="278">
        <v>46</v>
      </c>
      <c r="U5" s="278">
        <v>9</v>
      </c>
      <c r="V5" s="278">
        <v>92</v>
      </c>
      <c r="W5" s="133">
        <v>8.0555555555555545E-4</v>
      </c>
      <c r="X5" s="134">
        <v>44</v>
      </c>
      <c r="Y5" s="134">
        <v>9</v>
      </c>
      <c r="Z5" s="134">
        <v>92</v>
      </c>
      <c r="AA5" s="98">
        <v>9.2766203703703708E-3</v>
      </c>
      <c r="AB5" s="94">
        <v>30</v>
      </c>
      <c r="AC5" s="94">
        <v>3</v>
      </c>
      <c r="AD5" s="94">
        <v>98</v>
      </c>
      <c r="AE5" s="250">
        <v>5.9490740740740739E-4</v>
      </c>
      <c r="AF5" s="252">
        <v>52</v>
      </c>
      <c r="AG5" s="252">
        <v>18</v>
      </c>
      <c r="AH5" s="253">
        <v>83</v>
      </c>
      <c r="AI5" s="195">
        <v>3.8888888888888892E-4</v>
      </c>
      <c r="AJ5" s="180">
        <v>55</v>
      </c>
      <c r="AK5" s="180">
        <v>12</v>
      </c>
      <c r="AL5" s="181">
        <v>90</v>
      </c>
      <c r="AM5" s="41">
        <v>1.9444444444444446E-4</v>
      </c>
      <c r="AN5" s="42">
        <v>57</v>
      </c>
      <c r="AO5" s="42">
        <v>19</v>
      </c>
      <c r="AP5" s="42">
        <v>82</v>
      </c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</row>
    <row r="6" spans="1:81" s="110" customFormat="1" ht="18.75" hidden="1" x14ac:dyDescent="0.3">
      <c r="A6" s="53">
        <f>N6+R6+V6+Z6+AD6+AH6+AL6+AP6</f>
        <v>723</v>
      </c>
      <c r="B6" s="53">
        <v>4</v>
      </c>
      <c r="C6" s="336">
        <f>AVERAGE(L6,P6,T6,X6,AB6,AF6,AJ6,AN6,)</f>
        <v>36.888888888888886</v>
      </c>
      <c r="D6" s="3" t="s">
        <v>44</v>
      </c>
      <c r="E6" s="12" t="s">
        <v>13</v>
      </c>
      <c r="F6" s="12" t="s">
        <v>18</v>
      </c>
      <c r="G6" s="57" t="s">
        <v>210</v>
      </c>
      <c r="H6" s="351"/>
      <c r="I6" s="8" t="s">
        <v>92</v>
      </c>
      <c r="J6" s="8" t="s">
        <v>90</v>
      </c>
      <c r="K6" s="345">
        <v>4.7141203703703703E-3</v>
      </c>
      <c r="L6" s="344">
        <v>30</v>
      </c>
      <c r="M6" s="344">
        <v>8</v>
      </c>
      <c r="N6" s="344">
        <v>92</v>
      </c>
      <c r="O6" s="313">
        <v>2.2060185185185186E-3</v>
      </c>
      <c r="P6" s="314">
        <v>35</v>
      </c>
      <c r="Q6" s="314">
        <v>8</v>
      </c>
      <c r="R6" s="314">
        <v>93</v>
      </c>
      <c r="S6" s="283">
        <v>1.017361111111111E-3</v>
      </c>
      <c r="T6" s="278">
        <v>42</v>
      </c>
      <c r="U6" s="278">
        <v>10</v>
      </c>
      <c r="V6" s="278">
        <v>91</v>
      </c>
      <c r="W6" s="133">
        <v>8.0324074074074076E-4</v>
      </c>
      <c r="X6" s="134">
        <v>42</v>
      </c>
      <c r="Y6" s="134">
        <v>8</v>
      </c>
      <c r="Z6" s="134">
        <v>93</v>
      </c>
      <c r="AA6" s="98">
        <v>9.8784722222222225E-3</v>
      </c>
      <c r="AB6" s="94">
        <v>26</v>
      </c>
      <c r="AC6" s="94">
        <v>14</v>
      </c>
      <c r="AD6" s="94">
        <v>87</v>
      </c>
      <c r="AE6" s="250">
        <v>5.9143518518518518E-4</v>
      </c>
      <c r="AF6" s="252">
        <v>47</v>
      </c>
      <c r="AG6" s="252">
        <v>16</v>
      </c>
      <c r="AH6" s="253">
        <v>85</v>
      </c>
      <c r="AI6" s="195">
        <v>3.8310185185185186E-4</v>
      </c>
      <c r="AJ6" s="180">
        <v>51</v>
      </c>
      <c r="AK6" s="180">
        <v>8</v>
      </c>
      <c r="AL6" s="181">
        <v>93</v>
      </c>
      <c r="AM6" s="41">
        <v>1.8749999999999998E-4</v>
      </c>
      <c r="AN6" s="42">
        <v>59</v>
      </c>
      <c r="AO6" s="42">
        <v>12</v>
      </c>
      <c r="AP6" s="42">
        <v>89</v>
      </c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T6" s="90"/>
      <c r="BU6" s="90"/>
      <c r="BV6" s="90"/>
      <c r="BW6" s="90"/>
      <c r="BX6" s="90"/>
      <c r="BY6" s="90"/>
      <c r="BZ6" s="90"/>
      <c r="CA6" s="90"/>
      <c r="CB6" s="90"/>
      <c r="CC6" s="90"/>
    </row>
    <row r="7" spans="1:81" s="110" customFormat="1" ht="15.75" hidden="1" customHeight="1" x14ac:dyDescent="0.3">
      <c r="A7" s="53">
        <f>N7+R7+V7+Z7+AD7+AH7+AL7+AP7</f>
        <v>718</v>
      </c>
      <c r="B7" s="53">
        <v>5</v>
      </c>
      <c r="C7" s="336">
        <f>AVERAGE(L7,P7,T7,X7,AB7,AF7,AJ7,AN7,)</f>
        <v>33.444444444444443</v>
      </c>
      <c r="D7" s="3" t="s">
        <v>14</v>
      </c>
      <c r="E7" s="12" t="s">
        <v>13</v>
      </c>
      <c r="F7" s="12" t="s">
        <v>121</v>
      </c>
      <c r="G7" s="57" t="s">
        <v>211</v>
      </c>
      <c r="H7" s="350"/>
      <c r="I7" s="8" t="s">
        <v>92</v>
      </c>
      <c r="J7" s="8" t="s">
        <v>90</v>
      </c>
      <c r="K7" s="345">
        <v>5.269675925925925E-3</v>
      </c>
      <c r="L7" s="344">
        <v>27</v>
      </c>
      <c r="M7" s="344">
        <v>14</v>
      </c>
      <c r="N7" s="344">
        <v>86</v>
      </c>
      <c r="O7" s="313">
        <v>2.3730324074074075E-3</v>
      </c>
      <c r="P7" s="314">
        <v>31</v>
      </c>
      <c r="Q7" s="314">
        <v>16</v>
      </c>
      <c r="R7" s="314">
        <v>85</v>
      </c>
      <c r="S7" s="283">
        <v>9.930555555555554E-4</v>
      </c>
      <c r="T7" s="278">
        <v>39</v>
      </c>
      <c r="U7" s="278">
        <v>3</v>
      </c>
      <c r="V7" s="278">
        <v>98</v>
      </c>
      <c r="W7" s="133">
        <v>7.6967592592592593E-4</v>
      </c>
      <c r="X7" s="134">
        <v>41</v>
      </c>
      <c r="Y7" s="134">
        <v>4</v>
      </c>
      <c r="Z7" s="134">
        <v>97</v>
      </c>
      <c r="AA7" s="98">
        <v>1.089699074074074E-2</v>
      </c>
      <c r="AB7" s="94">
        <v>26</v>
      </c>
      <c r="AC7" s="94">
        <v>40</v>
      </c>
      <c r="AD7" s="94">
        <v>61</v>
      </c>
      <c r="AE7" s="254">
        <v>5.4976851851851855E-4</v>
      </c>
      <c r="AF7" s="255">
        <v>42</v>
      </c>
      <c r="AG7" s="255">
        <v>2</v>
      </c>
      <c r="AH7" s="255">
        <v>99</v>
      </c>
      <c r="AI7" s="195">
        <v>3.6458333333333335E-4</v>
      </c>
      <c r="AJ7" s="180">
        <v>46</v>
      </c>
      <c r="AK7" s="180">
        <v>3</v>
      </c>
      <c r="AL7" s="181">
        <v>98</v>
      </c>
      <c r="AM7" s="41">
        <v>1.8402777777777778E-4</v>
      </c>
      <c r="AN7" s="42">
        <v>49</v>
      </c>
      <c r="AO7" s="42">
        <v>7</v>
      </c>
      <c r="AP7" s="42">
        <v>94</v>
      </c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T7" s="90"/>
      <c r="BU7" s="90"/>
      <c r="BV7" s="90"/>
      <c r="BW7" s="90"/>
      <c r="BX7" s="90"/>
      <c r="BY7" s="90"/>
      <c r="BZ7" s="90"/>
      <c r="CA7" s="90"/>
      <c r="CB7" s="90"/>
      <c r="CC7" s="90"/>
    </row>
    <row r="8" spans="1:81" s="110" customFormat="1" ht="15.75" hidden="1" customHeight="1" x14ac:dyDescent="0.3">
      <c r="A8" s="53">
        <f>N8+R8+V8+Z8+AD8+AH8+AL8+AP8</f>
        <v>668</v>
      </c>
      <c r="B8" s="53">
        <v>6</v>
      </c>
      <c r="C8" s="336">
        <f>AVERAGE(L8,P8,T8,X8,AB8,AF8,AJ8,AN8,)</f>
        <v>34.857142857142854</v>
      </c>
      <c r="D8" s="3" t="s">
        <v>171</v>
      </c>
      <c r="E8" s="12" t="s">
        <v>233</v>
      </c>
      <c r="F8" s="12" t="s">
        <v>181</v>
      </c>
      <c r="G8" s="57" t="s">
        <v>209</v>
      </c>
      <c r="H8" s="351" t="s">
        <v>332</v>
      </c>
      <c r="I8" s="8" t="s">
        <v>92</v>
      </c>
      <c r="J8" s="8" t="s">
        <v>90</v>
      </c>
      <c r="K8" s="345">
        <v>4.5613425925925925E-3</v>
      </c>
      <c r="L8" s="344">
        <v>33</v>
      </c>
      <c r="M8" s="344"/>
      <c r="N8" s="344">
        <v>94</v>
      </c>
      <c r="O8" s="329">
        <v>2.1215277777777782E-3</v>
      </c>
      <c r="P8" s="330">
        <v>38</v>
      </c>
      <c r="Q8" s="330">
        <v>3</v>
      </c>
      <c r="R8" s="330">
        <v>98</v>
      </c>
      <c r="S8" s="293">
        <v>9.8263888888888901E-4</v>
      </c>
      <c r="T8" s="294">
        <v>43</v>
      </c>
      <c r="U8" s="294">
        <v>2</v>
      </c>
      <c r="V8" s="294">
        <v>99</v>
      </c>
      <c r="W8" s="156">
        <v>7.6041666666666662E-4</v>
      </c>
      <c r="X8" s="154">
        <v>49</v>
      </c>
      <c r="Y8" s="154">
        <v>2</v>
      </c>
      <c r="Z8" s="154">
        <v>99</v>
      </c>
      <c r="AA8" s="107">
        <v>9.5671296296296303E-3</v>
      </c>
      <c r="AB8" s="108">
        <v>30</v>
      </c>
      <c r="AC8" s="108">
        <v>5</v>
      </c>
      <c r="AD8" s="108">
        <v>96</v>
      </c>
      <c r="AE8" s="248">
        <v>5.7754629629629627E-4</v>
      </c>
      <c r="AF8" s="249">
        <v>51</v>
      </c>
      <c r="AG8" s="249">
        <v>11</v>
      </c>
      <c r="AH8" s="249">
        <v>90</v>
      </c>
      <c r="AI8" s="199" t="s">
        <v>289</v>
      </c>
      <c r="AJ8" s="199"/>
      <c r="AK8" s="196"/>
      <c r="AL8" s="193">
        <v>39</v>
      </c>
      <c r="AM8" s="43" t="s">
        <v>152</v>
      </c>
      <c r="AN8" s="115"/>
      <c r="AO8" s="115"/>
      <c r="AP8" s="115">
        <v>53</v>
      </c>
    </row>
    <row r="9" spans="1:81" s="110" customFormat="1" ht="15.75" hidden="1" customHeight="1" x14ac:dyDescent="0.3">
      <c r="A9" s="53">
        <f>N9+R9+V9+Z9+AD9+AH9+AL9+AP9</f>
        <v>640</v>
      </c>
      <c r="B9" s="53">
        <v>7</v>
      </c>
      <c r="C9" s="336">
        <f>AVERAGE(L9,P9,T9,X9,AB9,AF9,AJ9,AN9,)</f>
        <v>34.333333333333336</v>
      </c>
      <c r="D9" s="3" t="s">
        <v>48</v>
      </c>
      <c r="E9" s="12" t="s">
        <v>50</v>
      </c>
      <c r="F9" s="12" t="s">
        <v>18</v>
      </c>
      <c r="G9" s="57" t="s">
        <v>210</v>
      </c>
      <c r="H9" s="351" t="s">
        <v>333</v>
      </c>
      <c r="I9" s="8" t="s">
        <v>92</v>
      </c>
      <c r="J9" s="8" t="s">
        <v>90</v>
      </c>
      <c r="K9" s="345">
        <v>5.0231481481481481E-3</v>
      </c>
      <c r="L9" s="344">
        <v>27</v>
      </c>
      <c r="M9" s="344">
        <v>11</v>
      </c>
      <c r="N9" s="344">
        <v>89</v>
      </c>
      <c r="O9" s="339">
        <v>2.3217592592592591E-3</v>
      </c>
      <c r="P9" s="340">
        <v>32</v>
      </c>
      <c r="Q9" s="340">
        <v>11</v>
      </c>
      <c r="R9" s="340">
        <v>90</v>
      </c>
      <c r="S9" s="289">
        <v>1.0868055555555555E-3</v>
      </c>
      <c r="T9" s="290">
        <v>39</v>
      </c>
      <c r="U9" s="290">
        <v>19</v>
      </c>
      <c r="V9" s="290">
        <v>82</v>
      </c>
      <c r="W9" s="156">
        <v>8.587962962962963E-4</v>
      </c>
      <c r="X9" s="154">
        <v>39</v>
      </c>
      <c r="Y9" s="154">
        <v>19</v>
      </c>
      <c r="Z9" s="154">
        <v>82</v>
      </c>
      <c r="AA9" s="107">
        <v>1.0731481481481481E-2</v>
      </c>
      <c r="AB9" s="108">
        <v>24</v>
      </c>
      <c r="AC9" s="108">
        <v>33</v>
      </c>
      <c r="AD9" s="108">
        <v>68</v>
      </c>
      <c r="AE9" s="248">
        <v>6.3310185185185192E-4</v>
      </c>
      <c r="AF9" s="249">
        <v>47</v>
      </c>
      <c r="AG9" s="249">
        <v>25</v>
      </c>
      <c r="AH9" s="249">
        <v>76</v>
      </c>
      <c r="AI9" s="192">
        <v>4.1550925925925918E-4</v>
      </c>
      <c r="AJ9" s="193">
        <v>53</v>
      </c>
      <c r="AK9" s="193">
        <v>24</v>
      </c>
      <c r="AL9" s="193">
        <v>77</v>
      </c>
      <c r="AM9" s="114">
        <v>2.0254629629629629E-4</v>
      </c>
      <c r="AN9" s="115">
        <v>48</v>
      </c>
      <c r="AO9" s="115">
        <v>25</v>
      </c>
      <c r="AP9" s="115">
        <v>76</v>
      </c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CA9" s="24"/>
      <c r="CB9" s="24"/>
      <c r="CC9" s="24"/>
    </row>
    <row r="10" spans="1:81" s="90" customFormat="1" ht="18.75" hidden="1" x14ac:dyDescent="0.3">
      <c r="A10" s="53">
        <f>N10+R10+V10+Z10+AD10+AH10+AL10+AP10</f>
        <v>636</v>
      </c>
      <c r="B10" s="53">
        <v>8</v>
      </c>
      <c r="C10" s="336">
        <f>AVERAGE(L10,P10,T10,X10,AB10,AF10,AJ10,AN10,)</f>
        <v>32.888888888888886</v>
      </c>
      <c r="D10" s="3" t="s">
        <v>69</v>
      </c>
      <c r="E10" s="12" t="s">
        <v>13</v>
      </c>
      <c r="F10" s="12" t="s">
        <v>18</v>
      </c>
      <c r="G10" s="57" t="s">
        <v>210</v>
      </c>
      <c r="H10" s="350"/>
      <c r="I10" s="8" t="s">
        <v>92</v>
      </c>
      <c r="J10" s="8" t="s">
        <v>90</v>
      </c>
      <c r="K10" s="345">
        <v>5.0833333333333338E-3</v>
      </c>
      <c r="L10" s="344">
        <v>28</v>
      </c>
      <c r="M10" s="344">
        <v>12</v>
      </c>
      <c r="N10" s="344">
        <v>88</v>
      </c>
      <c r="O10" s="313">
        <v>2.2997685185185183E-3</v>
      </c>
      <c r="P10" s="314">
        <v>33</v>
      </c>
      <c r="Q10" s="314">
        <v>10</v>
      </c>
      <c r="R10" s="314">
        <v>91</v>
      </c>
      <c r="S10" s="283">
        <v>1.0983796296296295E-3</v>
      </c>
      <c r="T10" s="278">
        <v>39</v>
      </c>
      <c r="U10" s="278">
        <v>21</v>
      </c>
      <c r="V10" s="278">
        <v>80</v>
      </c>
      <c r="W10" s="133">
        <v>8.5300925925925919E-4</v>
      </c>
      <c r="X10" s="134">
        <v>39</v>
      </c>
      <c r="Y10" s="134">
        <v>17</v>
      </c>
      <c r="Z10" s="134">
        <v>83</v>
      </c>
      <c r="AA10" s="98">
        <v>1.0628472222222221E-2</v>
      </c>
      <c r="AB10" s="94">
        <v>25</v>
      </c>
      <c r="AC10" s="94">
        <v>32</v>
      </c>
      <c r="AD10" s="94">
        <v>69</v>
      </c>
      <c r="AE10" s="250">
        <v>6.3194444444444442E-4</v>
      </c>
      <c r="AF10" s="252">
        <v>45</v>
      </c>
      <c r="AG10" s="252">
        <v>24</v>
      </c>
      <c r="AH10" s="253">
        <v>77</v>
      </c>
      <c r="AI10" s="195">
        <v>4.4328703703703701E-4</v>
      </c>
      <c r="AJ10" s="180">
        <v>40</v>
      </c>
      <c r="AK10" s="180">
        <v>32</v>
      </c>
      <c r="AL10" s="181">
        <v>69</v>
      </c>
      <c r="AM10" s="41">
        <v>1.9675925925925926E-4</v>
      </c>
      <c r="AN10" s="42">
        <v>47</v>
      </c>
      <c r="AO10" s="42">
        <v>22</v>
      </c>
      <c r="AP10" s="42">
        <v>79</v>
      </c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  <c r="BK10" s="110"/>
      <c r="BL10" s="110"/>
      <c r="BM10" s="110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0"/>
      <c r="CA10" s="5"/>
      <c r="CB10" s="5"/>
      <c r="CC10" s="5"/>
    </row>
    <row r="11" spans="1:81" s="90" customFormat="1" ht="15.75" hidden="1" customHeight="1" x14ac:dyDescent="0.3">
      <c r="A11" s="53">
        <f>N11+R11+V11+Z11+AD11+AH11+AL11+AP11</f>
        <v>625</v>
      </c>
      <c r="B11" s="53">
        <v>9</v>
      </c>
      <c r="C11" s="336">
        <f>AVERAGE(L11,P11,T11,X11,AB11,AF11,AJ11,AN11,)</f>
        <v>41.125</v>
      </c>
      <c r="D11" s="3" t="s">
        <v>72</v>
      </c>
      <c r="E11" s="12" t="s">
        <v>7</v>
      </c>
      <c r="F11" s="12" t="s">
        <v>73</v>
      </c>
      <c r="G11" s="57" t="s">
        <v>125</v>
      </c>
      <c r="H11" s="350"/>
      <c r="I11" s="8" t="s">
        <v>92</v>
      </c>
      <c r="J11" s="8" t="s">
        <v>90</v>
      </c>
      <c r="K11" s="344"/>
      <c r="L11" s="344"/>
      <c r="M11" s="344"/>
      <c r="N11" s="344"/>
      <c r="O11" s="313">
        <v>2.1678240740740742E-3</v>
      </c>
      <c r="P11" s="314">
        <v>39</v>
      </c>
      <c r="Q11" s="314">
        <v>6</v>
      </c>
      <c r="R11" s="314">
        <v>95</v>
      </c>
      <c r="S11" s="283">
        <v>1.0231481481481482E-3</v>
      </c>
      <c r="T11" s="278">
        <v>45</v>
      </c>
      <c r="U11" s="278">
        <v>11</v>
      </c>
      <c r="V11" s="278">
        <v>90</v>
      </c>
      <c r="W11" s="133">
        <v>8.1365740740740736E-4</v>
      </c>
      <c r="X11" s="134">
        <v>49</v>
      </c>
      <c r="Y11" s="134">
        <v>13</v>
      </c>
      <c r="Z11" s="134">
        <v>88</v>
      </c>
      <c r="AA11" s="98">
        <v>9.2453703703703708E-3</v>
      </c>
      <c r="AB11" s="94">
        <v>30</v>
      </c>
      <c r="AC11" s="94">
        <v>2</v>
      </c>
      <c r="AD11" s="94">
        <v>99</v>
      </c>
      <c r="AE11" s="250">
        <v>6.0995370370370381E-4</v>
      </c>
      <c r="AF11" s="252">
        <v>54</v>
      </c>
      <c r="AG11" s="252">
        <v>21</v>
      </c>
      <c r="AH11" s="253">
        <v>80</v>
      </c>
      <c r="AI11" s="195">
        <v>4.0509259259259258E-4</v>
      </c>
      <c r="AJ11" s="180">
        <v>56</v>
      </c>
      <c r="AK11" s="180">
        <v>21</v>
      </c>
      <c r="AL11" s="181">
        <v>80</v>
      </c>
      <c r="AM11" s="41">
        <v>1.8402777777777778E-4</v>
      </c>
      <c r="AN11" s="42">
        <v>56</v>
      </c>
      <c r="AO11" s="42">
        <v>8</v>
      </c>
      <c r="AP11" s="42">
        <v>93</v>
      </c>
      <c r="BQ11" s="110"/>
      <c r="BR11" s="110"/>
      <c r="BS11" s="110"/>
      <c r="BT11" s="110"/>
      <c r="BU11" s="110"/>
      <c r="BV11" s="110"/>
      <c r="BW11" s="110"/>
      <c r="BX11" s="110"/>
      <c r="BY11" s="110"/>
      <c r="BZ11" s="110"/>
      <c r="CA11" s="106"/>
      <c r="CB11" s="106"/>
      <c r="CC11" s="106"/>
    </row>
    <row r="12" spans="1:81" s="110" customFormat="1" ht="15.75" hidden="1" customHeight="1" x14ac:dyDescent="0.3">
      <c r="A12" s="53">
        <f>N12+R12+V12+Z12+AD12+AH12+AL12+AP12</f>
        <v>621</v>
      </c>
      <c r="B12" s="53">
        <v>10</v>
      </c>
      <c r="C12" s="336">
        <f>AVERAGE(L12,P12,T12,X12,AB12,AF12,AJ12,AN12,)</f>
        <v>37.555555555555557</v>
      </c>
      <c r="D12" s="3" t="s">
        <v>40</v>
      </c>
      <c r="E12" s="12" t="s">
        <v>25</v>
      </c>
      <c r="F12" s="12" t="s">
        <v>18</v>
      </c>
      <c r="G12" s="57" t="s">
        <v>210</v>
      </c>
      <c r="H12" s="350" t="s">
        <v>334</v>
      </c>
      <c r="I12" s="8" t="s">
        <v>92</v>
      </c>
      <c r="J12" s="8" t="s">
        <v>357</v>
      </c>
      <c r="K12" s="345">
        <v>4.915856481481482E-3</v>
      </c>
      <c r="L12" s="344">
        <v>36</v>
      </c>
      <c r="M12" s="344">
        <v>11</v>
      </c>
      <c r="N12" s="344">
        <v>90</v>
      </c>
      <c r="O12" s="339">
        <v>2.3415509259259262E-3</v>
      </c>
      <c r="P12" s="340">
        <v>37</v>
      </c>
      <c r="Q12" s="340">
        <v>15</v>
      </c>
      <c r="R12" s="340">
        <v>86</v>
      </c>
      <c r="S12" s="289">
        <v>1.0868055555555555E-3</v>
      </c>
      <c r="T12" s="290">
        <v>47</v>
      </c>
      <c r="U12" s="290">
        <v>20</v>
      </c>
      <c r="V12" s="290">
        <v>81</v>
      </c>
      <c r="W12" s="156">
        <v>8.9814814814814824E-4</v>
      </c>
      <c r="X12" s="154">
        <v>46</v>
      </c>
      <c r="Y12" s="154">
        <v>24</v>
      </c>
      <c r="Z12" s="154">
        <v>77</v>
      </c>
      <c r="AA12" s="104">
        <v>1.0875000000000001E-2</v>
      </c>
      <c r="AB12" s="95">
        <v>29</v>
      </c>
      <c r="AC12" s="95">
        <v>38</v>
      </c>
      <c r="AD12" s="95">
        <v>63</v>
      </c>
      <c r="AE12" s="250">
        <v>6.4120370370370373E-4</v>
      </c>
      <c r="AF12" s="253">
        <v>49</v>
      </c>
      <c r="AG12" s="253">
        <v>30</v>
      </c>
      <c r="AH12" s="253">
        <v>71</v>
      </c>
      <c r="AI12" s="194">
        <v>4.1782407407407409E-4</v>
      </c>
      <c r="AJ12" s="177">
        <v>41</v>
      </c>
      <c r="AK12" s="177">
        <v>25</v>
      </c>
      <c r="AL12" s="177">
        <v>76</v>
      </c>
      <c r="AM12" s="41">
        <v>2.0254629629629629E-4</v>
      </c>
      <c r="AN12" s="42">
        <v>53</v>
      </c>
      <c r="AO12" s="42">
        <v>24</v>
      </c>
      <c r="AP12" s="42">
        <v>77</v>
      </c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90"/>
      <c r="BR12" s="90"/>
      <c r="BS12" s="90"/>
      <c r="BT12" s="90"/>
      <c r="BU12" s="90"/>
      <c r="BV12" s="90"/>
      <c r="BW12" s="90"/>
      <c r="BX12" s="90"/>
      <c r="BY12" s="90"/>
      <c r="BZ12" s="90"/>
    </row>
    <row r="13" spans="1:81" s="110" customFormat="1" ht="18.75" x14ac:dyDescent="0.3">
      <c r="A13" s="53">
        <f>N13+R13+V13+Z13+AD13+AH13+AL13+AP13</f>
        <v>611</v>
      </c>
      <c r="B13" s="53">
        <v>11</v>
      </c>
      <c r="C13" s="336">
        <f>AVERAGE(L13,P13,T13,X13,AB13,AF13,AJ13,AN13,)</f>
        <v>26.166666666666668</v>
      </c>
      <c r="D13" s="12" t="s">
        <v>237</v>
      </c>
      <c r="E13" s="12" t="s">
        <v>34</v>
      </c>
      <c r="F13" s="12" t="s">
        <v>275</v>
      </c>
      <c r="G13" s="57" t="s">
        <v>121</v>
      </c>
      <c r="H13" s="351" t="s">
        <v>344</v>
      </c>
      <c r="I13" s="8" t="s">
        <v>92</v>
      </c>
      <c r="J13" s="8" t="s">
        <v>90</v>
      </c>
      <c r="K13" s="345">
        <v>4.5115740740740741E-3</v>
      </c>
      <c r="L13" s="344">
        <v>29</v>
      </c>
      <c r="M13" s="344">
        <v>4</v>
      </c>
      <c r="N13" s="344">
        <v>97</v>
      </c>
      <c r="O13" s="329">
        <v>2.0648148148148149E-3</v>
      </c>
      <c r="P13" s="330">
        <v>32</v>
      </c>
      <c r="Q13" s="330">
        <v>2</v>
      </c>
      <c r="R13" s="330">
        <v>99</v>
      </c>
      <c r="S13" s="291">
        <v>9.930555555555554E-4</v>
      </c>
      <c r="T13" s="292">
        <v>34</v>
      </c>
      <c r="U13" s="292">
        <v>4</v>
      </c>
      <c r="V13" s="292">
        <v>97</v>
      </c>
      <c r="W13" s="156">
        <v>8.1249999999999996E-4</v>
      </c>
      <c r="X13" s="154">
        <v>34</v>
      </c>
      <c r="Y13" s="154">
        <v>11</v>
      </c>
      <c r="Z13" s="154">
        <v>90</v>
      </c>
      <c r="AA13" s="107">
        <v>9.479166666666667E-3</v>
      </c>
      <c r="AB13" s="108">
        <v>28</v>
      </c>
      <c r="AC13" s="108">
        <v>4</v>
      </c>
      <c r="AD13" s="108">
        <v>97</v>
      </c>
      <c r="AE13" s="256" t="s">
        <v>290</v>
      </c>
      <c r="AF13" s="257"/>
      <c r="AG13" s="257"/>
      <c r="AH13" s="249">
        <v>39</v>
      </c>
      <c r="AI13" s="199" t="s">
        <v>289</v>
      </c>
      <c r="AJ13" s="199"/>
      <c r="AK13" s="196"/>
      <c r="AL13" s="193">
        <v>39</v>
      </c>
      <c r="AM13" s="43" t="s">
        <v>152</v>
      </c>
      <c r="AN13" s="115"/>
      <c r="AO13" s="115"/>
      <c r="AP13" s="115">
        <v>53</v>
      </c>
    </row>
    <row r="14" spans="1:81" s="24" customFormat="1" ht="18.75" hidden="1" x14ac:dyDescent="0.3">
      <c r="A14" s="53">
        <f>N14+R14+V14+Z14+AD14+AH14+AL14+AP14</f>
        <v>581</v>
      </c>
      <c r="B14" s="53">
        <v>12</v>
      </c>
      <c r="C14" s="336">
        <f>AVERAGE(L14,P14,T14,X14,AB14,AF14,AJ14,AN14,)</f>
        <v>29.333333333333332</v>
      </c>
      <c r="D14" s="3" t="s">
        <v>10</v>
      </c>
      <c r="E14" s="12" t="s">
        <v>13</v>
      </c>
      <c r="F14" s="12" t="s">
        <v>18</v>
      </c>
      <c r="G14" s="57" t="s">
        <v>210</v>
      </c>
      <c r="H14" s="350"/>
      <c r="I14" s="8" t="s">
        <v>92</v>
      </c>
      <c r="J14" s="8" t="s">
        <v>90</v>
      </c>
      <c r="K14" s="345">
        <v>5.2731481481481483E-3</v>
      </c>
      <c r="L14" s="344">
        <v>28</v>
      </c>
      <c r="M14" s="344">
        <v>15</v>
      </c>
      <c r="N14" s="344">
        <v>85</v>
      </c>
      <c r="O14" s="313">
        <v>2.4699074074074072E-3</v>
      </c>
      <c r="P14" s="314">
        <v>29</v>
      </c>
      <c r="Q14" s="314">
        <v>19</v>
      </c>
      <c r="R14" s="314">
        <v>82</v>
      </c>
      <c r="S14" s="283">
        <v>1.2037037037037038E-3</v>
      </c>
      <c r="T14" s="278">
        <v>33</v>
      </c>
      <c r="U14" s="278">
        <v>27</v>
      </c>
      <c r="V14" s="278">
        <v>74</v>
      </c>
      <c r="W14" s="133">
        <v>9.2013888888888885E-4</v>
      </c>
      <c r="X14" s="134">
        <v>39</v>
      </c>
      <c r="Y14" s="134">
        <v>28</v>
      </c>
      <c r="Z14" s="134">
        <v>73</v>
      </c>
      <c r="AA14" s="98">
        <v>1.1525462962962965E-2</v>
      </c>
      <c r="AB14" s="94">
        <v>21</v>
      </c>
      <c r="AC14" s="94">
        <v>48</v>
      </c>
      <c r="AD14" s="94">
        <v>53</v>
      </c>
      <c r="AE14" s="250">
        <v>6.6550925925925935E-4</v>
      </c>
      <c r="AF14" s="252">
        <v>33</v>
      </c>
      <c r="AG14" s="252">
        <v>36</v>
      </c>
      <c r="AH14" s="253">
        <v>65</v>
      </c>
      <c r="AI14" s="195">
        <v>4.224537037037037E-4</v>
      </c>
      <c r="AJ14" s="180">
        <v>41</v>
      </c>
      <c r="AK14" s="180">
        <v>26</v>
      </c>
      <c r="AL14" s="181">
        <v>75</v>
      </c>
      <c r="AM14" s="41">
        <v>2.0833333333333335E-4</v>
      </c>
      <c r="AN14" s="42">
        <v>40</v>
      </c>
      <c r="AO14" s="42">
        <v>27</v>
      </c>
      <c r="AP14" s="42">
        <v>74</v>
      </c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110"/>
      <c r="BU14" s="110"/>
      <c r="BV14" s="110"/>
      <c r="BW14" s="110"/>
      <c r="BX14" s="110"/>
      <c r="BY14" s="110"/>
      <c r="BZ14" s="110"/>
      <c r="CA14" s="90"/>
      <c r="CB14" s="90"/>
      <c r="CC14" s="90"/>
    </row>
    <row r="15" spans="1:81" ht="18.75" hidden="1" x14ac:dyDescent="0.3">
      <c r="A15" s="53">
        <f>N15+R15+V15+Z15+AD15+AH15+AL15+AP15</f>
        <v>558</v>
      </c>
      <c r="B15" s="53">
        <v>13</v>
      </c>
      <c r="C15" s="336">
        <f>AVERAGE(L15,P15,T15,X15,AB15,AF15,AJ15,AN15,)</f>
        <v>29.333333333333332</v>
      </c>
      <c r="D15" s="3" t="s">
        <v>186</v>
      </c>
      <c r="E15" s="12" t="s">
        <v>101</v>
      </c>
      <c r="F15" s="12" t="s">
        <v>18</v>
      </c>
      <c r="G15" s="57" t="s">
        <v>210</v>
      </c>
      <c r="H15" s="351" t="s">
        <v>335</v>
      </c>
      <c r="I15" s="8" t="s">
        <v>92</v>
      </c>
      <c r="J15" s="8" t="s">
        <v>90</v>
      </c>
      <c r="K15" s="345">
        <v>4.8726851851851856E-3</v>
      </c>
      <c r="L15" s="344">
        <v>29</v>
      </c>
      <c r="M15" s="344">
        <v>9</v>
      </c>
      <c r="N15" s="344">
        <v>91</v>
      </c>
      <c r="O15" s="339">
        <v>2.3252314814814815E-3</v>
      </c>
      <c r="P15" s="340">
        <v>34</v>
      </c>
      <c r="Q15" s="340">
        <v>12</v>
      </c>
      <c r="R15" s="340">
        <v>89</v>
      </c>
      <c r="S15" s="333" t="s">
        <v>315</v>
      </c>
      <c r="T15" s="278"/>
      <c r="U15" s="278"/>
      <c r="V15" s="278">
        <v>62</v>
      </c>
      <c r="W15" s="156">
        <v>8.9351851851851842E-4</v>
      </c>
      <c r="X15" s="154">
        <v>38</v>
      </c>
      <c r="Y15" s="154">
        <v>23</v>
      </c>
      <c r="Z15" s="154">
        <v>78</v>
      </c>
      <c r="AA15" s="107">
        <v>1.0280092592592592E-2</v>
      </c>
      <c r="AB15" s="108">
        <v>24</v>
      </c>
      <c r="AC15" s="108">
        <v>23</v>
      </c>
      <c r="AD15" s="108">
        <v>78</v>
      </c>
      <c r="AE15" s="248">
        <v>6.5046296296296304E-4</v>
      </c>
      <c r="AF15" s="249">
        <v>51</v>
      </c>
      <c r="AG15" s="249">
        <v>33</v>
      </c>
      <c r="AH15" s="249">
        <v>68</v>
      </c>
      <c r="AI15" s="199" t="s">
        <v>289</v>
      </c>
      <c r="AJ15" s="199"/>
      <c r="AK15" s="196"/>
      <c r="AL15" s="193">
        <v>39</v>
      </c>
      <c r="AM15" s="43" t="s">
        <v>152</v>
      </c>
      <c r="AN15" s="115"/>
      <c r="AO15" s="115"/>
      <c r="AP15" s="115">
        <v>53</v>
      </c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24"/>
      <c r="BR15" s="24"/>
      <c r="BS15" s="24"/>
      <c r="BT15" s="90"/>
      <c r="BU15" s="90"/>
      <c r="BV15" s="90"/>
      <c r="BW15" s="90"/>
      <c r="BX15" s="90"/>
      <c r="BY15" s="24"/>
      <c r="BZ15" s="24"/>
      <c r="CA15" s="110"/>
      <c r="CB15" s="110"/>
      <c r="CC15" s="110"/>
    </row>
    <row r="16" spans="1:81" s="110" customFormat="1" ht="18.75" hidden="1" x14ac:dyDescent="0.3">
      <c r="A16" s="53">
        <f>N16+R16+V16+Z16+AD16+AH16+AL16+AP16</f>
        <v>554</v>
      </c>
      <c r="B16" s="53">
        <v>14</v>
      </c>
      <c r="C16" s="336">
        <f>AVERAGE(L16,P16,T16,X16,AB16,AF16,AJ16,AN16,)</f>
        <v>30.444444444444443</v>
      </c>
      <c r="D16" s="3" t="s">
        <v>95</v>
      </c>
      <c r="E16" s="12" t="s">
        <v>25</v>
      </c>
      <c r="F16" s="12" t="s">
        <v>18</v>
      </c>
      <c r="G16" s="57" t="s">
        <v>210</v>
      </c>
      <c r="H16" s="350"/>
      <c r="I16" s="8" t="s">
        <v>92</v>
      </c>
      <c r="J16" s="8" t="s">
        <v>90</v>
      </c>
      <c r="K16" s="345">
        <v>5.386574074074074E-3</v>
      </c>
      <c r="L16" s="344">
        <v>27</v>
      </c>
      <c r="M16" s="344">
        <v>16</v>
      </c>
      <c r="N16" s="344">
        <v>84</v>
      </c>
      <c r="O16" s="313">
        <v>2.5081018518518521E-3</v>
      </c>
      <c r="P16" s="314">
        <v>32</v>
      </c>
      <c r="Q16" s="314">
        <v>20</v>
      </c>
      <c r="R16" s="314">
        <v>81</v>
      </c>
      <c r="S16" s="283">
        <v>1.1805555555555556E-3</v>
      </c>
      <c r="T16" s="278">
        <v>32</v>
      </c>
      <c r="U16" s="278">
        <v>26</v>
      </c>
      <c r="V16" s="278">
        <v>75</v>
      </c>
      <c r="W16" s="133">
        <v>9.2245370370370365E-4</v>
      </c>
      <c r="X16" s="134">
        <v>36</v>
      </c>
      <c r="Y16" s="134">
        <v>29</v>
      </c>
      <c r="Z16" s="134">
        <v>72</v>
      </c>
      <c r="AA16" s="98">
        <v>1.1135416666666667E-2</v>
      </c>
      <c r="AB16" s="94">
        <v>25</v>
      </c>
      <c r="AC16" s="94">
        <v>43</v>
      </c>
      <c r="AD16" s="94">
        <v>58</v>
      </c>
      <c r="AE16" s="250">
        <v>6.8750000000000007E-4</v>
      </c>
      <c r="AF16" s="252">
        <v>39</v>
      </c>
      <c r="AG16" s="252">
        <v>40</v>
      </c>
      <c r="AH16" s="253">
        <v>61</v>
      </c>
      <c r="AI16" s="195">
        <v>4.5486111111111102E-4</v>
      </c>
      <c r="AJ16" s="180">
        <v>41</v>
      </c>
      <c r="AK16" s="180">
        <v>38</v>
      </c>
      <c r="AL16" s="181">
        <v>64</v>
      </c>
      <c r="AM16" s="41">
        <v>2.3958333333333332E-4</v>
      </c>
      <c r="AN16" s="42">
        <v>42</v>
      </c>
      <c r="AO16" s="42">
        <v>42</v>
      </c>
      <c r="AP16" s="272">
        <v>59</v>
      </c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</row>
    <row r="17" spans="1:81" s="90" customFormat="1" ht="15.75" hidden="1" customHeight="1" x14ac:dyDescent="0.3">
      <c r="A17" s="53">
        <f>N17+R17+V17+Z17+AD17+AH17+AL17+AP17</f>
        <v>548</v>
      </c>
      <c r="B17" s="53">
        <v>15</v>
      </c>
      <c r="C17" s="336">
        <f>AVERAGE(L17,P17,T17,X17,AB17,AF17,AJ17,AN17,)</f>
        <v>36.428571428571431</v>
      </c>
      <c r="D17" s="3" t="s">
        <v>12</v>
      </c>
      <c r="E17" s="12" t="s">
        <v>13</v>
      </c>
      <c r="F17" s="12" t="s">
        <v>18</v>
      </c>
      <c r="G17" s="57" t="s">
        <v>210</v>
      </c>
      <c r="H17" s="350"/>
      <c r="I17" s="8" t="s">
        <v>92</v>
      </c>
      <c r="J17" s="8" t="s">
        <v>90</v>
      </c>
      <c r="K17" s="344"/>
      <c r="L17" s="344"/>
      <c r="M17" s="344"/>
      <c r="N17" s="344"/>
      <c r="O17" s="313">
        <v>2.3773148148148147E-3</v>
      </c>
      <c r="P17" s="314">
        <v>26</v>
      </c>
      <c r="Q17" s="314">
        <v>17</v>
      </c>
      <c r="R17" s="314">
        <v>84</v>
      </c>
      <c r="S17" s="283">
        <v>1.0092592592592592E-3</v>
      </c>
      <c r="T17" s="278">
        <v>42</v>
      </c>
      <c r="U17" s="278">
        <v>8</v>
      </c>
      <c r="V17" s="278">
        <v>93</v>
      </c>
      <c r="W17" s="133">
        <v>8.1365740740740736E-4</v>
      </c>
      <c r="X17" s="134">
        <v>39</v>
      </c>
      <c r="Y17" s="134">
        <v>12</v>
      </c>
      <c r="Z17" s="134">
        <v>89</v>
      </c>
      <c r="AA17" s="210" t="s">
        <v>291</v>
      </c>
      <c r="AB17" s="95"/>
      <c r="AC17" s="95"/>
      <c r="AD17" s="95">
        <v>28</v>
      </c>
      <c r="AE17" s="250">
        <v>5.912037037037037E-4</v>
      </c>
      <c r="AF17" s="252">
        <v>42</v>
      </c>
      <c r="AG17" s="252">
        <v>14</v>
      </c>
      <c r="AH17" s="253">
        <v>87</v>
      </c>
      <c r="AI17" s="195">
        <v>3.9351851851851852E-4</v>
      </c>
      <c r="AJ17" s="180">
        <v>42</v>
      </c>
      <c r="AK17" s="180">
        <v>14</v>
      </c>
      <c r="AL17" s="181">
        <v>87</v>
      </c>
      <c r="AM17" s="41">
        <v>1.9675925925925926E-4</v>
      </c>
      <c r="AN17" s="42">
        <v>64</v>
      </c>
      <c r="AO17" s="42">
        <v>21</v>
      </c>
      <c r="AP17" s="42">
        <v>80</v>
      </c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</row>
    <row r="18" spans="1:81" s="90" customFormat="1" ht="15.75" hidden="1" customHeight="1" x14ac:dyDescent="0.3">
      <c r="A18" s="53">
        <f>N18+R18+V18+Z18+AD18+AH18+AL18+AP18</f>
        <v>547</v>
      </c>
      <c r="B18" s="53">
        <v>16</v>
      </c>
      <c r="C18" s="336">
        <f>AVERAGE(L18,P18,T18,X18,AB18,AF18,AJ18,AN18,)</f>
        <v>30.555555555555557</v>
      </c>
      <c r="D18" s="3" t="s">
        <v>49</v>
      </c>
      <c r="E18" s="12" t="s">
        <v>50</v>
      </c>
      <c r="F18" s="12" t="s">
        <v>51</v>
      </c>
      <c r="G18" s="57" t="s">
        <v>131</v>
      </c>
      <c r="H18" s="350"/>
      <c r="I18" s="8" t="s">
        <v>92</v>
      </c>
      <c r="J18" s="8" t="s">
        <v>90</v>
      </c>
      <c r="K18" s="345">
        <v>5.4826388888888885E-3</v>
      </c>
      <c r="L18" s="344">
        <v>27</v>
      </c>
      <c r="M18" s="344">
        <v>18</v>
      </c>
      <c r="N18" s="344">
        <v>82</v>
      </c>
      <c r="O18" s="339">
        <v>2.5821759259259257E-3</v>
      </c>
      <c r="P18" s="340">
        <v>30</v>
      </c>
      <c r="Q18" s="340">
        <v>22</v>
      </c>
      <c r="R18" s="340">
        <v>79</v>
      </c>
      <c r="S18" s="289">
        <v>1.2395833333333334E-3</v>
      </c>
      <c r="T18" s="290">
        <v>32</v>
      </c>
      <c r="U18" s="290">
        <v>30</v>
      </c>
      <c r="V18" s="290">
        <v>71</v>
      </c>
      <c r="W18" s="133">
        <v>2.4189814814814812E-4</v>
      </c>
      <c r="X18" s="134">
        <v>41</v>
      </c>
      <c r="Y18" s="134">
        <v>30</v>
      </c>
      <c r="Z18" s="134">
        <v>71</v>
      </c>
      <c r="AA18" s="98">
        <v>1.1957175925925927E-2</v>
      </c>
      <c r="AB18" s="94">
        <v>24</v>
      </c>
      <c r="AC18" s="94">
        <v>51</v>
      </c>
      <c r="AD18" s="94">
        <v>50</v>
      </c>
      <c r="AE18" s="250">
        <v>6.8634259259259256E-4</v>
      </c>
      <c r="AF18" s="252">
        <v>36</v>
      </c>
      <c r="AG18" s="252">
        <v>39</v>
      </c>
      <c r="AH18" s="253">
        <v>62</v>
      </c>
      <c r="AI18" s="195">
        <v>4.5370370370370378E-4</v>
      </c>
      <c r="AJ18" s="180">
        <v>38</v>
      </c>
      <c r="AK18" s="180">
        <v>35</v>
      </c>
      <c r="AL18" s="181">
        <v>66</v>
      </c>
      <c r="AM18" s="41">
        <v>2.2106481481481481E-4</v>
      </c>
      <c r="AN18" s="42">
        <v>47</v>
      </c>
      <c r="AO18" s="42">
        <v>35</v>
      </c>
      <c r="AP18" s="42">
        <v>66</v>
      </c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</row>
    <row r="19" spans="1:81" s="90" customFormat="1" ht="18.75" hidden="1" x14ac:dyDescent="0.3">
      <c r="A19" s="53">
        <f>N19+R19+V19+Z19+AD19+AH19+AL19+AP19</f>
        <v>532</v>
      </c>
      <c r="B19" s="53">
        <v>17</v>
      </c>
      <c r="C19" s="336">
        <f>AVERAGE(L19,P19,T19,X19,AB19,AF19,AJ19,AN19,)</f>
        <v>25.75</v>
      </c>
      <c r="D19" s="12" t="s">
        <v>276</v>
      </c>
      <c r="E19" s="12" t="s">
        <v>7</v>
      </c>
      <c r="F19" s="12" t="s">
        <v>235</v>
      </c>
      <c r="G19" s="57" t="s">
        <v>236</v>
      </c>
      <c r="H19" s="351"/>
      <c r="I19" s="8" t="s">
        <v>92</v>
      </c>
      <c r="J19" s="8" t="s">
        <v>90</v>
      </c>
      <c r="K19" s="345">
        <v>4.3124999999999995E-3</v>
      </c>
      <c r="L19" s="344">
        <v>34</v>
      </c>
      <c r="M19" s="344">
        <v>1</v>
      </c>
      <c r="N19" s="344">
        <v>100</v>
      </c>
      <c r="O19" s="346" t="s">
        <v>315</v>
      </c>
      <c r="P19" s="314"/>
      <c r="Q19" s="314"/>
      <c r="R19" s="314">
        <v>68</v>
      </c>
      <c r="S19" s="333" t="s">
        <v>315</v>
      </c>
      <c r="T19" s="278"/>
      <c r="U19" s="278"/>
      <c r="V19" s="278">
        <v>62</v>
      </c>
      <c r="W19" s="133">
        <v>2.4189814814814812E-4</v>
      </c>
      <c r="X19" s="134">
        <v>41</v>
      </c>
      <c r="Y19" s="134">
        <v>30</v>
      </c>
      <c r="Z19" s="134">
        <v>71</v>
      </c>
      <c r="AA19" s="107">
        <v>9.0435185185185184E-3</v>
      </c>
      <c r="AB19" s="108">
        <v>28</v>
      </c>
      <c r="AC19" s="108">
        <v>1</v>
      </c>
      <c r="AD19" s="108">
        <v>100</v>
      </c>
      <c r="AE19" s="256" t="s">
        <v>290</v>
      </c>
      <c r="AF19" s="257"/>
      <c r="AG19" s="257"/>
      <c r="AH19" s="249">
        <v>39</v>
      </c>
      <c r="AI19" s="199" t="s">
        <v>289</v>
      </c>
      <c r="AJ19" s="199"/>
      <c r="AK19" s="196"/>
      <c r="AL19" s="193">
        <v>39</v>
      </c>
      <c r="AM19" s="43" t="s">
        <v>152</v>
      </c>
      <c r="AN19" s="115"/>
      <c r="AO19" s="115"/>
      <c r="AP19" s="115">
        <v>53</v>
      </c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5"/>
      <c r="BR19" s="5"/>
      <c r="BS19" s="5"/>
      <c r="BT19" s="106"/>
      <c r="BU19" s="106"/>
      <c r="BV19" s="106"/>
      <c r="BW19" s="106"/>
      <c r="BX19" s="106"/>
      <c r="BY19" s="106"/>
      <c r="BZ19" s="106"/>
    </row>
    <row r="20" spans="1:81" s="90" customFormat="1" ht="18.75" hidden="1" x14ac:dyDescent="0.3">
      <c r="A20" s="53">
        <f>N20+R20+V20+Z20+AD20+AH20+AL20+AP20</f>
        <v>520</v>
      </c>
      <c r="B20" s="53">
        <v>18</v>
      </c>
      <c r="C20" s="336">
        <f>AVERAGE(L20,P20,T20,X20,AB20,AF20,AJ20,AN20,)</f>
        <v>33.111111111111114</v>
      </c>
      <c r="D20" s="354" t="s">
        <v>75</v>
      </c>
      <c r="E20" s="355" t="s">
        <v>7</v>
      </c>
      <c r="F20" s="355" t="s">
        <v>18</v>
      </c>
      <c r="G20" s="356" t="s">
        <v>210</v>
      </c>
      <c r="H20" s="351" t="s">
        <v>336</v>
      </c>
      <c r="I20" s="8" t="s">
        <v>77</v>
      </c>
      <c r="J20" s="8" t="s">
        <v>90</v>
      </c>
      <c r="K20" s="345">
        <v>5.4710648148148149E-3</v>
      </c>
      <c r="L20" s="344">
        <v>33</v>
      </c>
      <c r="M20" s="344">
        <v>17</v>
      </c>
      <c r="N20" s="344">
        <v>83</v>
      </c>
      <c r="O20" s="339">
        <v>2.6574074074074074E-3</v>
      </c>
      <c r="P20" s="340">
        <v>36</v>
      </c>
      <c r="Q20" s="340">
        <v>24</v>
      </c>
      <c r="R20" s="340">
        <v>77</v>
      </c>
      <c r="S20" s="283">
        <v>1.236111111111111E-3</v>
      </c>
      <c r="T20" s="278">
        <v>38</v>
      </c>
      <c r="U20" s="278">
        <v>29</v>
      </c>
      <c r="V20" s="278">
        <v>72</v>
      </c>
      <c r="W20" s="156">
        <v>9.780092592592592E-4</v>
      </c>
      <c r="X20" s="154">
        <v>34</v>
      </c>
      <c r="Y20" s="154">
        <v>31</v>
      </c>
      <c r="Z20" s="154">
        <v>70</v>
      </c>
      <c r="AA20" s="107">
        <v>1.1859953703703704E-2</v>
      </c>
      <c r="AB20" s="108">
        <v>24</v>
      </c>
      <c r="AC20" s="108">
        <v>50</v>
      </c>
      <c r="AD20" s="108">
        <v>51</v>
      </c>
      <c r="AE20" s="248">
        <v>7.5578703703703702E-4</v>
      </c>
      <c r="AF20" s="249">
        <v>43</v>
      </c>
      <c r="AG20" s="249">
        <v>50</v>
      </c>
      <c r="AH20" s="249">
        <v>51</v>
      </c>
      <c r="AI20" s="192">
        <v>4.8379629629629624E-4</v>
      </c>
      <c r="AJ20" s="193">
        <v>43</v>
      </c>
      <c r="AK20" s="193">
        <v>45</v>
      </c>
      <c r="AL20" s="193">
        <v>56</v>
      </c>
      <c r="AM20" s="114">
        <v>2.3726851851851852E-4</v>
      </c>
      <c r="AN20" s="115">
        <v>47</v>
      </c>
      <c r="AO20" s="115">
        <v>41</v>
      </c>
      <c r="AP20" s="115">
        <v>60</v>
      </c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</row>
    <row r="21" spans="1:81" s="110" customFormat="1" ht="18.75" hidden="1" x14ac:dyDescent="0.3">
      <c r="A21" s="53">
        <f>N21+R21+V21+Z21+AD21+AH21+AL21+AP21</f>
        <v>510</v>
      </c>
      <c r="B21" s="53">
        <v>19</v>
      </c>
      <c r="C21" s="336">
        <f>AVERAGE(L21,P21,T21,X21,AB21,AF21,AJ21,AN21,)</f>
        <v>25.333333333333332</v>
      </c>
      <c r="D21" s="3" t="s">
        <v>177</v>
      </c>
      <c r="E21" s="12" t="s">
        <v>7</v>
      </c>
      <c r="F21" s="12" t="s">
        <v>178</v>
      </c>
      <c r="G21" s="57" t="s">
        <v>179</v>
      </c>
      <c r="H21" s="350"/>
      <c r="I21" s="8" t="s">
        <v>92</v>
      </c>
      <c r="J21" s="8" t="s">
        <v>90</v>
      </c>
      <c r="K21" s="345"/>
      <c r="L21" s="344"/>
      <c r="M21" s="344"/>
      <c r="N21" s="344"/>
      <c r="O21" s="313">
        <v>2.3321759259259259E-3</v>
      </c>
      <c r="P21" s="314">
        <v>27</v>
      </c>
      <c r="Q21" s="314">
        <v>13</v>
      </c>
      <c r="R21" s="314">
        <v>88</v>
      </c>
      <c r="S21" s="283">
        <v>1.0486111111111111E-3</v>
      </c>
      <c r="T21" s="278">
        <v>31</v>
      </c>
      <c r="U21" s="278">
        <v>12</v>
      </c>
      <c r="V21" s="278">
        <v>89</v>
      </c>
      <c r="W21" s="133">
        <v>8.1018518518518516E-4</v>
      </c>
      <c r="X21" s="134">
        <v>32</v>
      </c>
      <c r="Y21" s="134">
        <v>10</v>
      </c>
      <c r="Z21" s="134">
        <v>91</v>
      </c>
      <c r="AA21" s="104">
        <v>1.0523148148148148E-2</v>
      </c>
      <c r="AB21" s="95">
        <v>27</v>
      </c>
      <c r="AC21" s="94">
        <v>29</v>
      </c>
      <c r="AD21" s="94">
        <v>72</v>
      </c>
      <c r="AE21" s="250">
        <v>6.2384259259259261E-4</v>
      </c>
      <c r="AF21" s="253">
        <v>35</v>
      </c>
      <c r="AG21" s="253">
        <v>23</v>
      </c>
      <c r="AH21" s="253">
        <v>78</v>
      </c>
      <c r="AI21" s="199" t="s">
        <v>289</v>
      </c>
      <c r="AJ21" s="199"/>
      <c r="AK21" s="197"/>
      <c r="AL21" s="180">
        <v>39</v>
      </c>
      <c r="AM21" s="43" t="s">
        <v>152</v>
      </c>
      <c r="AN21" s="42"/>
      <c r="AO21" s="42"/>
      <c r="AP21" s="42">
        <v>53</v>
      </c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90"/>
      <c r="CB21" s="90"/>
      <c r="CC21" s="90"/>
    </row>
    <row r="22" spans="1:81" s="90" customFormat="1" ht="15.75" hidden="1" customHeight="1" x14ac:dyDescent="0.3">
      <c r="A22" s="53">
        <f>N22+R22+V22+Z22+AD22+AH22+AL22+AP22</f>
        <v>506</v>
      </c>
      <c r="B22" s="53">
        <v>20</v>
      </c>
      <c r="C22" s="336">
        <f>AVERAGE(L22,P22,T22,X22,AB22,AF22,AJ22,AN22,)</f>
        <v>35.444444444444443</v>
      </c>
      <c r="D22" s="354" t="s">
        <v>55</v>
      </c>
      <c r="E22" s="355" t="s">
        <v>102</v>
      </c>
      <c r="F22" s="355" t="s">
        <v>57</v>
      </c>
      <c r="G22" s="356" t="s">
        <v>210</v>
      </c>
      <c r="H22" s="351" t="s">
        <v>337</v>
      </c>
      <c r="I22" s="8" t="s">
        <v>77</v>
      </c>
      <c r="J22" s="8" t="s">
        <v>90</v>
      </c>
      <c r="K22" s="345">
        <v>5.7876157407407399E-3</v>
      </c>
      <c r="L22" s="344">
        <v>33</v>
      </c>
      <c r="M22" s="344">
        <v>20</v>
      </c>
      <c r="N22" s="344">
        <v>80</v>
      </c>
      <c r="O22" s="339">
        <v>2.7719907407407411E-3</v>
      </c>
      <c r="P22" s="340">
        <v>39</v>
      </c>
      <c r="Q22" s="340">
        <v>26</v>
      </c>
      <c r="R22" s="340">
        <v>75</v>
      </c>
      <c r="S22" s="289">
        <v>1.2962962962962963E-3</v>
      </c>
      <c r="T22" s="290">
        <v>31</v>
      </c>
      <c r="U22" s="290">
        <v>32</v>
      </c>
      <c r="V22" s="290">
        <v>69</v>
      </c>
      <c r="W22" s="156">
        <v>1.0335648148148148E-3</v>
      </c>
      <c r="X22" s="154">
        <v>42</v>
      </c>
      <c r="Y22" s="154">
        <v>36</v>
      </c>
      <c r="Z22" s="154">
        <v>65</v>
      </c>
      <c r="AA22" s="107">
        <v>1.2040509259259259E-2</v>
      </c>
      <c r="AB22" s="108">
        <v>29</v>
      </c>
      <c r="AC22" s="94">
        <v>53</v>
      </c>
      <c r="AD22" s="94">
        <v>48</v>
      </c>
      <c r="AE22" s="248">
        <v>7.4652777777777781E-4</v>
      </c>
      <c r="AF22" s="249">
        <v>45</v>
      </c>
      <c r="AG22" s="249">
        <v>46</v>
      </c>
      <c r="AH22" s="249">
        <v>55</v>
      </c>
      <c r="AI22" s="192">
        <v>4.895833333333333E-4</v>
      </c>
      <c r="AJ22" s="193">
        <v>46</v>
      </c>
      <c r="AK22" s="193">
        <v>46</v>
      </c>
      <c r="AL22" s="193">
        <v>55</v>
      </c>
      <c r="AM22" s="114">
        <v>2.4768518518518515E-4</v>
      </c>
      <c r="AN22" s="115">
        <v>54</v>
      </c>
      <c r="AO22" s="115">
        <v>42</v>
      </c>
      <c r="AP22" s="115">
        <v>59</v>
      </c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110"/>
      <c r="BE22" s="110"/>
      <c r="BF22" s="110"/>
      <c r="BG22" s="110"/>
      <c r="BH22" s="110"/>
      <c r="BI22" s="110"/>
      <c r="BJ22" s="110"/>
      <c r="BK22" s="110"/>
      <c r="BL22" s="110"/>
      <c r="BM22" s="110"/>
      <c r="BN22" s="110"/>
      <c r="BO22" s="110"/>
      <c r="BP22" s="110"/>
      <c r="BT22" s="106"/>
      <c r="BU22" s="106"/>
      <c r="BV22" s="106"/>
      <c r="BW22" s="106"/>
      <c r="BX22" s="106"/>
      <c r="BY22" s="106"/>
      <c r="BZ22" s="106"/>
    </row>
    <row r="23" spans="1:81" s="90" customFormat="1" ht="18.75" hidden="1" x14ac:dyDescent="0.3">
      <c r="A23" s="53">
        <f>N23+R23+V23+Z23+AD23+AH23+AL23+AP23</f>
        <v>503</v>
      </c>
      <c r="B23" s="53">
        <v>21</v>
      </c>
      <c r="C23" s="336">
        <f>AVERAGE(L23,P23,T23,X23,AB23,AF23,AJ23,AN23,)</f>
        <v>31.444444444444443</v>
      </c>
      <c r="D23" s="354" t="s">
        <v>20</v>
      </c>
      <c r="E23" s="355" t="s">
        <v>13</v>
      </c>
      <c r="F23" s="355" t="s">
        <v>226</v>
      </c>
      <c r="G23" s="356" t="s">
        <v>210</v>
      </c>
      <c r="H23" s="351" t="s">
        <v>338</v>
      </c>
      <c r="I23" s="8" t="s">
        <v>77</v>
      </c>
      <c r="J23" s="8" t="s">
        <v>90</v>
      </c>
      <c r="K23" s="345">
        <v>5.8946759259259256E-3</v>
      </c>
      <c r="L23" s="344">
        <v>26</v>
      </c>
      <c r="M23" s="344">
        <v>21</v>
      </c>
      <c r="N23" s="344">
        <v>79</v>
      </c>
      <c r="O23" s="339">
        <v>2.7578703703703706E-3</v>
      </c>
      <c r="P23" s="340">
        <v>28</v>
      </c>
      <c r="Q23" s="340">
        <v>25</v>
      </c>
      <c r="R23" s="340">
        <v>76</v>
      </c>
      <c r="S23" s="283">
        <v>1.2858796296296297E-3</v>
      </c>
      <c r="T23" s="278">
        <v>36</v>
      </c>
      <c r="U23" s="278">
        <v>31</v>
      </c>
      <c r="V23" s="278">
        <v>70</v>
      </c>
      <c r="W23" s="156">
        <v>1.0219907407407406E-3</v>
      </c>
      <c r="X23" s="154">
        <v>36</v>
      </c>
      <c r="Y23" s="154">
        <v>34</v>
      </c>
      <c r="Z23" s="154">
        <v>67</v>
      </c>
      <c r="AA23" s="107">
        <v>1.2046296296296298E-2</v>
      </c>
      <c r="AB23" s="108">
        <v>24</v>
      </c>
      <c r="AC23" s="108">
        <v>54</v>
      </c>
      <c r="AD23" s="108">
        <v>47</v>
      </c>
      <c r="AE23" s="248">
        <v>7.5000000000000012E-4</v>
      </c>
      <c r="AF23" s="249">
        <v>40</v>
      </c>
      <c r="AG23" s="249">
        <v>48</v>
      </c>
      <c r="AH23" s="249">
        <v>53</v>
      </c>
      <c r="AI23" s="192">
        <v>5.023148148148147E-4</v>
      </c>
      <c r="AJ23" s="193">
        <v>47</v>
      </c>
      <c r="AK23" s="193">
        <v>48</v>
      </c>
      <c r="AL23" s="193">
        <v>53</v>
      </c>
      <c r="AM23" s="114">
        <v>2.5694444444444446E-4</v>
      </c>
      <c r="AN23" s="115">
        <v>46</v>
      </c>
      <c r="AO23" s="115">
        <v>43</v>
      </c>
      <c r="AP23" s="115">
        <v>58</v>
      </c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110"/>
      <c r="BR23" s="110"/>
      <c r="BS23" s="110"/>
      <c r="BT23" s="5"/>
      <c r="BU23" s="5"/>
      <c r="BV23" s="5"/>
      <c r="BW23" s="5"/>
      <c r="BX23" s="5"/>
      <c r="BY23" s="5"/>
      <c r="BZ23" s="5"/>
      <c r="CA23" s="110"/>
      <c r="CB23" s="110"/>
      <c r="CC23" s="110"/>
    </row>
    <row r="24" spans="1:81" s="110" customFormat="1" ht="15.75" hidden="1" customHeight="1" x14ac:dyDescent="0.3">
      <c r="A24" s="53">
        <f>N24+R24+V24+Z24+AD24+AH24+AL24+AP24</f>
        <v>500</v>
      </c>
      <c r="B24" s="53">
        <v>22</v>
      </c>
      <c r="C24" s="336">
        <f>AVERAGE(L24,P24,T24,X24,AB24,AF24,AJ24,AN24,)</f>
        <v>28.333333333333332</v>
      </c>
      <c r="D24" s="3" t="s">
        <v>47</v>
      </c>
      <c r="E24" s="12" t="s">
        <v>13</v>
      </c>
      <c r="F24" s="12" t="s">
        <v>18</v>
      </c>
      <c r="G24" s="57" t="s">
        <v>210</v>
      </c>
      <c r="H24" s="350"/>
      <c r="I24" s="8" t="s">
        <v>92</v>
      </c>
      <c r="J24" s="8" t="s">
        <v>90</v>
      </c>
      <c r="K24" s="345">
        <v>5.5312500000000006E-3</v>
      </c>
      <c r="L24" s="344">
        <v>29</v>
      </c>
      <c r="M24" s="344">
        <v>19</v>
      </c>
      <c r="N24" s="344">
        <v>81</v>
      </c>
      <c r="O24" s="313">
        <v>2.6319444444444441E-3</v>
      </c>
      <c r="P24" s="314">
        <v>28</v>
      </c>
      <c r="Q24" s="314">
        <v>23</v>
      </c>
      <c r="R24" s="314">
        <v>78</v>
      </c>
      <c r="S24" s="283">
        <v>1.1296296296296295E-3</v>
      </c>
      <c r="T24" s="278">
        <v>32</v>
      </c>
      <c r="U24" s="278">
        <v>24</v>
      </c>
      <c r="V24" s="278">
        <v>77</v>
      </c>
      <c r="W24" s="288" t="s">
        <v>315</v>
      </c>
      <c r="X24" s="134"/>
      <c r="Y24" s="134"/>
      <c r="Z24" s="134">
        <v>57</v>
      </c>
      <c r="AA24" s="210" t="s">
        <v>291</v>
      </c>
      <c r="AB24" s="94"/>
      <c r="AC24" s="94"/>
      <c r="AD24" s="108">
        <v>28</v>
      </c>
      <c r="AE24" s="256" t="s">
        <v>290</v>
      </c>
      <c r="AF24" s="257"/>
      <c r="AG24" s="257"/>
      <c r="AH24" s="249">
        <v>39</v>
      </c>
      <c r="AI24" s="195">
        <v>4.5138888888888892E-4</v>
      </c>
      <c r="AJ24" s="180">
        <v>38</v>
      </c>
      <c r="AK24" s="180">
        <v>34</v>
      </c>
      <c r="AL24" s="181">
        <v>67</v>
      </c>
      <c r="AM24" s="41">
        <v>2.0833333333333335E-4</v>
      </c>
      <c r="AN24" s="42">
        <v>43</v>
      </c>
      <c r="AO24" s="42">
        <v>28</v>
      </c>
      <c r="AP24" s="42">
        <v>73</v>
      </c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5"/>
      <c r="BR24" s="5"/>
      <c r="BS24" s="5"/>
      <c r="CA24" s="90"/>
      <c r="CB24" s="90"/>
      <c r="CC24" s="90"/>
    </row>
    <row r="25" spans="1:81" s="110" customFormat="1" ht="18.75" x14ac:dyDescent="0.3">
      <c r="A25" s="53">
        <f>N25+R25+V25+Z25+AD25+AH25+AL25+AP25</f>
        <v>494</v>
      </c>
      <c r="B25" s="53">
        <v>23</v>
      </c>
      <c r="C25" s="336">
        <f>AVERAGE(L25,P25,T25,X25,AB25,AF25,AJ25,AN25,)</f>
        <v>37</v>
      </c>
      <c r="D25" s="3" t="s">
        <v>52</v>
      </c>
      <c r="E25" s="12" t="s">
        <v>31</v>
      </c>
      <c r="F25" s="12" t="s">
        <v>18</v>
      </c>
      <c r="G25" s="57" t="s">
        <v>210</v>
      </c>
      <c r="H25" s="350" t="s">
        <v>348</v>
      </c>
      <c r="I25" s="8" t="s">
        <v>92</v>
      </c>
      <c r="J25" s="8" t="s">
        <v>90</v>
      </c>
      <c r="K25" s="344"/>
      <c r="L25" s="344"/>
      <c r="M25" s="344"/>
      <c r="N25" s="344"/>
      <c r="O25" s="312"/>
      <c r="P25" s="312"/>
      <c r="Q25" s="312"/>
      <c r="R25" s="312"/>
      <c r="S25" s="291">
        <v>1.0023148148148148E-3</v>
      </c>
      <c r="T25" s="292">
        <v>42</v>
      </c>
      <c r="U25" s="292">
        <v>6</v>
      </c>
      <c r="V25" s="292">
        <v>95</v>
      </c>
      <c r="W25" s="133">
        <v>8.5300925925925919E-4</v>
      </c>
      <c r="X25" s="134">
        <v>34</v>
      </c>
      <c r="Y25" s="134">
        <v>18</v>
      </c>
      <c r="Z25" s="134">
        <v>84</v>
      </c>
      <c r="AA25" s="210" t="s">
        <v>291</v>
      </c>
      <c r="AB25" s="94"/>
      <c r="AC25" s="94"/>
      <c r="AD25" s="108">
        <v>28</v>
      </c>
      <c r="AE25" s="250">
        <v>5.6712962962962956E-4</v>
      </c>
      <c r="AF25" s="253">
        <v>48</v>
      </c>
      <c r="AG25" s="252">
        <v>7</v>
      </c>
      <c r="AH25" s="253">
        <v>94</v>
      </c>
      <c r="AI25" s="194">
        <v>3.6689814814814815E-4</v>
      </c>
      <c r="AJ25" s="177">
        <v>49</v>
      </c>
      <c r="AK25" s="177">
        <v>4</v>
      </c>
      <c r="AL25" s="177">
        <v>97</v>
      </c>
      <c r="AM25" s="41">
        <v>1.8287037037037038E-4</v>
      </c>
      <c r="AN25" s="42">
        <v>49</v>
      </c>
      <c r="AO25" s="42">
        <v>5</v>
      </c>
      <c r="AP25" s="42">
        <v>96</v>
      </c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T25" s="90"/>
      <c r="BU25" s="90"/>
      <c r="BV25" s="90"/>
      <c r="BW25" s="90"/>
      <c r="BX25" s="90"/>
      <c r="BY25" s="90"/>
      <c r="BZ25" s="90"/>
      <c r="CA25" s="90"/>
      <c r="CB25" s="90"/>
      <c r="CC25" s="90"/>
    </row>
    <row r="26" spans="1:81" s="90" customFormat="1" ht="15.75" hidden="1" customHeight="1" x14ac:dyDescent="0.3">
      <c r="A26" s="53">
        <f>N26+R26+V26+Z26+AD26+AH26+AL26+AP26</f>
        <v>491</v>
      </c>
      <c r="B26" s="53">
        <v>24</v>
      </c>
      <c r="C26" s="336">
        <f>AVERAGE(L26,P26,T26,X26,AB26,AF26,AJ26,AN26,)</f>
        <v>33.666666666666664</v>
      </c>
      <c r="D26" s="3" t="s">
        <v>220</v>
      </c>
      <c r="E26" s="12" t="s">
        <v>135</v>
      </c>
      <c r="F26" s="12" t="s">
        <v>181</v>
      </c>
      <c r="G26" s="57" t="s">
        <v>209</v>
      </c>
      <c r="H26" s="350"/>
      <c r="I26" s="8" t="s">
        <v>92</v>
      </c>
      <c r="J26" s="8" t="s">
        <v>90</v>
      </c>
      <c r="K26" s="344"/>
      <c r="L26" s="344"/>
      <c r="M26" s="344"/>
      <c r="N26" s="344"/>
      <c r="O26" s="313">
        <v>2.3344907407407407E-3</v>
      </c>
      <c r="P26" s="314">
        <v>34</v>
      </c>
      <c r="Q26" s="314">
        <v>14</v>
      </c>
      <c r="R26" s="314">
        <v>87</v>
      </c>
      <c r="S26" s="283">
        <v>1.1018518518518519E-3</v>
      </c>
      <c r="T26" s="278">
        <v>46</v>
      </c>
      <c r="U26" s="278">
        <v>22</v>
      </c>
      <c r="V26" s="278">
        <v>79</v>
      </c>
      <c r="W26" s="133">
        <v>8.4837962962962959E-4</v>
      </c>
      <c r="X26" s="134">
        <v>44</v>
      </c>
      <c r="Y26" s="134">
        <v>16</v>
      </c>
      <c r="Z26" s="134">
        <v>85</v>
      </c>
      <c r="AA26" s="98">
        <v>1.0413194444444444E-2</v>
      </c>
      <c r="AB26" s="94">
        <v>30</v>
      </c>
      <c r="AC26" s="94">
        <v>28</v>
      </c>
      <c r="AD26" s="94">
        <v>73</v>
      </c>
      <c r="AE26" s="250">
        <v>6.3541666666666662E-4</v>
      </c>
      <c r="AF26" s="252">
        <v>48</v>
      </c>
      <c r="AG26" s="252">
        <v>26</v>
      </c>
      <c r="AH26" s="253">
        <v>75</v>
      </c>
      <c r="AI26" s="199" t="s">
        <v>289</v>
      </c>
      <c r="AJ26" s="199"/>
      <c r="AK26" s="197"/>
      <c r="AL26" s="180">
        <v>39</v>
      </c>
      <c r="AM26" s="43" t="s">
        <v>152</v>
      </c>
      <c r="AN26" s="42"/>
      <c r="AO26" s="42"/>
      <c r="AP26" s="42">
        <v>53</v>
      </c>
      <c r="BQ26" s="110"/>
      <c r="BR26" s="110"/>
      <c r="BS26" s="110"/>
      <c r="BT26" s="110"/>
      <c r="BU26" s="110"/>
      <c r="BV26" s="110"/>
      <c r="BW26" s="110"/>
      <c r="BY26" s="110"/>
      <c r="BZ26" s="110"/>
    </row>
    <row r="27" spans="1:81" ht="18.75" hidden="1" x14ac:dyDescent="0.3">
      <c r="A27" s="53">
        <f>N27+R27+V27+Z27+AD27+AH27+AL27+AP27</f>
        <v>484</v>
      </c>
      <c r="B27" s="53">
        <v>25</v>
      </c>
      <c r="C27" s="336">
        <f>AVERAGE(L27,P27,T27,X27,AB27,AF27,AJ27,AN27,)</f>
        <v>25.25</v>
      </c>
      <c r="D27" s="12" t="s">
        <v>327</v>
      </c>
      <c r="E27" s="12" t="s">
        <v>7</v>
      </c>
      <c r="F27" s="12" t="s">
        <v>235</v>
      </c>
      <c r="G27" s="57" t="s">
        <v>236</v>
      </c>
      <c r="I27" s="8" t="s">
        <v>77</v>
      </c>
      <c r="J27" s="8" t="s">
        <v>90</v>
      </c>
      <c r="K27" s="345">
        <v>5.1828703703703698E-3</v>
      </c>
      <c r="L27" s="344">
        <v>31</v>
      </c>
      <c r="M27" s="344">
        <v>13</v>
      </c>
      <c r="N27" s="344">
        <v>87</v>
      </c>
      <c r="O27" s="346" t="s">
        <v>315</v>
      </c>
      <c r="P27" s="314"/>
      <c r="Q27" s="314"/>
      <c r="R27" s="314">
        <v>68</v>
      </c>
      <c r="S27" s="333" t="s">
        <v>315</v>
      </c>
      <c r="T27" s="278"/>
      <c r="U27" s="278"/>
      <c r="V27" s="278">
        <v>62</v>
      </c>
      <c r="W27" s="133">
        <v>2.4189814814814812E-4</v>
      </c>
      <c r="X27" s="134">
        <v>41</v>
      </c>
      <c r="Y27" s="134">
        <v>30</v>
      </c>
      <c r="Z27" s="134">
        <v>71</v>
      </c>
      <c r="AA27" s="118">
        <v>1.082175925925926E-2</v>
      </c>
      <c r="AB27" s="116">
        <v>29</v>
      </c>
      <c r="AC27" s="116">
        <v>36</v>
      </c>
      <c r="AD27" s="116">
        <v>65</v>
      </c>
      <c r="AE27" s="256" t="s">
        <v>290</v>
      </c>
      <c r="AF27" s="261"/>
      <c r="AG27" s="261"/>
      <c r="AH27" s="262">
        <v>39</v>
      </c>
      <c r="AI27" s="199" t="s">
        <v>289</v>
      </c>
      <c r="AJ27" s="199"/>
      <c r="AK27" s="201"/>
      <c r="AL27" s="202">
        <v>39</v>
      </c>
      <c r="AM27" s="43" t="s">
        <v>152</v>
      </c>
      <c r="AN27" s="46"/>
      <c r="AO27" s="46"/>
      <c r="AP27" s="46">
        <v>53</v>
      </c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110"/>
      <c r="CB27" s="110"/>
      <c r="CC27" s="110"/>
    </row>
    <row r="28" spans="1:81" s="106" customFormat="1" ht="18.75" hidden="1" customHeight="1" x14ac:dyDescent="0.3">
      <c r="A28" s="53">
        <f>N28+R28+V28+Z28+AD28+AH28+AL28+AP28</f>
        <v>483</v>
      </c>
      <c r="B28" s="53">
        <v>26</v>
      </c>
      <c r="C28" s="336">
        <f>AVERAGE(L28,P28,T28,X28,AB28,AF28,AJ28,AN28,)</f>
        <v>33</v>
      </c>
      <c r="D28" s="12" t="s">
        <v>164</v>
      </c>
      <c r="E28" s="12" t="s">
        <v>7</v>
      </c>
      <c r="F28" s="12" t="s">
        <v>165</v>
      </c>
      <c r="G28" s="57" t="s">
        <v>166</v>
      </c>
      <c r="H28" s="350"/>
      <c r="I28" s="8" t="s">
        <v>92</v>
      </c>
      <c r="J28" s="8" t="s">
        <v>90</v>
      </c>
      <c r="K28" s="344"/>
      <c r="L28" s="344"/>
      <c r="M28" s="344"/>
      <c r="N28" s="344"/>
      <c r="O28" s="329">
        <v>2.0567129629629629E-3</v>
      </c>
      <c r="P28" s="330">
        <v>39</v>
      </c>
      <c r="Q28" s="330">
        <v>1</v>
      </c>
      <c r="R28" s="330">
        <v>100</v>
      </c>
      <c r="S28" s="321" t="s">
        <v>320</v>
      </c>
      <c r="T28" s="275"/>
      <c r="U28" s="275"/>
      <c r="V28" s="278">
        <v>63</v>
      </c>
      <c r="W28" s="156">
        <v>7.5000000000000012E-4</v>
      </c>
      <c r="X28" s="154">
        <v>44</v>
      </c>
      <c r="Y28" s="154">
        <v>1</v>
      </c>
      <c r="Z28" s="154">
        <v>100</v>
      </c>
      <c r="AA28" s="210" t="s">
        <v>291</v>
      </c>
      <c r="AB28" s="94"/>
      <c r="AC28" s="94"/>
      <c r="AD28" s="108">
        <v>28</v>
      </c>
      <c r="AE28" s="254">
        <v>5.3587962962962953E-4</v>
      </c>
      <c r="AF28" s="255">
        <v>49</v>
      </c>
      <c r="AG28" s="255">
        <v>1</v>
      </c>
      <c r="AH28" s="255">
        <v>100</v>
      </c>
      <c r="AI28" s="199" t="s">
        <v>289</v>
      </c>
      <c r="AJ28" s="199"/>
      <c r="AK28" s="197"/>
      <c r="AL28" s="180">
        <v>39</v>
      </c>
      <c r="AM28" s="43" t="s">
        <v>152</v>
      </c>
      <c r="AN28" s="42"/>
      <c r="AO28" s="42"/>
      <c r="AP28" s="42">
        <v>53</v>
      </c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</row>
    <row r="29" spans="1:81" s="90" customFormat="1" ht="15.75" customHeight="1" x14ac:dyDescent="0.3">
      <c r="A29" s="53">
        <f>N29+R29+V29+Z29+AD29+AH29+AL29+AP29</f>
        <v>480</v>
      </c>
      <c r="B29" s="53">
        <v>27</v>
      </c>
      <c r="C29" s="336">
        <f>AVERAGE(L29,P29,T29,X29,AB29,AF29,AJ29,AN29,)</f>
        <v>28.857142857142858</v>
      </c>
      <c r="D29" s="3" t="s">
        <v>106</v>
      </c>
      <c r="E29" s="12" t="s">
        <v>31</v>
      </c>
      <c r="F29" s="12" t="s">
        <v>121</v>
      </c>
      <c r="G29" s="57" t="s">
        <v>210</v>
      </c>
      <c r="H29" s="350"/>
      <c r="I29" s="8" t="s">
        <v>92</v>
      </c>
      <c r="J29" s="8" t="s">
        <v>90</v>
      </c>
      <c r="K29" s="344"/>
      <c r="L29" s="344"/>
      <c r="M29" s="344"/>
      <c r="N29" s="344"/>
      <c r="O29" s="313">
        <v>2.2083333333333334E-3</v>
      </c>
      <c r="P29" s="314">
        <v>24</v>
      </c>
      <c r="Q29" s="314">
        <v>9</v>
      </c>
      <c r="R29" s="314">
        <v>92</v>
      </c>
      <c r="S29" s="283">
        <v>1.230324074074074E-3</v>
      </c>
      <c r="T29" s="278">
        <v>31</v>
      </c>
      <c r="U29" s="278">
        <v>28</v>
      </c>
      <c r="V29" s="278">
        <v>73</v>
      </c>
      <c r="W29" s="133">
        <v>9.0856481481481485E-4</v>
      </c>
      <c r="X29" s="134">
        <v>38</v>
      </c>
      <c r="Y29" s="134">
        <v>26</v>
      </c>
      <c r="Z29" s="134">
        <v>75</v>
      </c>
      <c r="AA29" s="98">
        <v>1.2597222222222223E-2</v>
      </c>
      <c r="AB29" s="94">
        <v>23</v>
      </c>
      <c r="AC29" s="108">
        <v>58</v>
      </c>
      <c r="AD29" s="108">
        <v>43</v>
      </c>
      <c r="AE29" s="250">
        <v>6.4004629629629622E-4</v>
      </c>
      <c r="AF29" s="252">
        <v>44</v>
      </c>
      <c r="AG29" s="252">
        <v>28</v>
      </c>
      <c r="AH29" s="253">
        <v>73</v>
      </c>
      <c r="AI29" s="195">
        <v>4.3055555555555555E-4</v>
      </c>
      <c r="AJ29" s="180">
        <v>42</v>
      </c>
      <c r="AK29" s="180">
        <v>30</v>
      </c>
      <c r="AL29" s="181">
        <v>71</v>
      </c>
      <c r="AM29" s="41" t="s">
        <v>152</v>
      </c>
      <c r="AN29" s="42"/>
      <c r="AO29" s="42"/>
      <c r="AP29" s="42">
        <v>53</v>
      </c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CA29" s="110"/>
      <c r="CB29" s="110"/>
      <c r="CC29" s="110"/>
    </row>
    <row r="30" spans="1:81" s="90" customFormat="1" ht="18.75" hidden="1" x14ac:dyDescent="0.3">
      <c r="A30" s="53">
        <f>N30+R30+V30+Z30+AD30+AH30+AL30+AP30</f>
        <v>477</v>
      </c>
      <c r="B30" s="53">
        <v>28</v>
      </c>
      <c r="C30" s="336">
        <f>AVERAGE(L30,P30,T30,X30,AB30,AF30,AJ30,AN30,)</f>
        <v>34.142857142857146</v>
      </c>
      <c r="D30" s="3" t="s">
        <v>46</v>
      </c>
      <c r="E30" s="12" t="s">
        <v>13</v>
      </c>
      <c r="F30" s="12" t="s">
        <v>18</v>
      </c>
      <c r="G30" s="57" t="s">
        <v>210</v>
      </c>
      <c r="H30" s="350"/>
      <c r="I30" s="8" t="s">
        <v>92</v>
      </c>
      <c r="J30" s="8" t="s">
        <v>90</v>
      </c>
      <c r="K30" s="344"/>
      <c r="L30" s="344"/>
      <c r="M30" s="344"/>
      <c r="N30" s="344"/>
      <c r="O30" s="314"/>
      <c r="P30" s="314"/>
      <c r="Q30" s="314"/>
      <c r="R30" s="314"/>
      <c r="S30" s="283">
        <v>1.0740740740740741E-3</v>
      </c>
      <c r="T30" s="278">
        <v>36</v>
      </c>
      <c r="U30" s="278">
        <v>17</v>
      </c>
      <c r="V30" s="278">
        <v>84</v>
      </c>
      <c r="W30" s="133">
        <v>8.599537037037036E-4</v>
      </c>
      <c r="X30" s="134">
        <v>40</v>
      </c>
      <c r="Y30" s="134">
        <v>20</v>
      </c>
      <c r="Z30" s="134">
        <v>81</v>
      </c>
      <c r="AA30" s="98">
        <v>1.0778935185185185E-2</v>
      </c>
      <c r="AB30" s="94">
        <v>24</v>
      </c>
      <c r="AC30" s="94">
        <v>35</v>
      </c>
      <c r="AD30" s="94">
        <v>66</v>
      </c>
      <c r="AE30" s="250">
        <v>6.122685185185185E-4</v>
      </c>
      <c r="AF30" s="252">
        <v>42</v>
      </c>
      <c r="AG30" s="252">
        <v>22</v>
      </c>
      <c r="AH30" s="253">
        <v>79</v>
      </c>
      <c r="AI30" s="195">
        <v>4.0162037037037038E-4</v>
      </c>
      <c r="AJ30" s="180">
        <v>49</v>
      </c>
      <c r="AK30" s="180">
        <v>20</v>
      </c>
      <c r="AL30" s="181">
        <v>81</v>
      </c>
      <c r="AM30" s="41">
        <v>1.9097222222222223E-4</v>
      </c>
      <c r="AN30" s="42">
        <v>48</v>
      </c>
      <c r="AO30" s="42">
        <v>15</v>
      </c>
      <c r="AP30" s="42">
        <v>86</v>
      </c>
      <c r="BQ30" s="110"/>
      <c r="BR30" s="110"/>
      <c r="BS30" s="110"/>
      <c r="BT30" s="110"/>
      <c r="BU30" s="110"/>
      <c r="BV30" s="110"/>
      <c r="BW30" s="110"/>
      <c r="BX30" s="110"/>
      <c r="BY30" s="3"/>
      <c r="BZ30" s="3"/>
    </row>
    <row r="31" spans="1:81" s="90" customFormat="1" ht="15.75" hidden="1" customHeight="1" x14ac:dyDescent="0.3">
      <c r="A31" s="53">
        <f>N31+R31+V31+Z31+AD31+AH31+AL31+AP31</f>
        <v>464</v>
      </c>
      <c r="B31" s="53">
        <v>29</v>
      </c>
      <c r="C31" s="336">
        <f>AVERAGE(L31,P31,T31,X31,AB31,AF31,AJ31,AN31,)</f>
        <v>34.666666666666664</v>
      </c>
      <c r="D31" s="3" t="s">
        <v>81</v>
      </c>
      <c r="E31" s="12" t="s">
        <v>13</v>
      </c>
      <c r="F31" s="12" t="s">
        <v>18</v>
      </c>
      <c r="G31" s="57" t="s">
        <v>210</v>
      </c>
      <c r="H31" s="350"/>
      <c r="I31" s="8" t="s">
        <v>92</v>
      </c>
      <c r="J31" s="8" t="s">
        <v>90</v>
      </c>
      <c r="K31" s="344"/>
      <c r="L31" s="344"/>
      <c r="M31" s="344"/>
      <c r="N31" s="344"/>
      <c r="O31" s="313">
        <v>2.445601851851852E-3</v>
      </c>
      <c r="P31" s="314">
        <v>31</v>
      </c>
      <c r="Q31" s="314">
        <v>18</v>
      </c>
      <c r="R31" s="314">
        <v>83</v>
      </c>
      <c r="S31" s="283">
        <v>1.1064814814814815E-3</v>
      </c>
      <c r="T31" s="278">
        <v>39</v>
      </c>
      <c r="U31" s="278">
        <v>23</v>
      </c>
      <c r="V31" s="278">
        <v>78</v>
      </c>
      <c r="W31" s="133">
        <v>8.7847222222222233E-4</v>
      </c>
      <c r="X31" s="134">
        <v>40</v>
      </c>
      <c r="Y31" s="134">
        <v>21</v>
      </c>
      <c r="Z31" s="134">
        <v>80</v>
      </c>
      <c r="AA31" s="210" t="s">
        <v>291</v>
      </c>
      <c r="AB31" s="94"/>
      <c r="AC31" s="94"/>
      <c r="AD31" s="108">
        <v>28</v>
      </c>
      <c r="AE31" s="256" t="s">
        <v>290</v>
      </c>
      <c r="AF31" s="257"/>
      <c r="AG31" s="257"/>
      <c r="AH31" s="249">
        <v>39</v>
      </c>
      <c r="AI31" s="195">
        <v>3.9583333333333338E-4</v>
      </c>
      <c r="AJ31" s="180">
        <v>51</v>
      </c>
      <c r="AK31" s="180">
        <v>17</v>
      </c>
      <c r="AL31" s="181">
        <v>84</v>
      </c>
      <c r="AM31" s="41">
        <v>2.0833333333333335E-4</v>
      </c>
      <c r="AN31" s="42">
        <v>47</v>
      </c>
      <c r="AO31" s="42">
        <v>29</v>
      </c>
      <c r="AP31" s="42">
        <v>72</v>
      </c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110"/>
      <c r="BE31" s="110"/>
      <c r="BF31" s="110"/>
      <c r="BG31" s="110"/>
      <c r="BH31" s="110"/>
      <c r="BI31" s="110"/>
      <c r="BJ31" s="110"/>
      <c r="BK31" s="110"/>
      <c r="BL31" s="110"/>
      <c r="BM31" s="110"/>
      <c r="BN31" s="110"/>
      <c r="BO31" s="110"/>
      <c r="BP31" s="110"/>
      <c r="BX31" s="110"/>
      <c r="CA31" s="3"/>
      <c r="CB31" s="3"/>
      <c r="CC31" s="3"/>
    </row>
    <row r="32" spans="1:81" s="90" customFormat="1" ht="15.75" hidden="1" customHeight="1" x14ac:dyDescent="0.3">
      <c r="A32" s="53">
        <f>N32+R32+V32+Z32+AD32+AH32+AL32+AP32</f>
        <v>459</v>
      </c>
      <c r="B32" s="53">
        <v>30</v>
      </c>
      <c r="C32" s="336">
        <f>AVERAGE(L32,P32,T32,X32,AB32,AF32,AJ32,AN32,)</f>
        <v>25.333333333333332</v>
      </c>
      <c r="D32" s="3" t="s">
        <v>325</v>
      </c>
      <c r="E32" s="12" t="s">
        <v>7</v>
      </c>
      <c r="F32" s="12" t="s">
        <v>235</v>
      </c>
      <c r="G32" s="57" t="s">
        <v>236</v>
      </c>
      <c r="H32" s="351"/>
      <c r="I32" s="8" t="s">
        <v>92</v>
      </c>
      <c r="J32" s="8" t="s">
        <v>90</v>
      </c>
      <c r="K32" s="345">
        <v>4.3854166666666668E-3</v>
      </c>
      <c r="L32" s="344">
        <v>35</v>
      </c>
      <c r="M32" s="344">
        <v>2</v>
      </c>
      <c r="N32" s="344">
        <v>99</v>
      </c>
      <c r="O32" s="346" t="s">
        <v>315</v>
      </c>
      <c r="P32" s="314"/>
      <c r="Q32" s="314"/>
      <c r="R32" s="314">
        <v>68</v>
      </c>
      <c r="S32" s="333" t="s">
        <v>315</v>
      </c>
      <c r="T32" s="278"/>
      <c r="U32" s="278"/>
      <c r="V32" s="278">
        <v>62</v>
      </c>
      <c r="W32" s="133">
        <v>2.4189814814814812E-4</v>
      </c>
      <c r="X32" s="134">
        <v>41</v>
      </c>
      <c r="Y32" s="134">
        <v>30</v>
      </c>
      <c r="Z32" s="134">
        <v>71</v>
      </c>
      <c r="AA32" s="210" t="s">
        <v>291</v>
      </c>
      <c r="AB32" s="94"/>
      <c r="AC32" s="94"/>
      <c r="AD32" s="108">
        <v>28</v>
      </c>
      <c r="AE32" s="256" t="s">
        <v>290</v>
      </c>
      <c r="AF32" s="257"/>
      <c r="AG32" s="257"/>
      <c r="AH32" s="249">
        <v>39</v>
      </c>
      <c r="AI32" s="199" t="s">
        <v>289</v>
      </c>
      <c r="AJ32" s="199"/>
      <c r="AK32" s="196"/>
      <c r="AL32" s="193">
        <v>39</v>
      </c>
      <c r="AM32" s="43" t="s">
        <v>152</v>
      </c>
      <c r="AN32" s="115"/>
      <c r="AO32" s="115"/>
      <c r="AP32" s="115">
        <v>53</v>
      </c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110"/>
      <c r="CB32" s="110"/>
      <c r="CC32" s="110"/>
    </row>
    <row r="33" spans="1:81" s="90" customFormat="1" ht="18.75" hidden="1" x14ac:dyDescent="0.3">
      <c r="A33" s="53">
        <f>N33+R33+V33+Z33+AD33+AH33+AL33+AP33</f>
        <v>458</v>
      </c>
      <c r="B33" s="53">
        <v>31</v>
      </c>
      <c r="C33" s="336">
        <f>AVERAGE(L33,P33,T33,X33,AB33,AF33,AJ33,AN33,)</f>
        <v>24.666666666666668</v>
      </c>
      <c r="D33" s="3" t="s">
        <v>326</v>
      </c>
      <c r="E33" s="12" t="s">
        <v>7</v>
      </c>
      <c r="F33" s="12" t="s">
        <v>235</v>
      </c>
      <c r="G33" s="57" t="s">
        <v>236</v>
      </c>
      <c r="H33" s="351"/>
      <c r="I33" s="8" t="s">
        <v>92</v>
      </c>
      <c r="J33" s="8" t="s">
        <v>90</v>
      </c>
      <c r="K33" s="345">
        <v>4.4039351851851852E-3</v>
      </c>
      <c r="L33" s="344">
        <v>33</v>
      </c>
      <c r="M33" s="344">
        <v>3</v>
      </c>
      <c r="N33" s="344">
        <v>98</v>
      </c>
      <c r="O33" s="346" t="s">
        <v>315</v>
      </c>
      <c r="P33" s="314"/>
      <c r="Q33" s="314"/>
      <c r="R33" s="314">
        <v>68</v>
      </c>
      <c r="S33" s="333" t="s">
        <v>315</v>
      </c>
      <c r="T33" s="278"/>
      <c r="U33" s="278"/>
      <c r="V33" s="278">
        <v>62</v>
      </c>
      <c r="W33" s="133">
        <v>2.4189814814814812E-4</v>
      </c>
      <c r="X33" s="134">
        <v>41</v>
      </c>
      <c r="Y33" s="134">
        <v>30</v>
      </c>
      <c r="Z33" s="134">
        <v>71</v>
      </c>
      <c r="AA33" s="210" t="s">
        <v>291</v>
      </c>
      <c r="AB33" s="94"/>
      <c r="AC33" s="94"/>
      <c r="AD33" s="108">
        <v>28</v>
      </c>
      <c r="AE33" s="256" t="s">
        <v>290</v>
      </c>
      <c r="AF33" s="257"/>
      <c r="AG33" s="257"/>
      <c r="AH33" s="249">
        <v>39</v>
      </c>
      <c r="AI33" s="199" t="s">
        <v>289</v>
      </c>
      <c r="AJ33" s="199"/>
      <c r="AK33" s="196"/>
      <c r="AL33" s="193">
        <v>39</v>
      </c>
      <c r="AM33" s="43" t="s">
        <v>152</v>
      </c>
      <c r="AN33" s="115"/>
      <c r="AO33" s="115"/>
      <c r="AP33" s="115">
        <v>53</v>
      </c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110"/>
      <c r="CB33" s="110"/>
      <c r="CC33" s="110"/>
    </row>
    <row r="34" spans="1:81" s="110" customFormat="1" ht="18.75" x14ac:dyDescent="0.3">
      <c r="A34" s="53">
        <f>N34+R34+V34+Z34+AD34+AH34+AL34+AP34</f>
        <v>454</v>
      </c>
      <c r="B34" s="53">
        <v>32</v>
      </c>
      <c r="C34" s="336">
        <f>AVERAGE(L34,P34,T34,X34,AB34,AF34,AJ34,AN34,)</f>
        <v>29.111111111111111</v>
      </c>
      <c r="D34" s="3" t="s">
        <v>328</v>
      </c>
      <c r="E34" s="12" t="s">
        <v>133</v>
      </c>
      <c r="F34" s="12" t="s">
        <v>18</v>
      </c>
      <c r="G34" s="57" t="s">
        <v>210</v>
      </c>
      <c r="H34" s="350" t="s">
        <v>339</v>
      </c>
      <c r="I34" s="8" t="s">
        <v>77</v>
      </c>
      <c r="J34" s="8" t="s">
        <v>90</v>
      </c>
      <c r="K34" s="345">
        <v>7.2743055555555556E-3</v>
      </c>
      <c r="L34" s="344">
        <v>29</v>
      </c>
      <c r="M34" s="344">
        <v>24</v>
      </c>
      <c r="N34" s="344">
        <v>76</v>
      </c>
      <c r="O34" s="339">
        <v>3.4548611111111112E-3</v>
      </c>
      <c r="P34" s="340">
        <v>25</v>
      </c>
      <c r="Q34" s="340">
        <v>30</v>
      </c>
      <c r="R34" s="340">
        <v>71</v>
      </c>
      <c r="S34" s="289">
        <v>1.5208333333333332E-3</v>
      </c>
      <c r="T34" s="290">
        <v>31</v>
      </c>
      <c r="U34" s="290">
        <v>35</v>
      </c>
      <c r="V34" s="290">
        <v>66</v>
      </c>
      <c r="W34" s="156">
        <v>1.1909722222222222E-3</v>
      </c>
      <c r="X34" s="154">
        <v>34</v>
      </c>
      <c r="Y34" s="154">
        <v>42</v>
      </c>
      <c r="Z34" s="154">
        <v>62</v>
      </c>
      <c r="AA34" s="103">
        <v>1.4537037037037038E-2</v>
      </c>
      <c r="AB34" s="93">
        <v>30</v>
      </c>
      <c r="AC34" s="94">
        <v>70</v>
      </c>
      <c r="AD34" s="94">
        <v>31</v>
      </c>
      <c r="AE34" s="258">
        <v>8.6921296296296302E-4</v>
      </c>
      <c r="AF34" s="251">
        <v>33</v>
      </c>
      <c r="AG34" s="252">
        <v>60</v>
      </c>
      <c r="AH34" s="253">
        <v>41</v>
      </c>
      <c r="AI34" s="194">
        <v>5.5439814814814815E-4</v>
      </c>
      <c r="AJ34" s="177">
        <v>42</v>
      </c>
      <c r="AK34" s="177">
        <v>51</v>
      </c>
      <c r="AL34" s="177">
        <v>50</v>
      </c>
      <c r="AM34" s="41">
        <v>2.6273148148148146E-4</v>
      </c>
      <c r="AN34" s="42">
        <v>38</v>
      </c>
      <c r="AO34" s="42">
        <v>44</v>
      </c>
      <c r="AP34" s="42">
        <v>57</v>
      </c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5"/>
      <c r="BR34" s="5"/>
      <c r="BS34" s="5"/>
      <c r="BT34" s="90"/>
      <c r="BU34" s="90"/>
      <c r="BV34" s="90"/>
      <c r="BW34" s="90"/>
      <c r="BX34" s="90"/>
      <c r="BY34" s="90"/>
      <c r="BZ34" s="90"/>
      <c r="CA34" s="5"/>
      <c r="CB34" s="5"/>
      <c r="CC34" s="5"/>
    </row>
    <row r="35" spans="1:81" s="90" customFormat="1" ht="18.75" hidden="1" x14ac:dyDescent="0.3">
      <c r="A35" s="53">
        <f>N35+R35+V35+Z35+AD35+AH35+AL35+AP35</f>
        <v>450</v>
      </c>
      <c r="B35" s="53">
        <v>33</v>
      </c>
      <c r="C35" s="336">
        <f>AVERAGE(L35,P35,T35,X35,AB35,AF35,AJ35,AN35,)</f>
        <v>31.5</v>
      </c>
      <c r="D35" s="3" t="s">
        <v>97</v>
      </c>
      <c r="E35" s="12" t="s">
        <v>13</v>
      </c>
      <c r="F35" s="12" t="s">
        <v>122</v>
      </c>
      <c r="G35" s="57" t="s">
        <v>212</v>
      </c>
      <c r="H35" s="350"/>
      <c r="I35" s="8" t="s">
        <v>92</v>
      </c>
      <c r="J35" s="8" t="s">
        <v>90</v>
      </c>
      <c r="K35" s="344"/>
      <c r="L35" s="344"/>
      <c r="M35" s="344"/>
      <c r="N35" s="344"/>
      <c r="O35" s="314"/>
      <c r="P35" s="314"/>
      <c r="Q35" s="314"/>
      <c r="R35" s="314"/>
      <c r="S35" s="283">
        <v>1.0717592592592593E-3</v>
      </c>
      <c r="T35" s="278">
        <v>37</v>
      </c>
      <c r="U35" s="278">
        <v>15</v>
      </c>
      <c r="V35" s="278">
        <v>86</v>
      </c>
      <c r="W35" s="133">
        <v>8.3101851851851859E-4</v>
      </c>
      <c r="X35" s="134">
        <v>37</v>
      </c>
      <c r="Y35" s="134">
        <v>14</v>
      </c>
      <c r="Z35" s="134">
        <v>87</v>
      </c>
      <c r="AA35" s="98">
        <v>1.1241898148148147E-2</v>
      </c>
      <c r="AB35" s="94">
        <v>24</v>
      </c>
      <c r="AC35" s="94">
        <v>44</v>
      </c>
      <c r="AD35" s="94">
        <v>57</v>
      </c>
      <c r="AE35" s="250">
        <v>6.0648148148148139E-4</v>
      </c>
      <c r="AF35" s="252">
        <v>44</v>
      </c>
      <c r="AG35" s="252">
        <v>19</v>
      </c>
      <c r="AH35" s="253">
        <v>82</v>
      </c>
      <c r="AI35" s="195">
        <v>3.9351851851851852E-4</v>
      </c>
      <c r="AJ35" s="180">
        <v>47</v>
      </c>
      <c r="AK35" s="180">
        <v>16</v>
      </c>
      <c r="AL35" s="181">
        <v>85</v>
      </c>
      <c r="AM35" s="41" t="s">
        <v>152</v>
      </c>
      <c r="AN35" s="42"/>
      <c r="AO35" s="42"/>
      <c r="AP35" s="42">
        <v>53</v>
      </c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T35" s="5"/>
      <c r="BU35" s="5"/>
      <c r="BV35" s="5"/>
      <c r="BW35" s="5"/>
      <c r="BX35" s="5"/>
    </row>
    <row r="36" spans="1:81" s="3" customFormat="1" ht="18.75" hidden="1" customHeight="1" x14ac:dyDescent="0.3">
      <c r="A36" s="53">
        <f>N36+R36+V36+Z36+AD36+AH36+AL36+AP36</f>
        <v>446</v>
      </c>
      <c r="B36" s="53">
        <v>34</v>
      </c>
      <c r="C36" s="336">
        <f>AVERAGE(L36,P36,T36,X36,AB36,AF36,AJ36,AN36,)</f>
        <v>24</v>
      </c>
      <c r="D36" s="12" t="s">
        <v>205</v>
      </c>
      <c r="E36" s="12" t="s">
        <v>13</v>
      </c>
      <c r="F36" s="12" t="s">
        <v>170</v>
      </c>
      <c r="G36" s="57" t="s">
        <v>212</v>
      </c>
      <c r="H36" s="351"/>
      <c r="I36" s="8" t="s">
        <v>77</v>
      </c>
      <c r="J36" s="8" t="s">
        <v>90</v>
      </c>
      <c r="K36" s="345">
        <v>6.5150462962962957E-3</v>
      </c>
      <c r="L36" s="344">
        <v>24</v>
      </c>
      <c r="M36" s="344">
        <v>22</v>
      </c>
      <c r="N36" s="344">
        <v>78</v>
      </c>
      <c r="O36" s="313">
        <v>3.0856481481481481E-3</v>
      </c>
      <c r="P36" s="314">
        <v>27</v>
      </c>
      <c r="Q36" s="314">
        <v>28</v>
      </c>
      <c r="R36" s="314">
        <v>73</v>
      </c>
      <c r="S36" s="333" t="s">
        <v>315</v>
      </c>
      <c r="T36" s="278"/>
      <c r="U36" s="278"/>
      <c r="V36" s="278">
        <v>62</v>
      </c>
      <c r="W36" s="133">
        <v>1.1331018518518519E-3</v>
      </c>
      <c r="X36" s="134">
        <v>31</v>
      </c>
      <c r="Y36" s="154">
        <v>37</v>
      </c>
      <c r="Z36" s="154">
        <v>64</v>
      </c>
      <c r="AA36" s="98">
        <v>1.3909722222222224E-2</v>
      </c>
      <c r="AB36" s="94">
        <v>30</v>
      </c>
      <c r="AC36" s="94">
        <v>67</v>
      </c>
      <c r="AD36" s="94">
        <v>34</v>
      </c>
      <c r="AE36" s="256">
        <v>8.4143518518518519E-4</v>
      </c>
      <c r="AF36" s="259">
        <v>32</v>
      </c>
      <c r="AG36" s="259"/>
      <c r="AH36" s="252">
        <v>43</v>
      </c>
      <c r="AI36" s="199" t="s">
        <v>289</v>
      </c>
      <c r="AJ36" s="199"/>
      <c r="AK36" s="196"/>
      <c r="AL36" s="193">
        <v>39</v>
      </c>
      <c r="AM36" s="43" t="s">
        <v>152</v>
      </c>
      <c r="AN36" s="42"/>
      <c r="AO36" s="42"/>
      <c r="AP36" s="42">
        <v>53</v>
      </c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110"/>
      <c r="BE36" s="110"/>
      <c r="BF36" s="110"/>
      <c r="BG36" s="110"/>
      <c r="BH36" s="110"/>
      <c r="BI36" s="110"/>
      <c r="BJ36" s="110"/>
      <c r="BK36" s="110"/>
      <c r="BL36" s="110"/>
      <c r="BM36" s="110"/>
      <c r="BN36" s="110"/>
      <c r="BO36" s="110"/>
      <c r="BP36" s="110"/>
      <c r="BQ36" s="106"/>
      <c r="BR36" s="106"/>
      <c r="BS36" s="106"/>
      <c r="BT36" s="90"/>
      <c r="BU36" s="90"/>
      <c r="BV36" s="90"/>
      <c r="BW36" s="90"/>
      <c r="BX36" s="90"/>
      <c r="BY36" s="90"/>
      <c r="BZ36" s="90"/>
      <c r="CA36" s="110"/>
      <c r="CB36" s="110"/>
      <c r="CC36" s="110"/>
    </row>
    <row r="37" spans="1:81" s="90" customFormat="1" ht="15.75" customHeight="1" x14ac:dyDescent="0.3">
      <c r="A37" s="53">
        <f>N37+R37+V37+Z37+AD37+AH37+AL37+AP37</f>
        <v>440</v>
      </c>
      <c r="B37" s="53">
        <v>35</v>
      </c>
      <c r="C37" s="336">
        <f>AVERAGE(L37,P37,T37,X37,AB37,AF37,AJ37,AN37,)</f>
        <v>34.666666666666664</v>
      </c>
      <c r="D37" s="3" t="s">
        <v>21</v>
      </c>
      <c r="E37" s="12" t="s">
        <v>34</v>
      </c>
      <c r="F37" s="12" t="s">
        <v>22</v>
      </c>
      <c r="G37" s="57" t="s">
        <v>130</v>
      </c>
      <c r="H37" s="350" t="s">
        <v>349</v>
      </c>
      <c r="I37" s="8" t="s">
        <v>77</v>
      </c>
      <c r="J37" s="8" t="s">
        <v>23</v>
      </c>
      <c r="K37" s="345">
        <v>7.1643518518518514E-3</v>
      </c>
      <c r="L37" s="344">
        <v>37</v>
      </c>
      <c r="M37" s="344">
        <v>23</v>
      </c>
      <c r="N37" s="344">
        <v>77</v>
      </c>
      <c r="O37" s="339">
        <v>3.4490740740740745E-3</v>
      </c>
      <c r="P37" s="340">
        <v>41</v>
      </c>
      <c r="Q37" s="340">
        <v>29</v>
      </c>
      <c r="R37" s="340">
        <v>72</v>
      </c>
      <c r="S37" s="289">
        <v>1.6435185185185183E-3</v>
      </c>
      <c r="T37" s="290">
        <v>37</v>
      </c>
      <c r="U37" s="290">
        <v>36</v>
      </c>
      <c r="V37" s="290">
        <v>65</v>
      </c>
      <c r="W37" s="156">
        <v>1.3240740740740741E-3</v>
      </c>
      <c r="X37" s="154">
        <v>30</v>
      </c>
      <c r="Y37" s="154">
        <v>40</v>
      </c>
      <c r="Z37" s="154">
        <v>60</v>
      </c>
      <c r="AA37" s="98">
        <v>1.6192129629629629E-2</v>
      </c>
      <c r="AB37" s="94">
        <v>30</v>
      </c>
      <c r="AC37" s="94">
        <v>71</v>
      </c>
      <c r="AD37" s="94">
        <v>30</v>
      </c>
      <c r="AE37" s="258">
        <v>1.0532407407407407E-3</v>
      </c>
      <c r="AF37" s="252">
        <v>42</v>
      </c>
      <c r="AG37" s="252">
        <v>61</v>
      </c>
      <c r="AH37" s="253">
        <v>40</v>
      </c>
      <c r="AI37" s="195">
        <v>6.2500000000000001E-4</v>
      </c>
      <c r="AJ37" s="180">
        <v>45</v>
      </c>
      <c r="AK37" s="180">
        <v>59</v>
      </c>
      <c r="AL37" s="181">
        <v>42</v>
      </c>
      <c r="AM37" s="41">
        <v>2.8935185185185189E-4</v>
      </c>
      <c r="AN37" s="42">
        <v>50</v>
      </c>
      <c r="AO37" s="42">
        <v>47</v>
      </c>
      <c r="AP37" s="42">
        <v>54</v>
      </c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5"/>
      <c r="BR37" s="5"/>
      <c r="BS37" s="5"/>
    </row>
    <row r="38" spans="1:81" ht="18.75" hidden="1" x14ac:dyDescent="0.3">
      <c r="A38" s="53">
        <f>N38+R38+V38+Z38+AD38+AH38+AL38+AP38</f>
        <v>424</v>
      </c>
      <c r="B38" s="53">
        <v>36</v>
      </c>
      <c r="C38" s="336">
        <f>AVERAGE(L38,P38,T38,X38,AB38,AF38,AJ38,AN38,)</f>
        <v>30.333333333333332</v>
      </c>
      <c r="D38" s="3" t="s">
        <v>64</v>
      </c>
      <c r="E38" s="12" t="s">
        <v>13</v>
      </c>
      <c r="F38" s="12" t="s">
        <v>18</v>
      </c>
      <c r="G38" s="57" t="s">
        <v>210</v>
      </c>
      <c r="I38" s="8" t="s">
        <v>92</v>
      </c>
      <c r="J38" s="8" t="s">
        <v>90</v>
      </c>
      <c r="K38" s="344"/>
      <c r="L38" s="344"/>
      <c r="M38" s="344"/>
      <c r="N38" s="344"/>
      <c r="O38" s="313">
        <v>2.5648148148148149E-3</v>
      </c>
      <c r="P38" s="314">
        <v>28</v>
      </c>
      <c r="Q38" s="314">
        <v>21</v>
      </c>
      <c r="R38" s="314">
        <v>80</v>
      </c>
      <c r="S38" s="287">
        <v>1.170138888888889E-3</v>
      </c>
      <c r="T38" s="279">
        <v>39</v>
      </c>
      <c r="U38" s="278">
        <v>25</v>
      </c>
      <c r="V38" s="278">
        <v>76</v>
      </c>
      <c r="W38" s="133">
        <v>9.1319444444444434E-4</v>
      </c>
      <c r="X38" s="134">
        <v>36</v>
      </c>
      <c r="Y38" s="134">
        <v>27</v>
      </c>
      <c r="Z38" s="134">
        <v>74</v>
      </c>
      <c r="AA38" s="98">
        <v>1.1585648148148149E-2</v>
      </c>
      <c r="AB38" s="94">
        <v>22</v>
      </c>
      <c r="AC38" s="94">
        <v>49</v>
      </c>
      <c r="AD38" s="94">
        <v>52</v>
      </c>
      <c r="AE38" s="256" t="s">
        <v>290</v>
      </c>
      <c r="AF38" s="257"/>
      <c r="AG38" s="257"/>
      <c r="AH38" s="249">
        <v>39</v>
      </c>
      <c r="AI38" s="199" t="s">
        <v>289</v>
      </c>
      <c r="AJ38" s="199"/>
      <c r="AK38" s="197"/>
      <c r="AL38" s="180">
        <v>39</v>
      </c>
      <c r="AM38" s="41">
        <v>2.3032407407407409E-4</v>
      </c>
      <c r="AN38" s="42">
        <v>57</v>
      </c>
      <c r="AO38" s="42">
        <v>37</v>
      </c>
      <c r="AP38" s="42">
        <v>64</v>
      </c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106"/>
      <c r="BR38" s="106"/>
      <c r="BS38" s="106"/>
      <c r="BT38" s="90"/>
      <c r="BU38" s="90"/>
      <c r="BV38" s="90"/>
      <c r="BW38" s="90"/>
      <c r="BX38" s="90"/>
      <c r="BY38" s="90"/>
      <c r="BZ38" s="90"/>
    </row>
    <row r="39" spans="1:81" ht="18.75" hidden="1" x14ac:dyDescent="0.3">
      <c r="A39" s="53">
        <f>N39+R39+V39+Z39+AD39+AH39+AL39+AP39</f>
        <v>423</v>
      </c>
      <c r="B39" s="53">
        <v>37</v>
      </c>
      <c r="C39" s="336">
        <f>AVERAGE(L39,P39,T39,X39,AB39,AF39,AJ39,AN39,)</f>
        <v>31.25</v>
      </c>
      <c r="D39" s="3" t="s">
        <v>172</v>
      </c>
      <c r="E39" s="12" t="s">
        <v>173</v>
      </c>
      <c r="F39" s="12" t="s">
        <v>181</v>
      </c>
      <c r="G39" s="57" t="s">
        <v>209</v>
      </c>
      <c r="H39" s="351" t="s">
        <v>340</v>
      </c>
      <c r="I39" s="8" t="s">
        <v>92</v>
      </c>
      <c r="J39" s="8" t="s">
        <v>90</v>
      </c>
      <c r="K39" s="345"/>
      <c r="L39" s="344"/>
      <c r="M39" s="344"/>
      <c r="N39" s="344"/>
      <c r="O39" s="312"/>
      <c r="P39" s="312"/>
      <c r="Q39" s="312"/>
      <c r="R39" s="312"/>
      <c r="S39" s="291">
        <v>1.0069444444444444E-3</v>
      </c>
      <c r="T39" s="292">
        <v>46</v>
      </c>
      <c r="U39" s="292">
        <v>7</v>
      </c>
      <c r="V39" s="292">
        <v>94</v>
      </c>
      <c r="W39" s="288" t="s">
        <v>315</v>
      </c>
      <c r="X39" s="131"/>
      <c r="Y39" s="139"/>
      <c r="Z39" s="139">
        <v>57</v>
      </c>
      <c r="AA39" s="102">
        <v>9.6631944444444447E-3</v>
      </c>
      <c r="AB39" s="97">
        <v>29</v>
      </c>
      <c r="AC39" s="94">
        <v>9</v>
      </c>
      <c r="AD39" s="94">
        <v>92</v>
      </c>
      <c r="AE39" s="254">
        <v>5.8680555555555558E-4</v>
      </c>
      <c r="AF39" s="255">
        <v>50</v>
      </c>
      <c r="AG39" s="255">
        <v>13</v>
      </c>
      <c r="AH39" s="255">
        <v>88</v>
      </c>
      <c r="AI39" s="199" t="s">
        <v>289</v>
      </c>
      <c r="AJ39" s="199"/>
      <c r="AK39" s="197"/>
      <c r="AL39" s="180">
        <v>39</v>
      </c>
      <c r="AM39" s="43" t="s">
        <v>152</v>
      </c>
      <c r="AN39" s="42"/>
      <c r="AO39" s="42"/>
      <c r="AP39" s="42">
        <v>53</v>
      </c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10"/>
      <c r="BR39" s="110"/>
      <c r="BS39" s="110"/>
      <c r="BT39" s="3"/>
      <c r="BU39" s="3"/>
      <c r="BV39" s="3"/>
      <c r="BW39" s="3"/>
      <c r="BX39" s="3"/>
    </row>
    <row r="40" spans="1:81" s="110" customFormat="1" ht="15.75" hidden="1" customHeight="1" x14ac:dyDescent="0.3">
      <c r="A40" s="53">
        <f>N40+R40+V40+Z40+AD40+AH40+AL40+AP40</f>
        <v>374</v>
      </c>
      <c r="B40" s="53">
        <v>38</v>
      </c>
      <c r="C40" s="336">
        <f>AVERAGE(L40,P40,T40,X40,AB40,AF40,AJ40,AN40,)</f>
        <v>24.75</v>
      </c>
      <c r="D40" s="3" t="s">
        <v>187</v>
      </c>
      <c r="E40" s="12" t="s">
        <v>13</v>
      </c>
      <c r="F40" s="12" t="s">
        <v>18</v>
      </c>
      <c r="G40" s="57" t="s">
        <v>210</v>
      </c>
      <c r="H40" s="350"/>
      <c r="I40" s="8" t="s">
        <v>92</v>
      </c>
      <c r="J40" s="8" t="s">
        <v>357</v>
      </c>
      <c r="K40" s="344"/>
      <c r="L40" s="344"/>
      <c r="M40" s="344"/>
      <c r="N40" s="344"/>
      <c r="O40" s="314"/>
      <c r="P40" s="314"/>
      <c r="Q40" s="314"/>
      <c r="R40" s="314"/>
      <c r="S40" s="283">
        <v>1.0752314814814815E-3</v>
      </c>
      <c r="T40" s="278">
        <v>38</v>
      </c>
      <c r="U40" s="278">
        <v>18</v>
      </c>
      <c r="V40" s="278">
        <v>83</v>
      </c>
      <c r="W40" s="288" t="s">
        <v>315</v>
      </c>
      <c r="X40" s="134"/>
      <c r="Y40" s="134"/>
      <c r="Z40" s="134">
        <v>57</v>
      </c>
      <c r="AA40" s="104">
        <v>1.0368055555555556E-2</v>
      </c>
      <c r="AB40" s="95">
        <v>24</v>
      </c>
      <c r="AC40" s="94">
        <v>25</v>
      </c>
      <c r="AD40" s="94">
        <v>76</v>
      </c>
      <c r="AE40" s="250">
        <v>6.6435185185185184E-4</v>
      </c>
      <c r="AF40" s="253">
        <v>37</v>
      </c>
      <c r="AG40" s="252">
        <v>35</v>
      </c>
      <c r="AH40" s="253">
        <v>66</v>
      </c>
      <c r="AI40" s="199" t="s">
        <v>289</v>
      </c>
      <c r="AJ40" s="199"/>
      <c r="AK40" s="197"/>
      <c r="AL40" s="180">
        <v>39</v>
      </c>
      <c r="AM40" s="43" t="s">
        <v>152</v>
      </c>
      <c r="AN40" s="42"/>
      <c r="AO40" s="42"/>
      <c r="AP40" s="42">
        <v>53</v>
      </c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T40" s="90"/>
      <c r="BU40" s="90"/>
      <c r="BV40" s="90"/>
      <c r="BW40" s="90"/>
      <c r="BX40" s="90"/>
      <c r="BY40" s="5"/>
      <c r="BZ40" s="5"/>
    </row>
    <row r="41" spans="1:81" s="110" customFormat="1" ht="18.75" x14ac:dyDescent="0.3">
      <c r="A41" s="53">
        <f>N41+R41+V41+Z41+AD41+AH41+AL41+AP41</f>
        <v>372</v>
      </c>
      <c r="B41" s="53">
        <v>39</v>
      </c>
      <c r="C41" s="336">
        <f>AVERAGE(L41,P41,T41,X41,AB41,AF41,AJ41,AN41,)</f>
        <v>28.5</v>
      </c>
      <c r="D41" s="3" t="s">
        <v>168</v>
      </c>
      <c r="E41" s="12" t="s">
        <v>31</v>
      </c>
      <c r="F41" s="12" t="s">
        <v>18</v>
      </c>
      <c r="G41" s="57" t="s">
        <v>210</v>
      </c>
      <c r="H41" s="351"/>
      <c r="I41" s="8" t="s">
        <v>92</v>
      </c>
      <c r="J41" s="8" t="s">
        <v>90</v>
      </c>
      <c r="K41" s="344"/>
      <c r="L41" s="344"/>
      <c r="M41" s="344"/>
      <c r="N41" s="344"/>
      <c r="O41" s="311"/>
      <c r="P41" s="311"/>
      <c r="Q41" s="311"/>
      <c r="R41" s="311"/>
      <c r="S41" s="333"/>
      <c r="T41" s="278"/>
      <c r="U41" s="278"/>
      <c r="V41" s="278"/>
      <c r="W41" s="156">
        <v>7.8356481481481495E-4</v>
      </c>
      <c r="X41" s="154">
        <v>46</v>
      </c>
      <c r="Y41" s="154">
        <v>6</v>
      </c>
      <c r="Z41" s="154">
        <v>95</v>
      </c>
      <c r="AA41" s="107">
        <v>9.7129629629629632E-3</v>
      </c>
      <c r="AB41" s="108">
        <v>22</v>
      </c>
      <c r="AC41" s="108">
        <v>12</v>
      </c>
      <c r="AD41" s="108">
        <v>89</v>
      </c>
      <c r="AE41" s="248">
        <v>5.6712962962962956E-4</v>
      </c>
      <c r="AF41" s="249">
        <v>46</v>
      </c>
      <c r="AG41" s="249">
        <v>5</v>
      </c>
      <c r="AH41" s="249">
        <v>96</v>
      </c>
      <c r="AI41" s="199" t="s">
        <v>289</v>
      </c>
      <c r="AJ41" s="199"/>
      <c r="AK41" s="196"/>
      <c r="AL41" s="193">
        <v>39</v>
      </c>
      <c r="AM41" s="43" t="s">
        <v>152</v>
      </c>
      <c r="AN41" s="115"/>
      <c r="AO41" s="115"/>
      <c r="AP41" s="115">
        <v>53</v>
      </c>
      <c r="BT41" s="24"/>
      <c r="BU41" s="24"/>
      <c r="BV41" s="24"/>
      <c r="BW41" s="24"/>
      <c r="BX41" s="24"/>
    </row>
    <row r="42" spans="1:81" s="90" customFormat="1" ht="15.75" hidden="1" customHeight="1" x14ac:dyDescent="0.3">
      <c r="A42" s="53">
        <f>N42+R42+V42+Z42+AD42+AH42+AL42+AP42</f>
        <v>369</v>
      </c>
      <c r="B42" s="53">
        <v>40</v>
      </c>
      <c r="C42" s="336">
        <f>AVERAGE(L42,P42,T42,X42,AB42,AF42,AJ42,AN42,)</f>
        <v>17.2</v>
      </c>
      <c r="D42" s="12" t="s">
        <v>283</v>
      </c>
      <c r="E42" s="12" t="s">
        <v>268</v>
      </c>
      <c r="F42" s="12" t="s">
        <v>18</v>
      </c>
      <c r="G42" s="57" t="s">
        <v>210</v>
      </c>
      <c r="H42" s="351" t="s">
        <v>341</v>
      </c>
      <c r="I42" s="8" t="s">
        <v>92</v>
      </c>
      <c r="J42" s="8" t="s">
        <v>90</v>
      </c>
      <c r="K42" s="344"/>
      <c r="L42" s="344"/>
      <c r="M42" s="344"/>
      <c r="N42" s="344"/>
      <c r="O42" s="339">
        <v>2.9988425925925929E-3</v>
      </c>
      <c r="P42" s="340">
        <v>20</v>
      </c>
      <c r="Q42" s="340">
        <v>27</v>
      </c>
      <c r="R42" s="340">
        <v>74</v>
      </c>
      <c r="S42" s="289">
        <v>1.3275462962962963E-3</v>
      </c>
      <c r="T42" s="290">
        <v>25</v>
      </c>
      <c r="U42" s="290">
        <v>33</v>
      </c>
      <c r="V42" s="290">
        <v>68</v>
      </c>
      <c r="W42" s="156">
        <v>1.3796296296296297E-3</v>
      </c>
      <c r="X42" s="154">
        <v>23</v>
      </c>
      <c r="Y42" s="154">
        <v>41</v>
      </c>
      <c r="Z42" s="154">
        <v>59</v>
      </c>
      <c r="AA42" s="107">
        <v>1.3369212962962963E-2</v>
      </c>
      <c r="AB42" s="108">
        <v>18</v>
      </c>
      <c r="AC42" s="108">
        <v>64</v>
      </c>
      <c r="AD42" s="108">
        <v>37</v>
      </c>
      <c r="AE42" s="256" t="s">
        <v>290</v>
      </c>
      <c r="AF42" s="257"/>
      <c r="AG42" s="257"/>
      <c r="AH42" s="249">
        <v>39</v>
      </c>
      <c r="AI42" s="199" t="s">
        <v>289</v>
      </c>
      <c r="AJ42" s="199"/>
      <c r="AK42" s="196"/>
      <c r="AL42" s="193">
        <v>39</v>
      </c>
      <c r="AM42" s="43" t="s">
        <v>152</v>
      </c>
      <c r="AN42" s="115"/>
      <c r="AO42" s="115"/>
      <c r="AP42" s="115">
        <v>53</v>
      </c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10"/>
      <c r="BE42" s="110"/>
      <c r="BF42" s="110"/>
      <c r="BG42" s="110"/>
      <c r="BH42" s="110"/>
      <c r="BI42" s="110"/>
      <c r="BJ42" s="110"/>
      <c r="BK42" s="110"/>
      <c r="BL42" s="110"/>
      <c r="BM42" s="110"/>
      <c r="BN42" s="110"/>
      <c r="BO42" s="110"/>
      <c r="BP42" s="110"/>
      <c r="BQ42" s="3"/>
      <c r="BR42" s="3"/>
      <c r="BS42" s="3"/>
    </row>
    <row r="43" spans="1:81" s="90" customFormat="1" ht="18.75" hidden="1" x14ac:dyDescent="0.3">
      <c r="A43" s="53">
        <f>N43+R43+V43+Z43+AD43+AH43+AL43+AP43</f>
        <v>366</v>
      </c>
      <c r="B43" s="53">
        <v>41</v>
      </c>
      <c r="C43" s="336">
        <f>AVERAGE(L43,P43,T43,X43,AB43,AF43,AJ43,AN43,)</f>
        <v>28.75</v>
      </c>
      <c r="D43" s="3" t="s">
        <v>174</v>
      </c>
      <c r="E43" s="12" t="s">
        <v>173</v>
      </c>
      <c r="F43" s="12" t="s">
        <v>181</v>
      </c>
      <c r="G43" s="57" t="s">
        <v>209</v>
      </c>
      <c r="H43" s="351"/>
      <c r="I43" s="8" t="s">
        <v>92</v>
      </c>
      <c r="J43" s="8" t="s">
        <v>90</v>
      </c>
      <c r="K43" s="344"/>
      <c r="L43" s="344"/>
      <c r="M43" s="344"/>
      <c r="N43" s="344"/>
      <c r="O43" s="311"/>
      <c r="P43" s="311"/>
      <c r="Q43" s="311"/>
      <c r="R43" s="311"/>
      <c r="S43" s="333"/>
      <c r="T43" s="278"/>
      <c r="U43" s="278"/>
      <c r="V43" s="278"/>
      <c r="W43" s="156">
        <v>7.9050925925925936E-4</v>
      </c>
      <c r="X43" s="154">
        <v>43</v>
      </c>
      <c r="Y43" s="154">
        <v>7</v>
      </c>
      <c r="Z43" s="154">
        <v>94</v>
      </c>
      <c r="AA43" s="107">
        <v>9.5821759259259263E-3</v>
      </c>
      <c r="AB43" s="108">
        <v>29</v>
      </c>
      <c r="AC43" s="108">
        <v>7</v>
      </c>
      <c r="AD43" s="108">
        <v>94</v>
      </c>
      <c r="AE43" s="248">
        <v>5.9143518518518518E-4</v>
      </c>
      <c r="AF43" s="249">
        <v>43</v>
      </c>
      <c r="AG43" s="249">
        <v>15</v>
      </c>
      <c r="AH43" s="249">
        <v>86</v>
      </c>
      <c r="AI43" s="199" t="s">
        <v>289</v>
      </c>
      <c r="AJ43" s="199"/>
      <c r="AK43" s="196"/>
      <c r="AL43" s="193">
        <v>39</v>
      </c>
      <c r="AM43" s="43" t="s">
        <v>152</v>
      </c>
      <c r="AN43" s="115"/>
      <c r="AO43" s="115"/>
      <c r="AP43" s="115">
        <v>53</v>
      </c>
      <c r="AQ43" s="110"/>
      <c r="AR43" s="110"/>
      <c r="AS43" s="110"/>
      <c r="AT43" s="110"/>
      <c r="AU43" s="110"/>
      <c r="AV43" s="110"/>
      <c r="AW43" s="110"/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/>
      <c r="BJ43" s="110"/>
      <c r="BK43" s="110"/>
      <c r="BL43" s="110"/>
      <c r="BM43" s="110"/>
      <c r="BN43" s="110"/>
      <c r="BO43" s="110"/>
      <c r="BP43" s="110"/>
      <c r="BT43" s="110"/>
      <c r="BU43" s="110"/>
      <c r="BV43" s="110"/>
      <c r="BW43" s="110"/>
      <c r="BX43" s="110"/>
      <c r="BY43" s="110"/>
      <c r="BZ43" s="110"/>
    </row>
    <row r="44" spans="1:81" s="110" customFormat="1" ht="15.75" hidden="1" customHeight="1" x14ac:dyDescent="0.3">
      <c r="A44" s="53">
        <f>N44+R44+V44+Z44+AD44+AH44+AL44+AP44</f>
        <v>351</v>
      </c>
      <c r="B44" s="53">
        <v>42</v>
      </c>
      <c r="C44" s="336">
        <f>AVERAGE(L44,P44,T44,X44,AB44,AF44,AJ44,AN44,)</f>
        <v>27.2</v>
      </c>
      <c r="D44" s="3" t="s">
        <v>285</v>
      </c>
      <c r="E44" s="12" t="s">
        <v>146</v>
      </c>
      <c r="F44" s="12" t="s">
        <v>18</v>
      </c>
      <c r="G44" s="57" t="s">
        <v>210</v>
      </c>
      <c r="H44" s="350" t="s">
        <v>342</v>
      </c>
      <c r="I44" s="8" t="s">
        <v>92</v>
      </c>
      <c r="J44" s="8" t="s">
        <v>90</v>
      </c>
      <c r="K44" s="344"/>
      <c r="L44" s="344"/>
      <c r="M44" s="344"/>
      <c r="N44" s="344"/>
      <c r="O44" s="339">
        <v>4.6006944444444446E-3</v>
      </c>
      <c r="P44" s="340">
        <v>35</v>
      </c>
      <c r="Q44" s="340">
        <v>32</v>
      </c>
      <c r="R44" s="340">
        <v>69</v>
      </c>
      <c r="S44" s="289">
        <v>2.0358796296296297E-3</v>
      </c>
      <c r="T44" s="290">
        <v>33</v>
      </c>
      <c r="U44" s="290">
        <v>37</v>
      </c>
      <c r="V44" s="290">
        <v>64</v>
      </c>
      <c r="W44" s="156">
        <v>2.003472222222222E-3</v>
      </c>
      <c r="X44" s="154">
        <v>33</v>
      </c>
      <c r="Y44" s="154">
        <v>43</v>
      </c>
      <c r="Z44" s="154">
        <v>58</v>
      </c>
      <c r="AA44" s="210" t="s">
        <v>291</v>
      </c>
      <c r="AB44" s="94"/>
      <c r="AC44" s="94"/>
      <c r="AD44" s="108">
        <v>28</v>
      </c>
      <c r="AE44" s="256" t="s">
        <v>290</v>
      </c>
      <c r="AF44" s="257"/>
      <c r="AG44" s="257"/>
      <c r="AH44" s="249">
        <v>39</v>
      </c>
      <c r="AI44" s="194">
        <v>7.6967592592592593E-4</v>
      </c>
      <c r="AJ44" s="177">
        <v>35</v>
      </c>
      <c r="AK44" s="177">
        <v>61</v>
      </c>
      <c r="AL44" s="177">
        <v>40</v>
      </c>
      <c r="AM44" s="41" t="s">
        <v>152</v>
      </c>
      <c r="AN44" s="42"/>
      <c r="AO44" s="42"/>
      <c r="AP44" s="42">
        <v>53</v>
      </c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</row>
    <row r="45" spans="1:81" s="90" customFormat="1" ht="18.75" hidden="1" x14ac:dyDescent="0.3">
      <c r="A45" s="53">
        <f>N45+R45+V45+Z45+AD45+AH45+AL45+AP45</f>
        <v>348</v>
      </c>
      <c r="B45" s="53">
        <v>43</v>
      </c>
      <c r="C45" s="336">
        <f>AVERAGE(L45,P45,T45,X45,AB45,AF45,AJ45,AN45,)</f>
        <v>11</v>
      </c>
      <c r="D45" s="3" t="s">
        <v>318</v>
      </c>
      <c r="E45" s="12" t="s">
        <v>114</v>
      </c>
      <c r="F45" s="12" t="s">
        <v>18</v>
      </c>
      <c r="G45" s="57" t="s">
        <v>210</v>
      </c>
      <c r="H45" s="350" t="s">
        <v>345</v>
      </c>
      <c r="I45" s="8" t="s">
        <v>92</v>
      </c>
      <c r="J45" s="8" t="s">
        <v>90</v>
      </c>
      <c r="K45" s="344"/>
      <c r="L45" s="344"/>
      <c r="M45" s="344"/>
      <c r="N45" s="344"/>
      <c r="O45" s="313">
        <v>3.9583333333333337E-3</v>
      </c>
      <c r="P45" s="314">
        <v>22</v>
      </c>
      <c r="Q45" s="314">
        <v>31</v>
      </c>
      <c r="R45" s="314">
        <v>70</v>
      </c>
      <c r="S45" s="333" t="s">
        <v>320</v>
      </c>
      <c r="T45" s="278"/>
      <c r="U45" s="278"/>
      <c r="V45" s="278">
        <v>62</v>
      </c>
      <c r="W45" s="288" t="s">
        <v>315</v>
      </c>
      <c r="X45" s="134"/>
      <c r="Y45" s="134"/>
      <c r="Z45" s="134">
        <v>57</v>
      </c>
      <c r="AA45" s="210" t="s">
        <v>291</v>
      </c>
      <c r="AB45" s="94"/>
      <c r="AC45" s="94"/>
      <c r="AD45" s="108">
        <v>28</v>
      </c>
      <c r="AE45" s="256" t="s">
        <v>290</v>
      </c>
      <c r="AF45" s="257"/>
      <c r="AG45" s="257"/>
      <c r="AH45" s="249">
        <v>39</v>
      </c>
      <c r="AI45" s="199" t="s">
        <v>289</v>
      </c>
      <c r="AJ45" s="199"/>
      <c r="AK45" s="197"/>
      <c r="AL45" s="180">
        <v>39</v>
      </c>
      <c r="AM45" s="43" t="s">
        <v>152</v>
      </c>
      <c r="AN45" s="115"/>
      <c r="AO45" s="115"/>
      <c r="AP45" s="115">
        <v>53</v>
      </c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</row>
    <row r="46" spans="1:81" s="90" customFormat="1" ht="15.75" hidden="1" customHeight="1" x14ac:dyDescent="0.3">
      <c r="A46" s="53">
        <f>N46+R46+V46+Z46+AD46+AH46+AL46+AP46</f>
        <v>340</v>
      </c>
      <c r="B46" s="53">
        <v>44</v>
      </c>
      <c r="C46" s="336">
        <f>AVERAGE(L46,P46,T46,X46,AB46,AF46,AJ46,AN46,)</f>
        <v>32.714285714285715</v>
      </c>
      <c r="D46" s="3" t="s">
        <v>74</v>
      </c>
      <c r="E46" s="12" t="s">
        <v>245</v>
      </c>
      <c r="F46" s="12" t="s">
        <v>18</v>
      </c>
      <c r="G46" s="57" t="s">
        <v>210</v>
      </c>
      <c r="H46" s="351" t="s">
        <v>343</v>
      </c>
      <c r="I46" s="8" t="s">
        <v>92</v>
      </c>
      <c r="J46" s="8" t="s">
        <v>66</v>
      </c>
      <c r="K46" s="344"/>
      <c r="L46" s="344"/>
      <c r="M46" s="344"/>
      <c r="N46" s="344"/>
      <c r="O46" s="311"/>
      <c r="P46" s="311"/>
      <c r="Q46" s="311"/>
      <c r="R46" s="311"/>
      <c r="S46" s="283">
        <v>1.4930555555555556E-3</v>
      </c>
      <c r="T46" s="278">
        <v>36</v>
      </c>
      <c r="U46" s="278">
        <v>34</v>
      </c>
      <c r="V46" s="278">
        <v>67</v>
      </c>
      <c r="W46" s="156">
        <v>1.0023148148148148E-3</v>
      </c>
      <c r="X46" s="154">
        <v>44</v>
      </c>
      <c r="Y46" s="154">
        <v>33</v>
      </c>
      <c r="Z46" s="154">
        <v>68</v>
      </c>
      <c r="AA46" s="124">
        <v>1.4467592592592593E-2</v>
      </c>
      <c r="AB46" s="125">
        <v>23</v>
      </c>
      <c r="AC46" s="94">
        <v>69</v>
      </c>
      <c r="AD46" s="94">
        <v>32</v>
      </c>
      <c r="AE46" s="254">
        <v>6.5740740740740733E-4</v>
      </c>
      <c r="AF46" s="255">
        <v>48</v>
      </c>
      <c r="AG46" s="255">
        <v>34</v>
      </c>
      <c r="AH46" s="255">
        <v>67</v>
      </c>
      <c r="AI46" s="198">
        <v>5.3819444444444444E-4</v>
      </c>
      <c r="AJ46" s="188">
        <v>41</v>
      </c>
      <c r="AK46" s="180">
        <v>50</v>
      </c>
      <c r="AL46" s="181">
        <v>51</v>
      </c>
      <c r="AM46" s="45">
        <v>2.3148148148148146E-4</v>
      </c>
      <c r="AN46" s="46">
        <v>37</v>
      </c>
      <c r="AO46" s="47">
        <v>46</v>
      </c>
      <c r="AP46" s="46">
        <v>55</v>
      </c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</row>
    <row r="47" spans="1:81" s="106" customFormat="1" ht="18.75" hidden="1" customHeight="1" x14ac:dyDescent="0.3">
      <c r="A47" s="53">
        <f>N47+R47+V47+Z47+AD47+AH47+AL47+AP47</f>
        <v>330</v>
      </c>
      <c r="B47" s="53">
        <v>45</v>
      </c>
      <c r="C47" s="336">
        <f>AVERAGE(L47,P47,T47,X47,AB47,AF47,AJ47,AN47,)</f>
        <v>28</v>
      </c>
      <c r="D47" s="12" t="s">
        <v>278</v>
      </c>
      <c r="E47" s="12" t="s">
        <v>173</v>
      </c>
      <c r="F47" s="12" t="s">
        <v>181</v>
      </c>
      <c r="G47" s="57" t="s">
        <v>209</v>
      </c>
      <c r="H47" s="350"/>
      <c r="I47" s="8" t="s">
        <v>92</v>
      </c>
      <c r="J47" s="8" t="s">
        <v>90</v>
      </c>
      <c r="K47" s="344"/>
      <c r="L47" s="344"/>
      <c r="M47" s="344"/>
      <c r="N47" s="344"/>
      <c r="O47" s="315"/>
      <c r="P47" s="315"/>
      <c r="Q47" s="315"/>
      <c r="R47" s="315"/>
      <c r="S47" s="287">
        <v>1.0717592592592593E-3</v>
      </c>
      <c r="T47" s="279">
        <v>40</v>
      </c>
      <c r="U47" s="278">
        <v>16</v>
      </c>
      <c r="V47" s="278">
        <v>85</v>
      </c>
      <c r="W47" s="133">
        <v>8.3796296296296299E-4</v>
      </c>
      <c r="X47" s="134">
        <v>44</v>
      </c>
      <c r="Y47" s="134">
        <v>15</v>
      </c>
      <c r="Z47" s="134">
        <v>86</v>
      </c>
      <c r="AA47" s="210" t="s">
        <v>291</v>
      </c>
      <c r="AB47" s="94"/>
      <c r="AC47" s="94"/>
      <c r="AD47" s="108">
        <v>28</v>
      </c>
      <c r="AE47" s="256" t="s">
        <v>290</v>
      </c>
      <c r="AF47" s="257"/>
      <c r="AG47" s="257"/>
      <c r="AH47" s="249">
        <v>39</v>
      </c>
      <c r="AI47" s="199" t="s">
        <v>289</v>
      </c>
      <c r="AJ47" s="199"/>
      <c r="AK47" s="196"/>
      <c r="AL47" s="193">
        <v>39</v>
      </c>
      <c r="AM47" s="43" t="s">
        <v>152</v>
      </c>
      <c r="AN47" s="42"/>
      <c r="AO47" s="42"/>
      <c r="AP47" s="42">
        <v>53</v>
      </c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110"/>
      <c r="BU47" s="110"/>
      <c r="BV47" s="110"/>
      <c r="BW47" s="110"/>
      <c r="BX47" s="110"/>
      <c r="BY47" s="90"/>
      <c r="BZ47" s="90"/>
    </row>
    <row r="48" spans="1:81" s="106" customFormat="1" ht="18.75" customHeight="1" x14ac:dyDescent="0.3">
      <c r="A48" s="53">
        <f>N48+R48+V48+Z48+AD48+AH48+AL48+AP48</f>
        <v>304</v>
      </c>
      <c r="B48" s="53">
        <v>46</v>
      </c>
      <c r="C48" s="336">
        <f>AVERAGE(L48,P48,T48,X48,AB48,AF48,AJ48,AN48,)</f>
        <v>20</v>
      </c>
      <c r="D48" s="3" t="s">
        <v>312</v>
      </c>
      <c r="E48" s="12" t="s">
        <v>34</v>
      </c>
      <c r="F48" s="12" t="s">
        <v>313</v>
      </c>
      <c r="G48" s="57" t="s">
        <v>314</v>
      </c>
      <c r="H48" s="350"/>
      <c r="I48" s="8" t="s">
        <v>92</v>
      </c>
      <c r="J48" s="8" t="s">
        <v>90</v>
      </c>
      <c r="K48" s="344"/>
      <c r="L48" s="344"/>
      <c r="M48" s="344"/>
      <c r="N48" s="344"/>
      <c r="O48" s="314"/>
      <c r="P48" s="314"/>
      <c r="Q48" s="314"/>
      <c r="R48" s="314"/>
      <c r="S48" s="283">
        <v>1.0543981481481483E-3</v>
      </c>
      <c r="T48" s="278">
        <v>40</v>
      </c>
      <c r="U48" s="278">
        <v>13</v>
      </c>
      <c r="V48" s="278">
        <v>88</v>
      </c>
      <c r="W48" s="288" t="s">
        <v>315</v>
      </c>
      <c r="X48" s="134"/>
      <c r="Y48" s="134"/>
      <c r="Z48" s="134">
        <v>57</v>
      </c>
      <c r="AA48" s="210" t="s">
        <v>291</v>
      </c>
      <c r="AB48" s="95"/>
      <c r="AC48" s="95"/>
      <c r="AD48" s="95">
        <v>28</v>
      </c>
      <c r="AE48" s="256" t="s">
        <v>290</v>
      </c>
      <c r="AF48" s="257"/>
      <c r="AG48" s="257"/>
      <c r="AH48" s="249">
        <v>39</v>
      </c>
      <c r="AI48" s="199" t="s">
        <v>289</v>
      </c>
      <c r="AJ48" s="199"/>
      <c r="AK48" s="197"/>
      <c r="AL48" s="180">
        <v>39</v>
      </c>
      <c r="AM48" s="43" t="s">
        <v>152</v>
      </c>
      <c r="AN48" s="42"/>
      <c r="AO48" s="42"/>
      <c r="AP48" s="42">
        <v>53</v>
      </c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90"/>
      <c r="BR48" s="90"/>
      <c r="BS48" s="90"/>
      <c r="BT48" s="90"/>
      <c r="BU48" s="90"/>
      <c r="BV48" s="90"/>
      <c r="BW48" s="90"/>
      <c r="BX48" s="90"/>
      <c r="BY48" s="110"/>
      <c r="BZ48" s="110"/>
    </row>
    <row r="49" spans="1:78" s="14" customFormat="1" ht="18.75" x14ac:dyDescent="0.3">
      <c r="A49" s="53">
        <f>N49+R49+V49+Z49+AD49+AH49+AL49+AP49</f>
        <v>303</v>
      </c>
      <c r="B49" s="53">
        <v>47</v>
      </c>
      <c r="C49" s="336">
        <f>AVERAGE(L49,P49,T49,X49,AB49,AF49,AJ49,AN49,)</f>
        <v>18</v>
      </c>
      <c r="D49" s="3" t="s">
        <v>310</v>
      </c>
      <c r="E49" s="12" t="s">
        <v>34</v>
      </c>
      <c r="F49" s="12" t="s">
        <v>275</v>
      </c>
      <c r="G49" s="57"/>
      <c r="H49" s="350"/>
      <c r="I49" s="8" t="s">
        <v>92</v>
      </c>
      <c r="J49" s="8" t="s">
        <v>311</v>
      </c>
      <c r="K49" s="344"/>
      <c r="L49" s="344"/>
      <c r="M49" s="344"/>
      <c r="N49" s="344"/>
      <c r="O49" s="314"/>
      <c r="P49" s="314"/>
      <c r="Q49" s="314"/>
      <c r="R49" s="314"/>
      <c r="S49" s="283">
        <v>1.0648148148148147E-3</v>
      </c>
      <c r="T49" s="278">
        <v>36</v>
      </c>
      <c r="U49" s="278">
        <v>14</v>
      </c>
      <c r="V49" s="278">
        <v>87</v>
      </c>
      <c r="W49" s="288" t="s">
        <v>315</v>
      </c>
      <c r="X49" s="134"/>
      <c r="Y49" s="134"/>
      <c r="Z49" s="134">
        <v>57</v>
      </c>
      <c r="AA49" s="210" t="s">
        <v>291</v>
      </c>
      <c r="AB49" s="95"/>
      <c r="AC49" s="95"/>
      <c r="AD49" s="95">
        <v>28</v>
      </c>
      <c r="AE49" s="256" t="s">
        <v>290</v>
      </c>
      <c r="AF49" s="257"/>
      <c r="AG49" s="257"/>
      <c r="AH49" s="249">
        <v>39</v>
      </c>
      <c r="AI49" s="199" t="s">
        <v>289</v>
      </c>
      <c r="AJ49" s="199"/>
      <c r="AK49" s="197"/>
      <c r="AL49" s="180">
        <v>39</v>
      </c>
      <c r="AM49" s="43" t="s">
        <v>152</v>
      </c>
      <c r="AN49" s="42"/>
      <c r="AO49" s="42"/>
      <c r="AP49" s="42">
        <v>53</v>
      </c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90"/>
      <c r="BR49" s="90"/>
      <c r="BS49" s="90"/>
      <c r="BT49" s="5"/>
      <c r="BU49" s="5"/>
      <c r="BV49" s="5"/>
      <c r="BW49" s="5"/>
      <c r="BX49" s="5"/>
      <c r="BY49" s="90"/>
      <c r="BZ49" s="90"/>
    </row>
    <row r="50" spans="1:78" s="14" customFormat="1" ht="18.75" x14ac:dyDescent="0.3">
      <c r="A50" s="53">
        <f>N50+R50+V50+Z50+AD50+AH50+AL50+AP50</f>
        <v>299</v>
      </c>
      <c r="B50" s="53">
        <v>48</v>
      </c>
      <c r="C50" s="336">
        <f>AVERAGE(L50,P50,T50,X50,AB50,AF50,AJ50,AN50,)</f>
        <v>34.6</v>
      </c>
      <c r="D50" s="3" t="s">
        <v>53</v>
      </c>
      <c r="E50" s="12" t="s">
        <v>34</v>
      </c>
      <c r="F50" s="12" t="s">
        <v>54</v>
      </c>
      <c r="G50" s="57" t="s">
        <v>128</v>
      </c>
      <c r="H50" s="350"/>
      <c r="I50" s="8" t="s">
        <v>92</v>
      </c>
      <c r="J50" s="8" t="s">
        <v>90</v>
      </c>
      <c r="K50" s="344"/>
      <c r="L50" s="344"/>
      <c r="M50" s="344"/>
      <c r="N50" s="344"/>
      <c r="O50" s="319"/>
      <c r="P50" s="319"/>
      <c r="Q50" s="319"/>
      <c r="R50" s="319"/>
      <c r="S50" s="276"/>
      <c r="T50" s="276"/>
      <c r="U50" s="276"/>
      <c r="V50" s="276"/>
      <c r="W50" s="133">
        <v>9.0509259259259243E-4</v>
      </c>
      <c r="X50" s="134">
        <v>37</v>
      </c>
      <c r="Y50" s="134">
        <v>25</v>
      </c>
      <c r="Z50" s="134">
        <v>76</v>
      </c>
      <c r="AA50" s="210" t="s">
        <v>291</v>
      </c>
      <c r="AB50" s="94"/>
      <c r="AC50" s="94"/>
      <c r="AD50" s="108">
        <v>28</v>
      </c>
      <c r="AE50" s="254">
        <v>6.4004629629629622E-4</v>
      </c>
      <c r="AF50" s="255">
        <v>44</v>
      </c>
      <c r="AG50" s="255">
        <v>29</v>
      </c>
      <c r="AH50" s="255">
        <v>72</v>
      </c>
      <c r="AI50" s="194">
        <v>4.6296296296296293E-4</v>
      </c>
      <c r="AJ50" s="177">
        <v>40</v>
      </c>
      <c r="AK50" s="177">
        <v>40</v>
      </c>
      <c r="AL50" s="177">
        <v>61</v>
      </c>
      <c r="AM50" s="41">
        <v>2.3148148148148146E-4</v>
      </c>
      <c r="AN50" s="42">
        <v>52</v>
      </c>
      <c r="AO50" s="42">
        <v>39</v>
      </c>
      <c r="AP50" s="42">
        <v>62</v>
      </c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110"/>
      <c r="BR50" s="110"/>
      <c r="BS50" s="110"/>
      <c r="BT50" s="90"/>
      <c r="BU50" s="90"/>
      <c r="BV50" s="90"/>
      <c r="BW50" s="90"/>
      <c r="BX50" s="90"/>
      <c r="BY50" s="90"/>
      <c r="BZ50" s="90"/>
    </row>
    <row r="51" spans="1:78" s="33" customFormat="1" ht="18.75" hidden="1" x14ac:dyDescent="0.3">
      <c r="A51" s="53">
        <f>N51+R51+V51+Z51+AD51+AH51+AL51+AP51</f>
        <v>295</v>
      </c>
      <c r="B51" s="53">
        <v>49</v>
      </c>
      <c r="C51" s="336">
        <f>AVERAGE(L51,P51,T51,X51,AB51,AF51,AJ51,AN51,)</f>
        <v>24</v>
      </c>
      <c r="D51" s="3" t="s">
        <v>185</v>
      </c>
      <c r="E51" s="12" t="s">
        <v>13</v>
      </c>
      <c r="F51" s="12" t="s">
        <v>274</v>
      </c>
      <c r="G51" s="57" t="s">
        <v>279</v>
      </c>
      <c r="H51" s="350"/>
      <c r="I51" s="8" t="s">
        <v>92</v>
      </c>
      <c r="J51" s="8" t="s">
        <v>90</v>
      </c>
      <c r="K51" s="344"/>
      <c r="L51" s="344"/>
      <c r="M51" s="344"/>
      <c r="N51" s="344"/>
      <c r="O51" s="314"/>
      <c r="P51" s="314"/>
      <c r="Q51" s="314"/>
      <c r="R51" s="314"/>
      <c r="S51" s="278"/>
      <c r="T51" s="278"/>
      <c r="U51" s="278"/>
      <c r="V51" s="278"/>
      <c r="W51" s="133">
        <v>8.8888888888888882E-4</v>
      </c>
      <c r="X51" s="134">
        <v>32</v>
      </c>
      <c r="Y51" s="134">
        <v>22</v>
      </c>
      <c r="Z51" s="134">
        <v>79</v>
      </c>
      <c r="AA51" s="98">
        <v>1.151273148148148E-2</v>
      </c>
      <c r="AB51" s="94">
        <v>26</v>
      </c>
      <c r="AC51" s="94">
        <v>47</v>
      </c>
      <c r="AD51" s="94">
        <v>54</v>
      </c>
      <c r="AE51" s="250">
        <v>6.4236111111111113E-4</v>
      </c>
      <c r="AF51" s="252">
        <v>38</v>
      </c>
      <c r="AG51" s="252">
        <v>31</v>
      </c>
      <c r="AH51" s="253">
        <v>70</v>
      </c>
      <c r="AI51" s="199" t="s">
        <v>289</v>
      </c>
      <c r="AJ51" s="199"/>
      <c r="AK51" s="197"/>
      <c r="AL51" s="180">
        <v>39</v>
      </c>
      <c r="AM51" s="43" t="s">
        <v>152</v>
      </c>
      <c r="AN51" s="42"/>
      <c r="AO51" s="42"/>
      <c r="AP51" s="42">
        <v>53</v>
      </c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110"/>
      <c r="BE51" s="110"/>
      <c r="BF51" s="110"/>
      <c r="BG51" s="110"/>
      <c r="BH51" s="110"/>
      <c r="BI51" s="110"/>
      <c r="BJ51" s="110"/>
      <c r="BK51" s="110"/>
      <c r="BL51" s="110"/>
      <c r="BM51" s="110"/>
      <c r="BN51" s="110"/>
      <c r="BO51" s="110"/>
      <c r="BP51" s="110"/>
      <c r="BQ51" s="90"/>
      <c r="BR51" s="90"/>
      <c r="BS51" s="90"/>
      <c r="BT51" s="106"/>
      <c r="BU51" s="106"/>
      <c r="BV51" s="106"/>
      <c r="BW51" s="106"/>
      <c r="BX51" s="106"/>
      <c r="BY51" s="106"/>
      <c r="BZ51" s="106"/>
    </row>
    <row r="52" spans="1:78" ht="18.75" hidden="1" customHeight="1" x14ac:dyDescent="0.3">
      <c r="A52" s="53">
        <f>N52+R52+V52+Z52+AD52+AH52+AL52+AP52</f>
        <v>285</v>
      </c>
      <c r="B52" s="53">
        <v>50</v>
      </c>
      <c r="C52" s="336">
        <f>AVERAGE(L52,P52,T52,X52,AB52,AF52,AJ52,AN52,)</f>
        <v>36.75</v>
      </c>
      <c r="D52" s="3" t="s">
        <v>38</v>
      </c>
      <c r="E52" s="12" t="s">
        <v>13</v>
      </c>
      <c r="F52" s="12" t="s">
        <v>18</v>
      </c>
      <c r="G52" s="57" t="s">
        <v>210</v>
      </c>
      <c r="I52" s="8" t="s">
        <v>92</v>
      </c>
      <c r="J52" s="8" t="s">
        <v>90</v>
      </c>
      <c r="K52" s="344"/>
      <c r="L52" s="344"/>
      <c r="M52" s="344"/>
      <c r="N52" s="344"/>
      <c r="O52" s="314"/>
      <c r="P52" s="314"/>
      <c r="Q52" s="314"/>
      <c r="R52" s="314"/>
      <c r="S52" s="278"/>
      <c r="T52" s="278"/>
      <c r="U52" s="278"/>
      <c r="V52" s="278"/>
      <c r="W52" s="134"/>
      <c r="X52" s="134"/>
      <c r="Y52" s="134"/>
      <c r="Z52" s="134"/>
      <c r="AA52" s="95"/>
      <c r="AB52" s="95"/>
      <c r="AC52" s="95"/>
      <c r="AD52" s="95"/>
      <c r="AE52" s="250">
        <v>5.7175925925925927E-4</v>
      </c>
      <c r="AF52" s="252">
        <v>46</v>
      </c>
      <c r="AG52" s="252">
        <v>8</v>
      </c>
      <c r="AH52" s="253">
        <v>93</v>
      </c>
      <c r="AI52" s="195">
        <v>3.7615740740740735E-4</v>
      </c>
      <c r="AJ52" s="180">
        <v>44</v>
      </c>
      <c r="AK52" s="180">
        <v>6</v>
      </c>
      <c r="AL52" s="181">
        <v>95</v>
      </c>
      <c r="AM52" s="43">
        <v>1.8287037037037038E-4</v>
      </c>
      <c r="AN52" s="44">
        <v>57</v>
      </c>
      <c r="AO52" s="44">
        <v>4</v>
      </c>
      <c r="AP52" s="44">
        <v>97</v>
      </c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Q52" s="90"/>
      <c r="BR52" s="90"/>
      <c r="BS52" s="90"/>
      <c r="BT52" s="106"/>
      <c r="BU52" s="106"/>
      <c r="BV52" s="106"/>
      <c r="BW52" s="106"/>
      <c r="BX52" s="106"/>
      <c r="BY52" s="106"/>
      <c r="BZ52" s="106"/>
    </row>
    <row r="53" spans="1:78" s="14" customFormat="1" ht="18.75" hidden="1" x14ac:dyDescent="0.3">
      <c r="A53" s="53">
        <f>N53+R53+V53+Z53+AD53+AH53+AL53+AP53</f>
        <v>268</v>
      </c>
      <c r="B53" s="53">
        <v>51</v>
      </c>
      <c r="C53" s="336">
        <f>AVERAGE(L53,P53,T53,X53,AB53,AF53,AJ53,AN53,)</f>
        <v>38.75</v>
      </c>
      <c r="D53" s="3" t="s">
        <v>16</v>
      </c>
      <c r="E53" s="12" t="s">
        <v>7</v>
      </c>
      <c r="F53" s="12" t="s">
        <v>8</v>
      </c>
      <c r="G53" s="57" t="s">
        <v>210</v>
      </c>
      <c r="H53" s="350"/>
      <c r="I53" s="8" t="s">
        <v>92</v>
      </c>
      <c r="J53" s="8" t="s">
        <v>90</v>
      </c>
      <c r="K53" s="344"/>
      <c r="L53" s="344"/>
      <c r="M53" s="344"/>
      <c r="N53" s="344"/>
      <c r="O53" s="314"/>
      <c r="P53" s="314"/>
      <c r="Q53" s="314"/>
      <c r="R53" s="314"/>
      <c r="S53" s="278"/>
      <c r="T53" s="278"/>
      <c r="U53" s="278"/>
      <c r="V53" s="278"/>
      <c r="W53" s="134"/>
      <c r="X53" s="134"/>
      <c r="Y53" s="139"/>
      <c r="Z53" s="139"/>
      <c r="AA53" s="94"/>
      <c r="AB53" s="94"/>
      <c r="AC53" s="94"/>
      <c r="AD53" s="94"/>
      <c r="AE53" s="250">
        <v>5.7754629629629627E-4</v>
      </c>
      <c r="AF53" s="252">
        <v>47</v>
      </c>
      <c r="AG53" s="252">
        <v>10</v>
      </c>
      <c r="AH53" s="253">
        <v>91</v>
      </c>
      <c r="AI53" s="195">
        <v>3.8310185185185186E-4</v>
      </c>
      <c r="AJ53" s="180">
        <v>54</v>
      </c>
      <c r="AK53" s="180">
        <v>9</v>
      </c>
      <c r="AL53" s="181">
        <v>92</v>
      </c>
      <c r="AM53" s="41">
        <v>1.9097222222222223E-4</v>
      </c>
      <c r="AN53" s="42">
        <v>54</v>
      </c>
      <c r="AO53" s="42">
        <v>16</v>
      </c>
      <c r="AP53" s="42">
        <v>85</v>
      </c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106"/>
      <c r="BR53" s="106"/>
      <c r="BS53" s="106"/>
    </row>
    <row r="54" spans="1:78" ht="18.75" hidden="1" x14ac:dyDescent="0.3">
      <c r="A54" s="53">
        <f>N54+R54+V54+Z54+AD54+AH54+AL54+AP54</f>
        <v>264</v>
      </c>
      <c r="B54" s="53">
        <v>52</v>
      </c>
      <c r="C54" s="336">
        <f>AVERAGE(L54,P54,T54,X54,AB54,AF54,AJ54,AN54,)</f>
        <v>20.666666666666668</v>
      </c>
      <c r="D54" s="12" t="s">
        <v>255</v>
      </c>
      <c r="E54" s="12" t="s">
        <v>25</v>
      </c>
      <c r="F54" s="12" t="s">
        <v>18</v>
      </c>
      <c r="G54" s="57" t="s">
        <v>210</v>
      </c>
      <c r="H54" s="351"/>
      <c r="I54" s="8" t="s">
        <v>92</v>
      </c>
      <c r="J54" s="8" t="s">
        <v>90</v>
      </c>
      <c r="K54" s="344"/>
      <c r="L54" s="344"/>
      <c r="M54" s="344"/>
      <c r="N54" s="344"/>
      <c r="O54" s="314"/>
      <c r="P54" s="314"/>
      <c r="Q54" s="314"/>
      <c r="R54" s="314"/>
      <c r="S54" s="278"/>
      <c r="T54" s="278"/>
      <c r="U54" s="278"/>
      <c r="V54" s="278"/>
      <c r="W54" s="133">
        <v>9.8958333333333342E-4</v>
      </c>
      <c r="X54" s="134">
        <v>35</v>
      </c>
      <c r="Y54" s="134">
        <v>32</v>
      </c>
      <c r="Z54" s="134">
        <v>69</v>
      </c>
      <c r="AA54" s="104">
        <v>1.0863425925925924E-2</v>
      </c>
      <c r="AB54" s="95">
        <v>27</v>
      </c>
      <c r="AC54" s="95">
        <v>37</v>
      </c>
      <c r="AD54" s="95">
        <v>64</v>
      </c>
      <c r="AE54" s="256" t="s">
        <v>290</v>
      </c>
      <c r="AF54" s="257"/>
      <c r="AG54" s="257"/>
      <c r="AH54" s="249">
        <v>39</v>
      </c>
      <c r="AI54" s="199" t="s">
        <v>289</v>
      </c>
      <c r="AJ54" s="199"/>
      <c r="AK54" s="199"/>
      <c r="AL54" s="181">
        <v>39</v>
      </c>
      <c r="AM54" s="43" t="s">
        <v>152</v>
      </c>
      <c r="AN54" s="44"/>
      <c r="AO54" s="44"/>
      <c r="AP54" s="44">
        <v>53</v>
      </c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106"/>
      <c r="BR54" s="106"/>
      <c r="BS54" s="106"/>
      <c r="BT54" s="14"/>
      <c r="BU54" s="14"/>
      <c r="BV54" s="14"/>
      <c r="BW54" s="14"/>
      <c r="BX54" s="14"/>
      <c r="BY54" s="14"/>
      <c r="BZ54" s="14"/>
    </row>
    <row r="55" spans="1:78" ht="18.75" hidden="1" customHeight="1" x14ac:dyDescent="0.3">
      <c r="A55" s="53">
        <f>N55+R55+V55+Z55+AD55+AH55+AL55+AP55</f>
        <v>261</v>
      </c>
      <c r="B55" s="53">
        <v>53</v>
      </c>
      <c r="C55" s="336">
        <f>AVERAGE(L55,P55,T55,X55,AB55,AF55,AJ55,AN55,)</f>
        <v>25</v>
      </c>
      <c r="D55" s="3" t="s">
        <v>119</v>
      </c>
      <c r="E55" s="12" t="s">
        <v>25</v>
      </c>
      <c r="F55" s="12" t="s">
        <v>120</v>
      </c>
      <c r="G55" s="3" t="s">
        <v>225</v>
      </c>
      <c r="H55" s="350" t="s">
        <v>351</v>
      </c>
      <c r="I55" s="8" t="s">
        <v>77</v>
      </c>
      <c r="J55" s="8" t="s">
        <v>90</v>
      </c>
      <c r="K55" s="344"/>
      <c r="L55" s="344"/>
      <c r="M55" s="344"/>
      <c r="N55" s="344"/>
      <c r="O55" s="311"/>
      <c r="P55" s="311"/>
      <c r="Q55" s="311"/>
      <c r="R55" s="311"/>
      <c r="S55" s="275"/>
      <c r="T55" s="275"/>
      <c r="U55" s="275"/>
      <c r="V55" s="275"/>
      <c r="W55" s="156">
        <v>1.0254629629629628E-3</v>
      </c>
      <c r="X55" s="154">
        <v>37</v>
      </c>
      <c r="Y55" s="154">
        <v>35</v>
      </c>
      <c r="Z55" s="154">
        <v>66</v>
      </c>
      <c r="AA55" s="210" t="s">
        <v>291</v>
      </c>
      <c r="AB55" s="94"/>
      <c r="AC55" s="94"/>
      <c r="AD55" s="108">
        <v>28</v>
      </c>
      <c r="AE55" s="258">
        <v>7.4537037037037031E-4</v>
      </c>
      <c r="AF55" s="251">
        <v>28</v>
      </c>
      <c r="AG55" s="251">
        <v>45</v>
      </c>
      <c r="AH55" s="251">
        <v>56</v>
      </c>
      <c r="AI55" s="194">
        <v>4.6759259259259258E-4</v>
      </c>
      <c r="AJ55" s="177">
        <v>35</v>
      </c>
      <c r="AK55" s="177">
        <v>43</v>
      </c>
      <c r="AL55" s="177">
        <v>58</v>
      </c>
      <c r="AM55" s="41" t="s">
        <v>152</v>
      </c>
      <c r="AN55" s="42"/>
      <c r="AO55" s="42"/>
      <c r="AP55" s="42">
        <v>53</v>
      </c>
      <c r="BQ55" s="14"/>
      <c r="BR55" s="14"/>
      <c r="BS55" s="14"/>
      <c r="BT55" s="33"/>
      <c r="BU55" s="33"/>
      <c r="BV55" s="33"/>
      <c r="BW55" s="33"/>
      <c r="BX55" s="33"/>
      <c r="BY55" s="33"/>
      <c r="BZ55" s="33"/>
    </row>
    <row r="56" spans="1:78" s="106" customFormat="1" ht="18.75" hidden="1" x14ac:dyDescent="0.3">
      <c r="A56" s="53">
        <f>N56+R56+V56+Z56+AD56+AH56+AL56+AP56</f>
        <v>261</v>
      </c>
      <c r="B56" s="53">
        <v>54</v>
      </c>
      <c r="C56" s="336">
        <f>AVERAGE(L56,P56,T56,X56,AB56,AF56,AJ56,AN56,)</f>
        <v>22</v>
      </c>
      <c r="D56" s="3" t="s">
        <v>175</v>
      </c>
      <c r="E56" s="12" t="s">
        <v>135</v>
      </c>
      <c r="F56" s="3" t="s">
        <v>170</v>
      </c>
      <c r="G56" s="57" t="s">
        <v>212</v>
      </c>
      <c r="H56" s="350"/>
      <c r="I56" s="8" t="s">
        <v>92</v>
      </c>
      <c r="J56" s="8" t="s">
        <v>90</v>
      </c>
      <c r="K56" s="344"/>
      <c r="L56" s="344"/>
      <c r="M56" s="344"/>
      <c r="N56" s="344"/>
      <c r="O56" s="314"/>
      <c r="P56" s="314"/>
      <c r="Q56" s="314"/>
      <c r="R56" s="314"/>
      <c r="S56" s="278"/>
      <c r="T56" s="278"/>
      <c r="U56" s="278"/>
      <c r="V56" s="278"/>
      <c r="W56" s="133"/>
      <c r="X56" s="134"/>
      <c r="Y56" s="139"/>
      <c r="Z56" s="139"/>
      <c r="AA56" s="98">
        <v>1.0059027777777778E-2</v>
      </c>
      <c r="AB56" s="94">
        <v>24</v>
      </c>
      <c r="AC56" s="94">
        <v>16</v>
      </c>
      <c r="AD56" s="94">
        <v>85</v>
      </c>
      <c r="AE56" s="250">
        <v>5.9259259259259258E-4</v>
      </c>
      <c r="AF56" s="252">
        <v>42</v>
      </c>
      <c r="AG56" s="252">
        <v>17</v>
      </c>
      <c r="AH56" s="253">
        <v>84</v>
      </c>
      <c r="AI56" s="199" t="s">
        <v>289</v>
      </c>
      <c r="AJ56" s="199"/>
      <c r="AK56" s="197"/>
      <c r="AL56" s="180">
        <v>39</v>
      </c>
      <c r="AM56" s="43" t="s">
        <v>152</v>
      </c>
      <c r="AN56" s="42"/>
      <c r="AO56" s="42"/>
      <c r="AP56" s="42">
        <v>53</v>
      </c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5"/>
      <c r="BU56" s="5"/>
      <c r="BV56" s="5"/>
      <c r="BW56" s="5"/>
      <c r="BX56" s="5"/>
      <c r="BY56" s="5"/>
      <c r="BZ56" s="5"/>
    </row>
    <row r="57" spans="1:78" s="106" customFormat="1" ht="18.75" x14ac:dyDescent="0.3">
      <c r="A57" s="53">
        <f>N57+R57+V57+Z57+AD57+AH57+AL57+AP57</f>
        <v>259</v>
      </c>
      <c r="B57" s="53">
        <v>55</v>
      </c>
      <c r="C57" s="336">
        <f>AVERAGE(L57,P57,T57,X57,AB57,AF57,AJ57,AN57,)</f>
        <v>22</v>
      </c>
      <c r="D57" s="3" t="s">
        <v>169</v>
      </c>
      <c r="E57" s="12" t="s">
        <v>31</v>
      </c>
      <c r="F57" s="12" t="s">
        <v>170</v>
      </c>
      <c r="G57" s="57" t="s">
        <v>212</v>
      </c>
      <c r="H57" s="350"/>
      <c r="I57" s="8" t="s">
        <v>92</v>
      </c>
      <c r="J57" s="8" t="s">
        <v>90</v>
      </c>
      <c r="K57" s="344"/>
      <c r="L57" s="344"/>
      <c r="M57" s="344"/>
      <c r="N57" s="344"/>
      <c r="O57" s="314"/>
      <c r="P57" s="314"/>
      <c r="Q57" s="314"/>
      <c r="R57" s="314"/>
      <c r="S57" s="278"/>
      <c r="T57" s="278"/>
      <c r="U57" s="278"/>
      <c r="V57" s="278"/>
      <c r="W57" s="133"/>
      <c r="X57" s="134"/>
      <c r="Y57" s="139"/>
      <c r="Z57" s="139"/>
      <c r="AA57" s="98">
        <v>1.0403935185185186E-2</v>
      </c>
      <c r="AB57" s="94">
        <v>24</v>
      </c>
      <c r="AC57" s="94">
        <v>26</v>
      </c>
      <c r="AD57" s="94">
        <v>75</v>
      </c>
      <c r="AE57" s="250">
        <v>5.7638888888888887E-4</v>
      </c>
      <c r="AF57" s="252">
        <v>42</v>
      </c>
      <c r="AG57" s="252">
        <v>9</v>
      </c>
      <c r="AH57" s="253">
        <v>92</v>
      </c>
      <c r="AI57" s="199" t="s">
        <v>289</v>
      </c>
      <c r="AJ57" s="199"/>
      <c r="AK57" s="197"/>
      <c r="AL57" s="180">
        <v>39</v>
      </c>
      <c r="AM57" s="43" t="s">
        <v>152</v>
      </c>
      <c r="AN57" s="42"/>
      <c r="AO57" s="42"/>
      <c r="AP57" s="42">
        <v>53</v>
      </c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Q57" s="33"/>
      <c r="BR57" s="33"/>
      <c r="BS57" s="33"/>
      <c r="BT57" s="14"/>
      <c r="BU57" s="14"/>
      <c r="BV57" s="14"/>
      <c r="BW57" s="14"/>
      <c r="BX57" s="14"/>
      <c r="BY57" s="14"/>
      <c r="BZ57" s="14"/>
    </row>
    <row r="58" spans="1:78" ht="18.75" hidden="1" customHeight="1" x14ac:dyDescent="0.3">
      <c r="A58" s="53">
        <f>N58+R58+V58+Z58+AD58+AH58+AL58+AP58</f>
        <v>253</v>
      </c>
      <c r="B58" s="53">
        <v>56</v>
      </c>
      <c r="C58" s="336">
        <f>AVERAGE(L58,P58,T58,X58,AB58,AF58,AJ58,AN58,)</f>
        <v>23.333333333333332</v>
      </c>
      <c r="D58" s="3" t="s">
        <v>176</v>
      </c>
      <c r="E58" s="12" t="s">
        <v>135</v>
      </c>
      <c r="F58" s="12" t="s">
        <v>170</v>
      </c>
      <c r="G58" s="57" t="s">
        <v>212</v>
      </c>
      <c r="I58" s="8" t="s">
        <v>92</v>
      </c>
      <c r="J58" s="8" t="s">
        <v>90</v>
      </c>
      <c r="K58" s="344"/>
      <c r="L58" s="344"/>
      <c r="M58" s="344"/>
      <c r="N58" s="344"/>
      <c r="O58" s="314"/>
      <c r="P58" s="314"/>
      <c r="Q58" s="314"/>
      <c r="R58" s="314"/>
      <c r="S58" s="278"/>
      <c r="T58" s="278"/>
      <c r="U58" s="278"/>
      <c r="V58" s="278"/>
      <c r="W58" s="133"/>
      <c r="X58" s="134"/>
      <c r="Y58" s="138"/>
      <c r="Z58" s="138"/>
      <c r="AA58" s="98">
        <v>1.0274305555555556E-2</v>
      </c>
      <c r="AB58" s="94">
        <v>22</v>
      </c>
      <c r="AC58" s="94">
        <v>21</v>
      </c>
      <c r="AD58" s="94">
        <v>80</v>
      </c>
      <c r="AE58" s="250">
        <v>6.0648148148148139E-4</v>
      </c>
      <c r="AF58" s="252">
        <v>48</v>
      </c>
      <c r="AG58" s="252">
        <v>20</v>
      </c>
      <c r="AH58" s="253">
        <v>81</v>
      </c>
      <c r="AI58" s="199" t="s">
        <v>289</v>
      </c>
      <c r="AJ58" s="199"/>
      <c r="AK58" s="197"/>
      <c r="AL58" s="180">
        <v>39</v>
      </c>
      <c r="AM58" s="43" t="s">
        <v>152</v>
      </c>
      <c r="AN58" s="42"/>
      <c r="AO58" s="42"/>
      <c r="AP58" s="42">
        <v>53</v>
      </c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</row>
    <row r="59" spans="1:78" ht="18.75" hidden="1" customHeight="1" x14ac:dyDescent="0.3">
      <c r="A59" s="53">
        <f>N59+R59+V59+Z59+AD59+AH59+AL59+AP59</f>
        <v>235</v>
      </c>
      <c r="B59" s="53">
        <v>57</v>
      </c>
      <c r="C59" s="336">
        <f>AVERAGE(L59,P59,T59,X59,AB59,AF59,AJ59,AN59,)</f>
        <v>17.75</v>
      </c>
      <c r="D59" s="3" t="s">
        <v>280</v>
      </c>
      <c r="E59" s="12" t="s">
        <v>195</v>
      </c>
      <c r="F59" s="12" t="s">
        <v>170</v>
      </c>
      <c r="G59" s="57" t="s">
        <v>212</v>
      </c>
      <c r="H59" s="351" t="s">
        <v>353</v>
      </c>
      <c r="I59" s="8" t="s">
        <v>77</v>
      </c>
      <c r="J59" s="8" t="s">
        <v>90</v>
      </c>
      <c r="K59" s="344"/>
      <c r="L59" s="344"/>
      <c r="M59" s="344"/>
      <c r="N59" s="344"/>
      <c r="O59" s="311"/>
      <c r="P59" s="311"/>
      <c r="Q59" s="311"/>
      <c r="R59" s="311"/>
      <c r="S59" s="286"/>
      <c r="T59" s="275"/>
      <c r="U59" s="275"/>
      <c r="V59" s="275"/>
      <c r="W59" s="156">
        <v>1.1562499999999999E-3</v>
      </c>
      <c r="X59" s="154">
        <v>32</v>
      </c>
      <c r="Y59" s="154">
        <v>38</v>
      </c>
      <c r="Z59" s="154">
        <v>63</v>
      </c>
      <c r="AA59" s="107">
        <v>1.351388888888889E-2</v>
      </c>
      <c r="AB59" s="108">
        <v>0</v>
      </c>
      <c r="AC59" s="94">
        <v>65</v>
      </c>
      <c r="AD59" s="94">
        <v>36</v>
      </c>
      <c r="AE59" s="248">
        <v>8.4027777777777779E-4</v>
      </c>
      <c r="AF59" s="249">
        <v>39</v>
      </c>
      <c r="AG59" s="249">
        <v>57</v>
      </c>
      <c r="AH59" s="249">
        <v>44</v>
      </c>
      <c r="AI59" s="199" t="s">
        <v>289</v>
      </c>
      <c r="AJ59" s="199"/>
      <c r="AK59" s="196"/>
      <c r="AL59" s="193">
        <v>39</v>
      </c>
      <c r="AM59" s="43" t="s">
        <v>152</v>
      </c>
      <c r="AN59" s="115"/>
      <c r="AO59" s="115"/>
      <c r="AP59" s="115">
        <v>53</v>
      </c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14"/>
      <c r="BR59" s="14"/>
      <c r="BS59" s="14"/>
    </row>
    <row r="60" spans="1:78" ht="18.75" x14ac:dyDescent="0.3">
      <c r="A60" s="53">
        <f>N60+R60+V60+Z60+AD60+AH60+AL60+AP60</f>
        <v>233</v>
      </c>
      <c r="B60" s="53">
        <v>58</v>
      </c>
      <c r="C60" s="336">
        <f>AVERAGE(L60,P60,T60,X60,AB60,AF60,AJ60,AN60,)</f>
        <v>30</v>
      </c>
      <c r="D60" s="3" t="s">
        <v>104</v>
      </c>
      <c r="E60" s="12" t="s">
        <v>31</v>
      </c>
      <c r="F60" s="12" t="s">
        <v>105</v>
      </c>
      <c r="G60" s="57" t="s">
        <v>213</v>
      </c>
      <c r="I60" s="8" t="s">
        <v>92</v>
      </c>
      <c r="J60" s="8" t="s">
        <v>90</v>
      </c>
      <c r="K60" s="344"/>
      <c r="L60" s="344"/>
      <c r="M60" s="344"/>
      <c r="N60" s="344"/>
      <c r="O60" s="314"/>
      <c r="P60" s="314"/>
      <c r="Q60" s="314"/>
      <c r="R60" s="314"/>
      <c r="S60" s="278"/>
      <c r="T60" s="278"/>
      <c r="U60" s="278"/>
      <c r="V60" s="278"/>
      <c r="W60" s="134"/>
      <c r="X60" s="134"/>
      <c r="Y60" s="139"/>
      <c r="Z60" s="139"/>
      <c r="AA60" s="94"/>
      <c r="AB60" s="94"/>
      <c r="AC60" s="94"/>
      <c r="AD60" s="94"/>
      <c r="AE60" s="250">
        <v>5.7870370370370378E-4</v>
      </c>
      <c r="AF60" s="252">
        <v>46</v>
      </c>
      <c r="AG60" s="252">
        <v>12</v>
      </c>
      <c r="AH60" s="253">
        <v>89</v>
      </c>
      <c r="AI60" s="195">
        <v>3.8657407407407407E-4</v>
      </c>
      <c r="AJ60" s="180">
        <v>44</v>
      </c>
      <c r="AK60" s="180">
        <v>10</v>
      </c>
      <c r="AL60" s="181">
        <v>91</v>
      </c>
      <c r="AM60" s="41" t="s">
        <v>152</v>
      </c>
      <c r="AN60" s="42"/>
      <c r="AO60" s="42"/>
      <c r="AP60" s="42">
        <v>53</v>
      </c>
      <c r="BT60" s="106"/>
      <c r="BU60" s="106"/>
      <c r="BV60" s="106"/>
      <c r="BW60" s="106"/>
      <c r="BX60" s="106"/>
      <c r="BY60" s="106"/>
      <c r="BZ60" s="106"/>
    </row>
    <row r="61" spans="1:78" s="106" customFormat="1" ht="18.75" hidden="1" x14ac:dyDescent="0.3">
      <c r="A61" s="53">
        <f>N61+R61+V61+Z61+AD61+AH61+AL61+AP61</f>
        <v>226</v>
      </c>
      <c r="B61" s="53">
        <v>59</v>
      </c>
      <c r="C61" s="336">
        <f>AVERAGE(L61,P61,T61,X61,AB61,AF61,AJ61,AN61,)</f>
        <v>14.5</v>
      </c>
      <c r="D61" s="12" t="s">
        <v>238</v>
      </c>
      <c r="E61" s="12" t="s">
        <v>135</v>
      </c>
      <c r="F61" s="12" t="s">
        <v>235</v>
      </c>
      <c r="G61" s="57" t="s">
        <v>236</v>
      </c>
      <c r="H61" s="350"/>
      <c r="I61" s="8" t="s">
        <v>92</v>
      </c>
      <c r="J61" s="8" t="s">
        <v>90</v>
      </c>
      <c r="K61" s="344"/>
      <c r="L61" s="344"/>
      <c r="M61" s="344"/>
      <c r="N61" s="344"/>
      <c r="O61" s="315"/>
      <c r="P61" s="315"/>
      <c r="Q61" s="315"/>
      <c r="R61" s="315"/>
      <c r="S61" s="279"/>
      <c r="T61" s="279"/>
      <c r="U61" s="279"/>
      <c r="V61" s="279"/>
      <c r="W61" s="133"/>
      <c r="X61" s="134"/>
      <c r="Y61" s="139"/>
      <c r="Z61" s="139"/>
      <c r="AA61" s="98">
        <v>9.571759259259259E-3</v>
      </c>
      <c r="AB61" s="94">
        <v>29</v>
      </c>
      <c r="AC61" s="94">
        <v>6</v>
      </c>
      <c r="AD61" s="94">
        <v>95</v>
      </c>
      <c r="AE61" s="256" t="s">
        <v>290</v>
      </c>
      <c r="AF61" s="259"/>
      <c r="AG61" s="259"/>
      <c r="AH61" s="252">
        <v>39</v>
      </c>
      <c r="AI61" s="199" t="s">
        <v>289</v>
      </c>
      <c r="AJ61" s="199"/>
      <c r="AK61" s="197"/>
      <c r="AL61" s="180">
        <v>39</v>
      </c>
      <c r="AM61" s="43" t="s">
        <v>152</v>
      </c>
      <c r="AN61" s="42"/>
      <c r="AO61" s="42"/>
      <c r="AP61" s="42">
        <v>53</v>
      </c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T61" s="5"/>
      <c r="BU61" s="5"/>
      <c r="BV61" s="5"/>
      <c r="BW61" s="5"/>
      <c r="BX61" s="5"/>
      <c r="BY61" s="5"/>
      <c r="BZ61" s="5"/>
    </row>
    <row r="62" spans="1:78" s="106" customFormat="1" ht="18.75" hidden="1" customHeight="1" x14ac:dyDescent="0.3">
      <c r="A62" s="53">
        <f>N62+R62+V62+Z62+AD62+AH62+AL62+AP62</f>
        <v>222</v>
      </c>
      <c r="B62" s="53">
        <v>60</v>
      </c>
      <c r="C62" s="336">
        <f>AVERAGE(L62,P62,T62,X62,AB62,AF62,AJ62,AN62,)</f>
        <v>16.5</v>
      </c>
      <c r="D62" s="12" t="s">
        <v>241</v>
      </c>
      <c r="E62" s="12" t="s">
        <v>173</v>
      </c>
      <c r="F62" s="12" t="s">
        <v>235</v>
      </c>
      <c r="G62" s="57" t="s">
        <v>236</v>
      </c>
      <c r="H62" s="350"/>
      <c r="I62" s="8" t="s">
        <v>92</v>
      </c>
      <c r="J62" s="8" t="s">
        <v>90</v>
      </c>
      <c r="K62" s="344"/>
      <c r="L62" s="344"/>
      <c r="M62" s="344"/>
      <c r="N62" s="344"/>
      <c r="O62" s="315"/>
      <c r="P62" s="315"/>
      <c r="Q62" s="315"/>
      <c r="R62" s="315"/>
      <c r="S62" s="279"/>
      <c r="T62" s="279"/>
      <c r="U62" s="279"/>
      <c r="V62" s="279"/>
      <c r="W62" s="133"/>
      <c r="X62" s="134"/>
      <c r="Y62" s="139"/>
      <c r="Z62" s="139"/>
      <c r="AA62" s="98">
        <v>9.6678240740740735E-3</v>
      </c>
      <c r="AB62" s="94">
        <v>33</v>
      </c>
      <c r="AC62" s="94">
        <v>10</v>
      </c>
      <c r="AD62" s="94">
        <v>91</v>
      </c>
      <c r="AE62" s="256" t="s">
        <v>290</v>
      </c>
      <c r="AF62" s="259"/>
      <c r="AG62" s="259"/>
      <c r="AH62" s="252">
        <v>39</v>
      </c>
      <c r="AI62" s="199" t="s">
        <v>289</v>
      </c>
      <c r="AJ62" s="199"/>
      <c r="AK62" s="197"/>
      <c r="AL62" s="180">
        <v>39</v>
      </c>
      <c r="AM62" s="43" t="s">
        <v>152</v>
      </c>
      <c r="AN62" s="42"/>
      <c r="AO62" s="42"/>
      <c r="AP62" s="42">
        <v>53</v>
      </c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5"/>
      <c r="BR62" s="5"/>
      <c r="BS62" s="5"/>
      <c r="BT62" s="5"/>
      <c r="BU62" s="5"/>
      <c r="BV62" s="5"/>
      <c r="BW62" s="5"/>
      <c r="BX62" s="5"/>
      <c r="BY62" s="5"/>
      <c r="BZ62" s="5"/>
    </row>
    <row r="63" spans="1:78" s="14" customFormat="1" ht="18.75" hidden="1" customHeight="1" x14ac:dyDescent="0.3">
      <c r="A63" s="53">
        <f>N63+R63+V63+Z63+AD63+AH63+AL63+AP63</f>
        <v>220</v>
      </c>
      <c r="B63" s="53">
        <v>61</v>
      </c>
      <c r="C63" s="336">
        <f>AVERAGE(L63,P63,T63,X63,AB63,AF63,AJ63,AN63,)</f>
        <v>15</v>
      </c>
      <c r="D63" s="12" t="s">
        <v>284</v>
      </c>
      <c r="E63" s="12" t="s">
        <v>101</v>
      </c>
      <c r="F63" s="12" t="s">
        <v>170</v>
      </c>
      <c r="G63" s="57" t="s">
        <v>212</v>
      </c>
      <c r="H63" s="350" t="s">
        <v>346</v>
      </c>
      <c r="I63" s="8" t="s">
        <v>77</v>
      </c>
      <c r="J63" s="8" t="s">
        <v>90</v>
      </c>
      <c r="K63" s="344"/>
      <c r="L63" s="344"/>
      <c r="M63" s="344"/>
      <c r="N63" s="344"/>
      <c r="O63" s="311"/>
      <c r="P63" s="311"/>
      <c r="Q63" s="311"/>
      <c r="R63" s="311"/>
      <c r="S63" s="275"/>
      <c r="T63" s="275"/>
      <c r="U63" s="275"/>
      <c r="V63" s="275"/>
      <c r="W63" s="156">
        <v>1.2893518518518519E-3</v>
      </c>
      <c r="X63" s="154">
        <v>30</v>
      </c>
      <c r="Y63" s="154">
        <v>39</v>
      </c>
      <c r="Z63" s="154">
        <v>61</v>
      </c>
      <c r="AA63" s="210" t="s">
        <v>291</v>
      </c>
      <c r="AB63" s="94"/>
      <c r="AC63" s="94"/>
      <c r="AD63" s="108">
        <v>28</v>
      </c>
      <c r="AE63" s="256" t="s">
        <v>290</v>
      </c>
      <c r="AF63" s="257"/>
      <c r="AG63" s="257"/>
      <c r="AH63" s="249">
        <v>39</v>
      </c>
      <c r="AI63" s="199" t="s">
        <v>289</v>
      </c>
      <c r="AJ63" s="199"/>
      <c r="AK63" s="196"/>
      <c r="AL63" s="193">
        <v>39</v>
      </c>
      <c r="AM63" s="43" t="s">
        <v>152</v>
      </c>
      <c r="AN63" s="42"/>
      <c r="AO63" s="42"/>
      <c r="AP63" s="42">
        <v>53</v>
      </c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5"/>
      <c r="BR63" s="5"/>
      <c r="BS63" s="5"/>
      <c r="BT63" s="5"/>
      <c r="BU63" s="5"/>
      <c r="BV63" s="5"/>
      <c r="BW63" s="5"/>
      <c r="BX63" s="5"/>
      <c r="BY63" s="5"/>
      <c r="BZ63" s="5"/>
    </row>
    <row r="64" spans="1:78" s="106" customFormat="1" ht="18.75" customHeight="1" x14ac:dyDescent="0.3">
      <c r="A64" s="53">
        <f>N64+R64+V64+Z64+AD64+AH64+AL64+AP64</f>
        <v>219</v>
      </c>
      <c r="B64" s="53">
        <v>62</v>
      </c>
      <c r="C64" s="336">
        <f>AVERAGE(L64,P64,T64,X64,AB64,AF64,AJ64,AN64,)</f>
        <v>14.5</v>
      </c>
      <c r="D64" s="12" t="s">
        <v>240</v>
      </c>
      <c r="E64" s="12" t="s">
        <v>31</v>
      </c>
      <c r="F64" s="12" t="s">
        <v>235</v>
      </c>
      <c r="G64" s="57" t="s">
        <v>236</v>
      </c>
      <c r="H64" s="350"/>
      <c r="I64" s="8" t="s">
        <v>92</v>
      </c>
      <c r="J64" s="8" t="s">
        <v>90</v>
      </c>
      <c r="K64" s="344"/>
      <c r="L64" s="344"/>
      <c r="M64" s="344"/>
      <c r="N64" s="344"/>
      <c r="O64" s="315"/>
      <c r="P64" s="315"/>
      <c r="Q64" s="315"/>
      <c r="R64" s="315"/>
      <c r="S64" s="279"/>
      <c r="T64" s="279"/>
      <c r="U64" s="279"/>
      <c r="V64" s="279"/>
      <c r="W64" s="133"/>
      <c r="X64" s="134"/>
      <c r="Y64" s="139"/>
      <c r="Z64" s="139"/>
      <c r="AA64" s="98">
        <v>9.8530092592592593E-3</v>
      </c>
      <c r="AB64" s="94">
        <v>29</v>
      </c>
      <c r="AC64" s="94">
        <v>13</v>
      </c>
      <c r="AD64" s="94">
        <v>88</v>
      </c>
      <c r="AE64" s="256" t="s">
        <v>290</v>
      </c>
      <c r="AF64" s="259"/>
      <c r="AG64" s="259"/>
      <c r="AH64" s="252">
        <v>39</v>
      </c>
      <c r="AI64" s="199" t="s">
        <v>289</v>
      </c>
      <c r="AJ64" s="199"/>
      <c r="AK64" s="197"/>
      <c r="AL64" s="180">
        <v>39</v>
      </c>
      <c r="AM64" s="43" t="s">
        <v>152</v>
      </c>
      <c r="AN64" s="42"/>
      <c r="AO64" s="42"/>
      <c r="AP64" s="42">
        <v>53</v>
      </c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5"/>
      <c r="BR64" s="5"/>
      <c r="BS64" s="5"/>
    </row>
    <row r="65" spans="1:78" s="106" customFormat="1" ht="18.75" hidden="1" customHeight="1" x14ac:dyDescent="0.3">
      <c r="A65" s="53">
        <f>N65+R65+V65+Z65+AD65+AH65+AL65+AP65</f>
        <v>217</v>
      </c>
      <c r="B65" s="53">
        <v>63</v>
      </c>
      <c r="C65" s="336">
        <f>AVERAGE(L65,P65,T65,X65,AB65,AF65,AJ65,AN65,)</f>
        <v>14.5</v>
      </c>
      <c r="D65" s="12" t="s">
        <v>242</v>
      </c>
      <c r="E65" s="12" t="s">
        <v>135</v>
      </c>
      <c r="F65" s="12" t="s">
        <v>235</v>
      </c>
      <c r="G65" s="57" t="s">
        <v>236</v>
      </c>
      <c r="H65" s="350"/>
      <c r="I65" s="8" t="s">
        <v>92</v>
      </c>
      <c r="J65" s="8" t="s">
        <v>90</v>
      </c>
      <c r="K65" s="344"/>
      <c r="L65" s="344"/>
      <c r="M65" s="344"/>
      <c r="N65" s="344"/>
      <c r="O65" s="315"/>
      <c r="P65" s="315"/>
      <c r="Q65" s="315"/>
      <c r="R65" s="315"/>
      <c r="S65" s="279"/>
      <c r="T65" s="279"/>
      <c r="U65" s="279"/>
      <c r="V65" s="279"/>
      <c r="W65" s="133"/>
      <c r="X65" s="134"/>
      <c r="Y65" s="139"/>
      <c r="Z65" s="139"/>
      <c r="AA65" s="98">
        <v>1.0047453703703704E-2</v>
      </c>
      <c r="AB65" s="94">
        <v>29</v>
      </c>
      <c r="AC65" s="94">
        <v>15</v>
      </c>
      <c r="AD65" s="94">
        <v>86</v>
      </c>
      <c r="AE65" s="256" t="s">
        <v>290</v>
      </c>
      <c r="AF65" s="259"/>
      <c r="AG65" s="259"/>
      <c r="AH65" s="252">
        <v>39</v>
      </c>
      <c r="AI65" s="199" t="s">
        <v>289</v>
      </c>
      <c r="AJ65" s="199"/>
      <c r="AK65" s="197"/>
      <c r="AL65" s="180">
        <v>39</v>
      </c>
      <c r="AM65" s="43" t="s">
        <v>152</v>
      </c>
      <c r="AN65" s="42"/>
      <c r="AO65" s="42"/>
      <c r="AP65" s="42">
        <v>53</v>
      </c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</row>
    <row r="66" spans="1:78" s="106" customFormat="1" ht="18.75" hidden="1" x14ac:dyDescent="0.3">
      <c r="A66" s="53">
        <f>N66+R66+V66+Z66+AD66+AH66+AL66+AP66</f>
        <v>215</v>
      </c>
      <c r="B66" s="53">
        <v>64</v>
      </c>
      <c r="C66" s="336">
        <f>AVERAGE(L66,P66,T66,X66,AB66,AF66,AJ66,AN66,)</f>
        <v>11.5</v>
      </c>
      <c r="D66" s="12" t="s">
        <v>244</v>
      </c>
      <c r="E66" s="12" t="s">
        <v>135</v>
      </c>
      <c r="F66" s="12" t="s">
        <v>170</v>
      </c>
      <c r="G66" s="57" t="s">
        <v>212</v>
      </c>
      <c r="H66" s="350"/>
      <c r="I66" s="8" t="s">
        <v>92</v>
      </c>
      <c r="J66" s="8" t="s">
        <v>90</v>
      </c>
      <c r="K66" s="344"/>
      <c r="L66" s="344"/>
      <c r="M66" s="344"/>
      <c r="N66" s="344"/>
      <c r="O66" s="315"/>
      <c r="P66" s="315"/>
      <c r="Q66" s="315"/>
      <c r="R66" s="315"/>
      <c r="S66" s="279"/>
      <c r="T66" s="279"/>
      <c r="U66" s="279"/>
      <c r="V66" s="279"/>
      <c r="W66" s="133"/>
      <c r="X66" s="134"/>
      <c r="Y66" s="139"/>
      <c r="Z66" s="139"/>
      <c r="AA66" s="98">
        <v>1.0128472222222223E-2</v>
      </c>
      <c r="AB66" s="94">
        <v>23</v>
      </c>
      <c r="AC66" s="94">
        <v>17</v>
      </c>
      <c r="AD66" s="94">
        <v>84</v>
      </c>
      <c r="AE66" s="256" t="s">
        <v>290</v>
      </c>
      <c r="AF66" s="259"/>
      <c r="AG66" s="259"/>
      <c r="AH66" s="252">
        <v>39</v>
      </c>
      <c r="AI66" s="199" t="s">
        <v>289</v>
      </c>
      <c r="AJ66" s="199"/>
      <c r="AK66" s="197"/>
      <c r="AL66" s="180">
        <v>39</v>
      </c>
      <c r="AM66" s="43" t="s">
        <v>152</v>
      </c>
      <c r="AN66" s="42"/>
      <c r="AO66" s="42"/>
      <c r="AP66" s="42">
        <v>53</v>
      </c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T66" s="14"/>
      <c r="BU66" s="14"/>
      <c r="BV66" s="14"/>
      <c r="BW66" s="14"/>
      <c r="BX66" s="14"/>
      <c r="BY66" s="14"/>
      <c r="BZ66" s="14"/>
    </row>
    <row r="67" spans="1:78" s="106" customFormat="1" ht="18.75" hidden="1" customHeight="1" x14ac:dyDescent="0.3">
      <c r="A67" s="53">
        <f>N67+R67+V67+Z67+AD67+AH67+AL67+AP67</f>
        <v>214</v>
      </c>
      <c r="B67" s="53">
        <v>65</v>
      </c>
      <c r="C67" s="336">
        <f>AVERAGE(L67,P67,T67,X67,AB67,AF67,AJ67,AN67,)</f>
        <v>13</v>
      </c>
      <c r="D67" s="12" t="s">
        <v>243</v>
      </c>
      <c r="E67" s="12" t="s">
        <v>7</v>
      </c>
      <c r="F67" s="12" t="s">
        <v>170</v>
      </c>
      <c r="G67" s="57" t="s">
        <v>212</v>
      </c>
      <c r="H67" s="350"/>
      <c r="I67" s="8" t="s">
        <v>92</v>
      </c>
      <c r="J67" s="8" t="s">
        <v>90</v>
      </c>
      <c r="K67" s="344"/>
      <c r="L67" s="344"/>
      <c r="M67" s="344"/>
      <c r="N67" s="344"/>
      <c r="O67" s="315"/>
      <c r="P67" s="315"/>
      <c r="Q67" s="315"/>
      <c r="R67" s="315"/>
      <c r="S67" s="279"/>
      <c r="T67" s="279"/>
      <c r="U67" s="279"/>
      <c r="V67" s="279"/>
      <c r="W67" s="133"/>
      <c r="X67" s="134"/>
      <c r="Y67" s="139"/>
      <c r="Z67" s="139"/>
      <c r="AA67" s="98">
        <v>1.0162037037037037E-2</v>
      </c>
      <c r="AB67" s="94">
        <v>26</v>
      </c>
      <c r="AC67" s="94">
        <v>18</v>
      </c>
      <c r="AD67" s="94">
        <v>83</v>
      </c>
      <c r="AE67" s="256" t="s">
        <v>290</v>
      </c>
      <c r="AF67" s="259"/>
      <c r="AG67" s="259"/>
      <c r="AH67" s="252">
        <v>39</v>
      </c>
      <c r="AI67" s="199" t="s">
        <v>289</v>
      </c>
      <c r="AJ67" s="199"/>
      <c r="AK67" s="197"/>
      <c r="AL67" s="180">
        <v>39</v>
      </c>
      <c r="AM67" s="43" t="s">
        <v>152</v>
      </c>
      <c r="AN67" s="42"/>
      <c r="AO67" s="42"/>
      <c r="AP67" s="42">
        <v>53</v>
      </c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14"/>
      <c r="BR67" s="14"/>
      <c r="BS67" s="14"/>
    </row>
    <row r="68" spans="1:78" s="106" customFormat="1" ht="18.75" hidden="1" x14ac:dyDescent="0.3">
      <c r="A68" s="53">
        <f>N68+R68+V68+Z68+AD68+AH68+AL68+AP68</f>
        <v>213</v>
      </c>
      <c r="B68" s="53">
        <v>66</v>
      </c>
      <c r="C68" s="336">
        <f>AVERAGE(L68,P68,T68,X68,AB68,AF68,AJ68,AN68,)</f>
        <v>0</v>
      </c>
      <c r="D68" s="12" t="s">
        <v>246</v>
      </c>
      <c r="E68" s="12" t="s">
        <v>245</v>
      </c>
      <c r="F68" s="12" t="s">
        <v>170</v>
      </c>
      <c r="G68" s="57" t="s">
        <v>212</v>
      </c>
      <c r="H68" s="351"/>
      <c r="I68" s="8" t="s">
        <v>92</v>
      </c>
      <c r="J68" s="8" t="s">
        <v>90</v>
      </c>
      <c r="K68" s="344"/>
      <c r="L68" s="344"/>
      <c r="M68" s="344"/>
      <c r="N68" s="344"/>
      <c r="O68" s="312"/>
      <c r="P68" s="312"/>
      <c r="Q68" s="312"/>
      <c r="R68" s="312"/>
      <c r="S68" s="280"/>
      <c r="T68" s="280"/>
      <c r="U68" s="280"/>
      <c r="V68" s="280"/>
      <c r="W68" s="132"/>
      <c r="X68" s="131"/>
      <c r="Y68" s="138"/>
      <c r="Z68" s="138"/>
      <c r="AA68" s="107">
        <v>1.0171296296296296E-2</v>
      </c>
      <c r="AB68" s="108"/>
      <c r="AC68" s="108">
        <v>19</v>
      </c>
      <c r="AD68" s="108">
        <v>82</v>
      </c>
      <c r="AE68" s="256" t="s">
        <v>290</v>
      </c>
      <c r="AF68" s="257"/>
      <c r="AG68" s="257"/>
      <c r="AH68" s="249">
        <v>39</v>
      </c>
      <c r="AI68" s="199" t="s">
        <v>289</v>
      </c>
      <c r="AJ68" s="199"/>
      <c r="AK68" s="196"/>
      <c r="AL68" s="193">
        <v>39</v>
      </c>
      <c r="AM68" s="43" t="s">
        <v>152</v>
      </c>
      <c r="AN68" s="115"/>
      <c r="AO68" s="115"/>
      <c r="AP68" s="115">
        <v>53</v>
      </c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</row>
    <row r="69" spans="1:78" s="106" customFormat="1" ht="18.75" hidden="1" customHeight="1" x14ac:dyDescent="0.3">
      <c r="A69" s="53">
        <f>N69+R69+V69+Z69+AD69+AH69+AL69+AP69</f>
        <v>212</v>
      </c>
      <c r="B69" s="53">
        <v>67</v>
      </c>
      <c r="C69" s="336">
        <f>AVERAGE(L69,P69,T69,X69,AB69,AF69,AJ69,AN69,)</f>
        <v>15</v>
      </c>
      <c r="D69" s="12" t="s">
        <v>247</v>
      </c>
      <c r="E69" s="12" t="s">
        <v>173</v>
      </c>
      <c r="F69" s="12" t="s">
        <v>235</v>
      </c>
      <c r="G69" s="57" t="s">
        <v>236</v>
      </c>
      <c r="H69" s="350"/>
      <c r="I69" s="8" t="s">
        <v>92</v>
      </c>
      <c r="J69" s="8" t="s">
        <v>90</v>
      </c>
      <c r="K69" s="344"/>
      <c r="L69" s="344"/>
      <c r="M69" s="344"/>
      <c r="N69" s="344"/>
      <c r="O69" s="315"/>
      <c r="P69" s="315"/>
      <c r="Q69" s="315"/>
      <c r="R69" s="315"/>
      <c r="S69" s="279"/>
      <c r="T69" s="279"/>
      <c r="U69" s="279"/>
      <c r="V69" s="279"/>
      <c r="W69" s="133"/>
      <c r="X69" s="134"/>
      <c r="Y69" s="139"/>
      <c r="Z69" s="139"/>
      <c r="AA69" s="98">
        <v>1.0229166666666666E-2</v>
      </c>
      <c r="AB69" s="94">
        <v>30</v>
      </c>
      <c r="AC69" s="94">
        <v>20</v>
      </c>
      <c r="AD69" s="94">
        <v>81</v>
      </c>
      <c r="AE69" s="256" t="s">
        <v>290</v>
      </c>
      <c r="AF69" s="259"/>
      <c r="AG69" s="259"/>
      <c r="AH69" s="252">
        <v>39</v>
      </c>
      <c r="AI69" s="199" t="s">
        <v>289</v>
      </c>
      <c r="AJ69" s="199"/>
      <c r="AK69" s="197"/>
      <c r="AL69" s="180">
        <v>39</v>
      </c>
      <c r="AM69" s="43" t="s">
        <v>152</v>
      </c>
      <c r="AN69" s="42"/>
      <c r="AO69" s="42"/>
      <c r="AP69" s="42">
        <v>53</v>
      </c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</row>
    <row r="70" spans="1:78" ht="18.75" hidden="1" customHeight="1" x14ac:dyDescent="0.3">
      <c r="A70" s="53">
        <f>N70+R70+V70+Z70+AD70+AH70+AL70+AP70</f>
        <v>211</v>
      </c>
      <c r="B70" s="53">
        <v>68</v>
      </c>
      <c r="C70" s="336">
        <f>AVERAGE(L70,P70,T70,X70,AB70,AF70,AJ70,AN70,)</f>
        <v>20.333333333333332</v>
      </c>
      <c r="D70" s="3" t="s">
        <v>189</v>
      </c>
      <c r="E70" s="12" t="s">
        <v>25</v>
      </c>
      <c r="F70" s="12" t="s">
        <v>170</v>
      </c>
      <c r="G70" s="57" t="s">
        <v>212</v>
      </c>
      <c r="I70" s="8" t="s">
        <v>92</v>
      </c>
      <c r="J70" s="8" t="s">
        <v>90</v>
      </c>
      <c r="K70" s="344"/>
      <c r="L70" s="344"/>
      <c r="M70" s="344"/>
      <c r="N70" s="344"/>
      <c r="O70" s="314"/>
      <c r="P70" s="314"/>
      <c r="Q70" s="314"/>
      <c r="R70" s="314"/>
      <c r="S70" s="278"/>
      <c r="T70" s="278"/>
      <c r="U70" s="278"/>
      <c r="V70" s="278"/>
      <c r="W70" s="133"/>
      <c r="X70" s="134"/>
      <c r="Y70" s="139"/>
      <c r="Z70" s="139"/>
      <c r="AA70" s="98">
        <v>1.1263888888888888E-2</v>
      </c>
      <c r="AB70" s="94">
        <v>23</v>
      </c>
      <c r="AC70" s="94">
        <v>45</v>
      </c>
      <c r="AD70" s="94">
        <v>56</v>
      </c>
      <c r="AE70" s="250">
        <v>6.7013888888888885E-4</v>
      </c>
      <c r="AF70" s="252">
        <v>38</v>
      </c>
      <c r="AG70" s="252">
        <v>38</v>
      </c>
      <c r="AH70" s="253">
        <v>63</v>
      </c>
      <c r="AI70" s="199" t="s">
        <v>289</v>
      </c>
      <c r="AJ70" s="199"/>
      <c r="AK70" s="197"/>
      <c r="AL70" s="180">
        <v>39</v>
      </c>
      <c r="AM70" s="43" t="s">
        <v>152</v>
      </c>
      <c r="AN70" s="42"/>
      <c r="AO70" s="42"/>
      <c r="AP70" s="42">
        <v>53</v>
      </c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</row>
    <row r="71" spans="1:78" ht="18.75" hidden="1" x14ac:dyDescent="0.3">
      <c r="A71" s="53">
        <f>N71+R71+V71+Z71+AD71+AH71+AL71+AP71</f>
        <v>210</v>
      </c>
      <c r="B71" s="53">
        <v>69</v>
      </c>
      <c r="C71" s="336">
        <f>AVERAGE(L71,P71,T71,X71,AB71,AF71,AJ71,AN71,)</f>
        <v>13.5</v>
      </c>
      <c r="D71" s="12" t="s">
        <v>248</v>
      </c>
      <c r="E71" s="12" t="s">
        <v>13</v>
      </c>
      <c r="F71" s="12" t="s">
        <v>235</v>
      </c>
      <c r="G71" s="57" t="s">
        <v>236</v>
      </c>
      <c r="I71" s="8" t="s">
        <v>92</v>
      </c>
      <c r="J71" s="8" t="s">
        <v>90</v>
      </c>
      <c r="K71" s="344"/>
      <c r="L71" s="344"/>
      <c r="M71" s="344"/>
      <c r="N71" s="344"/>
      <c r="O71" s="315"/>
      <c r="P71" s="315"/>
      <c r="Q71" s="315"/>
      <c r="R71" s="315"/>
      <c r="S71" s="279"/>
      <c r="T71" s="279"/>
      <c r="U71" s="279"/>
      <c r="V71" s="279"/>
      <c r="W71" s="133"/>
      <c r="X71" s="134"/>
      <c r="Y71" s="139"/>
      <c r="Z71" s="139"/>
      <c r="AA71" s="98">
        <v>1.0278935185185184E-2</v>
      </c>
      <c r="AB71" s="94">
        <v>27</v>
      </c>
      <c r="AC71" s="94">
        <v>22</v>
      </c>
      <c r="AD71" s="94">
        <v>79</v>
      </c>
      <c r="AE71" s="256" t="s">
        <v>290</v>
      </c>
      <c r="AF71" s="259"/>
      <c r="AG71" s="259"/>
      <c r="AH71" s="252">
        <v>39</v>
      </c>
      <c r="AI71" s="199" t="s">
        <v>289</v>
      </c>
      <c r="AJ71" s="199"/>
      <c r="AK71" s="197"/>
      <c r="AL71" s="180">
        <v>39</v>
      </c>
      <c r="AM71" s="43" t="s">
        <v>152</v>
      </c>
      <c r="AN71" s="42"/>
      <c r="AO71" s="42"/>
      <c r="AP71" s="42">
        <v>53</v>
      </c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</row>
    <row r="72" spans="1:78" ht="18.75" hidden="1" x14ac:dyDescent="0.3">
      <c r="A72" s="53">
        <f>N72+R72+V72+Z72+AD72+AH72+AL72+AP72</f>
        <v>208</v>
      </c>
      <c r="B72" s="53">
        <v>70</v>
      </c>
      <c r="C72" s="336">
        <f>AVERAGE(L72,P72,T72,X72,AB72,AF72,AJ72,AN72,)</f>
        <v>14</v>
      </c>
      <c r="D72" s="12" t="s">
        <v>249</v>
      </c>
      <c r="E72" s="12" t="s">
        <v>135</v>
      </c>
      <c r="F72" s="12" t="s">
        <v>235</v>
      </c>
      <c r="G72" s="57" t="s">
        <v>236</v>
      </c>
      <c r="I72" s="8" t="s">
        <v>92</v>
      </c>
      <c r="J72" s="8" t="s">
        <v>90</v>
      </c>
      <c r="K72" s="344"/>
      <c r="L72" s="344"/>
      <c r="M72" s="344"/>
      <c r="N72" s="344"/>
      <c r="O72" s="315"/>
      <c r="P72" s="315"/>
      <c r="Q72" s="315"/>
      <c r="R72" s="315"/>
      <c r="S72" s="279"/>
      <c r="T72" s="279"/>
      <c r="U72" s="279"/>
      <c r="V72" s="279"/>
      <c r="W72" s="133"/>
      <c r="X72" s="134"/>
      <c r="Y72" s="139"/>
      <c r="Z72" s="139"/>
      <c r="AA72" s="98">
        <v>1.0305555555555556E-2</v>
      </c>
      <c r="AB72" s="94">
        <v>28</v>
      </c>
      <c r="AC72" s="94">
        <v>24</v>
      </c>
      <c r="AD72" s="94">
        <v>77</v>
      </c>
      <c r="AE72" s="256" t="s">
        <v>290</v>
      </c>
      <c r="AF72" s="259"/>
      <c r="AG72" s="259"/>
      <c r="AH72" s="252">
        <v>39</v>
      </c>
      <c r="AI72" s="199" t="s">
        <v>289</v>
      </c>
      <c r="AJ72" s="199"/>
      <c r="AK72" s="197"/>
      <c r="AL72" s="180">
        <v>39</v>
      </c>
      <c r="AM72" s="43" t="s">
        <v>152</v>
      </c>
      <c r="AN72" s="42"/>
      <c r="AO72" s="42"/>
      <c r="AP72" s="42">
        <v>53</v>
      </c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</row>
    <row r="73" spans="1:78" s="90" customFormat="1" ht="18.75" x14ac:dyDescent="0.3">
      <c r="A73" s="53">
        <f>N73+R73+V73+Z73+AD73+AH73+AL73+AP73</f>
        <v>205</v>
      </c>
      <c r="B73" s="53">
        <v>71</v>
      </c>
      <c r="C73" s="336">
        <f>AVERAGE(L73,P73,T73,X73,AB73,AF73,AJ73,AN73,)</f>
        <v>14.5</v>
      </c>
      <c r="D73" s="12" t="s">
        <v>250</v>
      </c>
      <c r="E73" s="12" t="s">
        <v>34</v>
      </c>
      <c r="F73" s="12" t="s">
        <v>235</v>
      </c>
      <c r="G73" s="57" t="s">
        <v>236</v>
      </c>
      <c r="H73" s="350"/>
      <c r="I73" s="8" t="s">
        <v>92</v>
      </c>
      <c r="J73" s="8" t="s">
        <v>90</v>
      </c>
      <c r="K73" s="344"/>
      <c r="L73" s="344"/>
      <c r="M73" s="344"/>
      <c r="N73" s="344"/>
      <c r="O73" s="315"/>
      <c r="P73" s="315"/>
      <c r="Q73" s="315"/>
      <c r="R73" s="315"/>
      <c r="S73" s="279"/>
      <c r="T73" s="279"/>
      <c r="U73" s="279"/>
      <c r="V73" s="279"/>
      <c r="W73" s="133"/>
      <c r="X73" s="134"/>
      <c r="Y73" s="139"/>
      <c r="Z73" s="139"/>
      <c r="AA73" s="98">
        <v>1.0408564814814815E-2</v>
      </c>
      <c r="AB73" s="94">
        <v>29</v>
      </c>
      <c r="AC73" s="94">
        <v>27</v>
      </c>
      <c r="AD73" s="94">
        <v>74</v>
      </c>
      <c r="AE73" s="256" t="s">
        <v>290</v>
      </c>
      <c r="AF73" s="259"/>
      <c r="AG73" s="259"/>
      <c r="AH73" s="252">
        <v>39</v>
      </c>
      <c r="AI73" s="199" t="s">
        <v>289</v>
      </c>
      <c r="AJ73" s="199"/>
      <c r="AK73" s="197"/>
      <c r="AL73" s="180">
        <v>39</v>
      </c>
      <c r="AM73" s="43" t="s">
        <v>152</v>
      </c>
      <c r="AN73" s="42"/>
      <c r="AO73" s="42"/>
      <c r="AP73" s="42">
        <v>53</v>
      </c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5"/>
      <c r="BU73" s="5"/>
      <c r="BV73" s="5"/>
      <c r="BW73" s="5"/>
      <c r="BX73" s="5"/>
      <c r="BY73" s="5"/>
      <c r="BZ73" s="5"/>
    </row>
    <row r="74" spans="1:78" s="33" customFormat="1" ht="18.75" hidden="1" x14ac:dyDescent="0.3">
      <c r="A74" s="53">
        <f>N74+R74+V74+Z74+AD74+AH74+AL74+AP74</f>
        <v>202</v>
      </c>
      <c r="B74" s="53">
        <v>72</v>
      </c>
      <c r="C74" s="336">
        <f>AVERAGE(L74,P74,T74,X74,AB74,AF74,AJ74,AN74,)</f>
        <v>14.5</v>
      </c>
      <c r="D74" s="12" t="s">
        <v>252</v>
      </c>
      <c r="E74" s="12" t="s">
        <v>135</v>
      </c>
      <c r="F74" s="12" t="s">
        <v>235</v>
      </c>
      <c r="G74" s="57" t="s">
        <v>236</v>
      </c>
      <c r="H74" s="350"/>
      <c r="I74" s="8" t="s">
        <v>92</v>
      </c>
      <c r="J74" s="8" t="s">
        <v>90</v>
      </c>
      <c r="K74" s="344"/>
      <c r="L74" s="344"/>
      <c r="M74" s="344"/>
      <c r="N74" s="344"/>
      <c r="O74" s="315"/>
      <c r="P74" s="315"/>
      <c r="Q74" s="315"/>
      <c r="R74" s="315"/>
      <c r="S74" s="279"/>
      <c r="T74" s="279"/>
      <c r="U74" s="279"/>
      <c r="V74" s="279"/>
      <c r="W74" s="133"/>
      <c r="X74" s="134"/>
      <c r="Y74" s="139"/>
      <c r="Z74" s="139"/>
      <c r="AA74" s="98">
        <v>1.0605324074074074E-2</v>
      </c>
      <c r="AB74" s="94">
        <v>29</v>
      </c>
      <c r="AC74" s="94">
        <v>30</v>
      </c>
      <c r="AD74" s="94">
        <v>71</v>
      </c>
      <c r="AE74" s="256" t="s">
        <v>290</v>
      </c>
      <c r="AF74" s="259"/>
      <c r="AG74" s="259"/>
      <c r="AH74" s="252">
        <v>39</v>
      </c>
      <c r="AI74" s="199" t="s">
        <v>289</v>
      </c>
      <c r="AJ74" s="199"/>
      <c r="AK74" s="197"/>
      <c r="AL74" s="180">
        <v>39</v>
      </c>
      <c r="AM74" s="43" t="s">
        <v>152</v>
      </c>
      <c r="AN74" s="42"/>
      <c r="AO74" s="42"/>
      <c r="AP74" s="42">
        <v>53</v>
      </c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5"/>
      <c r="BR74" s="5"/>
      <c r="BS74" s="5"/>
      <c r="BT74" s="5"/>
      <c r="BU74" s="5"/>
      <c r="BV74" s="5"/>
      <c r="BW74" s="5"/>
      <c r="BX74" s="5"/>
      <c r="BY74" s="5"/>
      <c r="BZ74" s="5"/>
    </row>
    <row r="75" spans="1:78" s="33" customFormat="1" ht="18.75" hidden="1" x14ac:dyDescent="0.3">
      <c r="A75" s="53">
        <f>N75+R75+V75+Z75+AD75+AH75+AL75+AP75</f>
        <v>201</v>
      </c>
      <c r="B75" s="53">
        <v>73</v>
      </c>
      <c r="C75" s="336">
        <f>AVERAGE(L75,P75,T75,X75,AB75,AF75,AJ75,AN75,)</f>
        <v>12.5</v>
      </c>
      <c r="D75" s="12" t="s">
        <v>253</v>
      </c>
      <c r="E75" s="12" t="s">
        <v>7</v>
      </c>
      <c r="F75" s="12" t="s">
        <v>170</v>
      </c>
      <c r="G75" s="57" t="s">
        <v>212</v>
      </c>
      <c r="H75" s="350"/>
      <c r="I75" s="8" t="s">
        <v>92</v>
      </c>
      <c r="J75" s="8" t="s">
        <v>90</v>
      </c>
      <c r="K75" s="344"/>
      <c r="L75" s="344"/>
      <c r="M75" s="344"/>
      <c r="N75" s="344"/>
      <c r="O75" s="315"/>
      <c r="P75" s="315"/>
      <c r="Q75" s="315"/>
      <c r="R75" s="315"/>
      <c r="S75" s="279"/>
      <c r="T75" s="279"/>
      <c r="U75" s="279"/>
      <c r="V75" s="279"/>
      <c r="W75" s="133"/>
      <c r="X75" s="134"/>
      <c r="Y75" s="139"/>
      <c r="Z75" s="139"/>
      <c r="AA75" s="98">
        <v>1.0616898148148148E-2</v>
      </c>
      <c r="AB75" s="94">
        <v>25</v>
      </c>
      <c r="AC75" s="94">
        <v>31</v>
      </c>
      <c r="AD75" s="94">
        <v>70</v>
      </c>
      <c r="AE75" s="256" t="s">
        <v>290</v>
      </c>
      <c r="AF75" s="259"/>
      <c r="AG75" s="259"/>
      <c r="AH75" s="252">
        <v>39</v>
      </c>
      <c r="AI75" s="199" t="s">
        <v>289</v>
      </c>
      <c r="AJ75" s="199"/>
      <c r="AK75" s="197"/>
      <c r="AL75" s="180">
        <v>39</v>
      </c>
      <c r="AM75" s="43" t="s">
        <v>152</v>
      </c>
      <c r="AN75" s="42"/>
      <c r="AO75" s="42"/>
      <c r="AP75" s="42">
        <v>53</v>
      </c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5"/>
      <c r="BR75" s="5"/>
      <c r="BS75" s="5"/>
      <c r="BT75" s="5"/>
      <c r="BU75" s="5"/>
      <c r="BV75" s="5"/>
      <c r="BW75" s="5"/>
      <c r="BX75" s="5"/>
      <c r="BY75" s="5"/>
      <c r="BZ75" s="5"/>
    </row>
    <row r="76" spans="1:78" s="14" customFormat="1" ht="18.75" x14ac:dyDescent="0.3">
      <c r="A76" s="53">
        <f>N76+R76+V76+Z76+AD76+AH76+AL76+AP76</f>
        <v>199</v>
      </c>
      <c r="B76" s="53">
        <v>74</v>
      </c>
      <c r="C76" s="336">
        <f>AVERAGE(L76,P76,T76,X76,AB76,AF76,AJ76,AN76,)</f>
        <v>42.333333333333336</v>
      </c>
      <c r="D76" s="3" t="s">
        <v>42</v>
      </c>
      <c r="E76" s="12" t="s">
        <v>31</v>
      </c>
      <c r="F76" s="12" t="s">
        <v>36</v>
      </c>
      <c r="G76" s="57" t="s">
        <v>124</v>
      </c>
      <c r="H76" s="350"/>
      <c r="I76" s="8" t="s">
        <v>92</v>
      </c>
      <c r="J76" s="8" t="s">
        <v>90</v>
      </c>
      <c r="K76" s="344"/>
      <c r="L76" s="344"/>
      <c r="M76" s="344"/>
      <c r="N76" s="344"/>
      <c r="O76" s="316"/>
      <c r="P76" s="316"/>
      <c r="Q76" s="316"/>
      <c r="R76" s="316"/>
      <c r="S76" s="281"/>
      <c r="T76" s="281"/>
      <c r="U76" s="281"/>
      <c r="V76" s="281"/>
      <c r="W76" s="131"/>
      <c r="X76" s="131"/>
      <c r="Y76" s="143"/>
      <c r="Z76" s="143"/>
      <c r="AA76" s="96"/>
      <c r="AB76" s="96"/>
      <c r="AC76" s="96"/>
      <c r="AD76" s="96"/>
      <c r="AE76" s="258"/>
      <c r="AF76" s="260"/>
      <c r="AG76" s="252"/>
      <c r="AH76" s="253"/>
      <c r="AI76" s="200">
        <v>3.6226851851851855E-4</v>
      </c>
      <c r="AJ76" s="178">
        <v>62</v>
      </c>
      <c r="AK76" s="178">
        <v>2</v>
      </c>
      <c r="AL76" s="181">
        <v>99</v>
      </c>
      <c r="AM76" s="45">
        <v>1.7708333333333335E-4</v>
      </c>
      <c r="AN76" s="46">
        <v>65</v>
      </c>
      <c r="AO76" s="46">
        <v>1</v>
      </c>
      <c r="AP76" s="46">
        <v>100</v>
      </c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Q76" s="5"/>
      <c r="BR76" s="5"/>
      <c r="BS76" s="5"/>
      <c r="BT76" s="90"/>
      <c r="BU76" s="90"/>
      <c r="BV76" s="90"/>
      <c r="BW76" s="90"/>
      <c r="BX76" s="90"/>
      <c r="BY76" s="90"/>
      <c r="BZ76" s="90"/>
    </row>
    <row r="77" spans="1:78" s="14" customFormat="1" ht="18.75" hidden="1" customHeight="1" x14ac:dyDescent="0.3">
      <c r="A77" s="53">
        <f>N77+R77+V77+Z77+AD77+AH77+AL77+AP77</f>
        <v>198</v>
      </c>
      <c r="B77" s="53">
        <v>75</v>
      </c>
      <c r="C77" s="336">
        <f>AVERAGE(L77,P77,T77,X77,AB77,AF77,AJ77,AN77,)</f>
        <v>14.5</v>
      </c>
      <c r="D77" s="12" t="s">
        <v>254</v>
      </c>
      <c r="E77" s="12" t="s">
        <v>135</v>
      </c>
      <c r="F77" s="12" t="s">
        <v>235</v>
      </c>
      <c r="G77" s="57" t="s">
        <v>236</v>
      </c>
      <c r="H77" s="350"/>
      <c r="I77" s="8" t="s">
        <v>92</v>
      </c>
      <c r="J77" s="8" t="s">
        <v>90</v>
      </c>
      <c r="K77" s="344"/>
      <c r="L77" s="344"/>
      <c r="M77" s="344"/>
      <c r="N77" s="344"/>
      <c r="O77" s="315"/>
      <c r="P77" s="315"/>
      <c r="Q77" s="315"/>
      <c r="R77" s="315"/>
      <c r="S77" s="279"/>
      <c r="T77" s="279"/>
      <c r="U77" s="279"/>
      <c r="V77" s="279"/>
      <c r="W77" s="133"/>
      <c r="X77" s="134"/>
      <c r="Y77" s="139"/>
      <c r="Z77" s="139"/>
      <c r="AA77" s="98">
        <v>1.0769675925925926E-2</v>
      </c>
      <c r="AB77" s="94">
        <v>29</v>
      </c>
      <c r="AC77" s="94">
        <v>34</v>
      </c>
      <c r="AD77" s="94">
        <v>67</v>
      </c>
      <c r="AE77" s="256" t="s">
        <v>290</v>
      </c>
      <c r="AF77" s="259"/>
      <c r="AG77" s="259"/>
      <c r="AH77" s="252">
        <v>39</v>
      </c>
      <c r="AI77" s="199" t="s">
        <v>289</v>
      </c>
      <c r="AJ77" s="199"/>
      <c r="AK77" s="197"/>
      <c r="AL77" s="180">
        <v>39</v>
      </c>
      <c r="AM77" s="43" t="s">
        <v>152</v>
      </c>
      <c r="AN77" s="42"/>
      <c r="AO77" s="42"/>
      <c r="AP77" s="42">
        <v>53</v>
      </c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90"/>
      <c r="BR77" s="90"/>
      <c r="BS77" s="90"/>
      <c r="BT77" s="33"/>
      <c r="BU77" s="33"/>
      <c r="BV77" s="33"/>
      <c r="BW77" s="33"/>
      <c r="BX77" s="33"/>
      <c r="BY77" s="33"/>
      <c r="BZ77" s="33"/>
    </row>
    <row r="78" spans="1:78" s="14" customFormat="1" ht="18.75" hidden="1" customHeight="1" x14ac:dyDescent="0.3">
      <c r="A78" s="53">
        <f>N78+R78+V78+Z78+AD78+AH78+AL78+AP78</f>
        <v>193</v>
      </c>
      <c r="B78" s="53">
        <v>76</v>
      </c>
      <c r="C78" s="336">
        <f>AVERAGE(L78,P78,T78,X78,AB78,AF78,AJ78,AN78,)</f>
        <v>14</v>
      </c>
      <c r="D78" s="12" t="s">
        <v>256</v>
      </c>
      <c r="E78" s="12" t="s">
        <v>135</v>
      </c>
      <c r="F78" s="12" t="s">
        <v>235</v>
      </c>
      <c r="G78" s="57" t="s">
        <v>236</v>
      </c>
      <c r="H78" s="350"/>
      <c r="I78" s="8" t="s">
        <v>92</v>
      </c>
      <c r="J78" s="8" t="s">
        <v>90</v>
      </c>
      <c r="K78" s="344"/>
      <c r="L78" s="344"/>
      <c r="M78" s="344"/>
      <c r="N78" s="344"/>
      <c r="O78" s="315"/>
      <c r="P78" s="315"/>
      <c r="Q78" s="315"/>
      <c r="R78" s="315"/>
      <c r="S78" s="279"/>
      <c r="T78" s="279"/>
      <c r="U78" s="279"/>
      <c r="V78" s="279"/>
      <c r="W78" s="133"/>
      <c r="X78" s="134"/>
      <c r="Y78" s="139"/>
      <c r="Z78" s="139"/>
      <c r="AA78" s="98">
        <v>1.089699074074074E-2</v>
      </c>
      <c r="AB78" s="94">
        <v>28</v>
      </c>
      <c r="AC78" s="94">
        <v>39</v>
      </c>
      <c r="AD78" s="94">
        <v>62</v>
      </c>
      <c r="AE78" s="256" t="s">
        <v>290</v>
      </c>
      <c r="AF78" s="259"/>
      <c r="AG78" s="259"/>
      <c r="AH78" s="252">
        <v>39</v>
      </c>
      <c r="AI78" s="199" t="s">
        <v>289</v>
      </c>
      <c r="AJ78" s="199"/>
      <c r="AK78" s="197"/>
      <c r="AL78" s="180">
        <v>39</v>
      </c>
      <c r="AM78" s="43" t="s">
        <v>152</v>
      </c>
      <c r="AN78" s="42"/>
      <c r="AO78" s="42"/>
      <c r="AP78" s="42">
        <v>53</v>
      </c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33"/>
      <c r="BR78" s="33"/>
      <c r="BS78" s="33"/>
    </row>
    <row r="79" spans="1:78" s="14" customFormat="1" ht="18.75" hidden="1" customHeight="1" x14ac:dyDescent="0.3">
      <c r="A79" s="53">
        <f>N79+R79+V79+Z79+AD79+AH79+AL79+AP79</f>
        <v>191</v>
      </c>
      <c r="B79" s="53">
        <v>77</v>
      </c>
      <c r="C79" s="336">
        <f>AVERAGE(L79,P79,T79,X79,AB79,AF79,AJ79,AN79,)</f>
        <v>13</v>
      </c>
      <c r="D79" s="12" t="s">
        <v>257</v>
      </c>
      <c r="E79" s="12" t="s">
        <v>195</v>
      </c>
      <c r="F79" s="12" t="s">
        <v>235</v>
      </c>
      <c r="G79" s="57" t="s">
        <v>236</v>
      </c>
      <c r="H79" s="351" t="s">
        <v>354</v>
      </c>
      <c r="I79" s="8" t="s">
        <v>92</v>
      </c>
      <c r="J79" s="8" t="s">
        <v>90</v>
      </c>
      <c r="K79" s="344"/>
      <c r="L79" s="344"/>
      <c r="M79" s="344"/>
      <c r="N79" s="344"/>
      <c r="O79" s="312"/>
      <c r="P79" s="312"/>
      <c r="Q79" s="312"/>
      <c r="R79" s="312"/>
      <c r="S79" s="280"/>
      <c r="T79" s="280"/>
      <c r="U79" s="280"/>
      <c r="V79" s="280"/>
      <c r="W79" s="132"/>
      <c r="X79" s="131"/>
      <c r="Y79" s="138"/>
      <c r="Z79" s="138"/>
      <c r="AA79" s="107">
        <v>1.0974537037037038E-2</v>
      </c>
      <c r="AB79" s="108">
        <v>26</v>
      </c>
      <c r="AC79" s="108">
        <v>41</v>
      </c>
      <c r="AD79" s="108">
        <v>60</v>
      </c>
      <c r="AE79" s="256" t="s">
        <v>290</v>
      </c>
      <c r="AF79" s="257"/>
      <c r="AG79" s="257"/>
      <c r="AH79" s="249">
        <v>39</v>
      </c>
      <c r="AI79" s="199" t="s">
        <v>289</v>
      </c>
      <c r="AJ79" s="199"/>
      <c r="AK79" s="196"/>
      <c r="AL79" s="193">
        <v>39</v>
      </c>
      <c r="AM79" s="43" t="s">
        <v>152</v>
      </c>
      <c r="AN79" s="115"/>
      <c r="AO79" s="115"/>
      <c r="AP79" s="115">
        <v>53</v>
      </c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</row>
    <row r="80" spans="1:78" ht="18.75" hidden="1" x14ac:dyDescent="0.3">
      <c r="A80" s="53">
        <f>N80+R80+V80+Z80+AD80+AH80+AL80+AP80</f>
        <v>190</v>
      </c>
      <c r="B80" s="53">
        <v>78</v>
      </c>
      <c r="C80" s="336">
        <f>AVERAGE(L80,P80,T80,X80,AB80,AF80,AJ80,AN80,)</f>
        <v>13</v>
      </c>
      <c r="D80" s="12" t="s">
        <v>258</v>
      </c>
      <c r="E80" s="12" t="s">
        <v>101</v>
      </c>
      <c r="F80" s="12" t="s">
        <v>235</v>
      </c>
      <c r="G80" s="57" t="s">
        <v>236</v>
      </c>
      <c r="I80" s="8" t="s">
        <v>92</v>
      </c>
      <c r="J80" s="8" t="s">
        <v>90</v>
      </c>
      <c r="K80" s="344"/>
      <c r="L80" s="344"/>
      <c r="M80" s="344"/>
      <c r="N80" s="344"/>
      <c r="O80" s="315"/>
      <c r="P80" s="315"/>
      <c r="Q80" s="315"/>
      <c r="R80" s="315"/>
      <c r="S80" s="279"/>
      <c r="T80" s="279"/>
      <c r="U80" s="279"/>
      <c r="V80" s="279"/>
      <c r="W80" s="133"/>
      <c r="X80" s="134"/>
      <c r="Y80" s="139"/>
      <c r="Z80" s="139"/>
      <c r="AA80" s="98">
        <v>1.1130787037037036E-2</v>
      </c>
      <c r="AB80" s="94">
        <v>26</v>
      </c>
      <c r="AC80" s="94">
        <v>42</v>
      </c>
      <c r="AD80" s="94">
        <v>59</v>
      </c>
      <c r="AE80" s="256" t="s">
        <v>290</v>
      </c>
      <c r="AF80" s="259"/>
      <c r="AG80" s="259"/>
      <c r="AH80" s="252">
        <v>39</v>
      </c>
      <c r="AI80" s="199" t="s">
        <v>289</v>
      </c>
      <c r="AJ80" s="199"/>
      <c r="AK80" s="197"/>
      <c r="AL80" s="180">
        <v>39</v>
      </c>
      <c r="AM80" s="43" t="s">
        <v>152</v>
      </c>
      <c r="AN80" s="42"/>
      <c r="AO80" s="42"/>
      <c r="AP80" s="42">
        <v>53</v>
      </c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4"/>
      <c r="BR80" s="14"/>
      <c r="BS80" s="14"/>
      <c r="BT80" s="14"/>
      <c r="BU80" s="14"/>
      <c r="BV80" s="14"/>
      <c r="BW80" s="14"/>
      <c r="BX80" s="14"/>
      <c r="BY80" s="14"/>
      <c r="BZ80" s="14"/>
    </row>
    <row r="81" spans="1:78" s="14" customFormat="1" ht="18.75" hidden="1" x14ac:dyDescent="0.3">
      <c r="A81" s="53">
        <f>N81+R81+V81+Z81+AD81+AH81+AL81+AP81</f>
        <v>190</v>
      </c>
      <c r="B81" s="53">
        <v>79</v>
      </c>
      <c r="C81" s="336">
        <f>AVERAGE(L81,P81,T81,X81,AB81,AF81,AJ81,AN81,)</f>
        <v>23</v>
      </c>
      <c r="D81" s="3" t="s">
        <v>167</v>
      </c>
      <c r="E81" s="12" t="s">
        <v>13</v>
      </c>
      <c r="F81" s="12" t="s">
        <v>18</v>
      </c>
      <c r="G81" s="57" t="s">
        <v>210</v>
      </c>
      <c r="H81" s="350"/>
      <c r="I81" s="8" t="s">
        <v>92</v>
      </c>
      <c r="J81" s="8" t="s">
        <v>90</v>
      </c>
      <c r="K81" s="344"/>
      <c r="L81" s="344"/>
      <c r="M81" s="344"/>
      <c r="N81" s="344"/>
      <c r="O81" s="314"/>
      <c r="P81" s="314"/>
      <c r="Q81" s="314"/>
      <c r="R81" s="314"/>
      <c r="S81" s="278"/>
      <c r="T81" s="278"/>
      <c r="U81" s="278"/>
      <c r="V81" s="278"/>
      <c r="W81" s="134"/>
      <c r="X81" s="134"/>
      <c r="Y81" s="139"/>
      <c r="Z81" s="139"/>
      <c r="AA81" s="94"/>
      <c r="AB81" s="94"/>
      <c r="AC81" s="94"/>
      <c r="AD81" s="94"/>
      <c r="AE81" s="250">
        <v>5.5787037037037036E-4</v>
      </c>
      <c r="AF81" s="252">
        <v>46</v>
      </c>
      <c r="AG81" s="252">
        <v>3</v>
      </c>
      <c r="AH81" s="253">
        <v>98</v>
      </c>
      <c r="AI81" s="199" t="s">
        <v>289</v>
      </c>
      <c r="AJ81" s="199"/>
      <c r="AK81" s="197"/>
      <c r="AL81" s="180">
        <v>39</v>
      </c>
      <c r="AM81" s="43" t="s">
        <v>152</v>
      </c>
      <c r="AN81" s="42"/>
      <c r="AO81" s="42"/>
      <c r="AP81" s="42">
        <v>53</v>
      </c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</row>
    <row r="82" spans="1:78" s="14" customFormat="1" ht="18.75" hidden="1" x14ac:dyDescent="0.3">
      <c r="A82" s="53">
        <f>N82+R82+V82+Z82+AD82+AH82+AL82+AP82</f>
        <v>189</v>
      </c>
      <c r="B82" s="53">
        <v>80</v>
      </c>
      <c r="C82" s="336">
        <f>AVERAGE(L82,P82,T82,X82,AB82,AF82,AJ82,AN82,)</f>
        <v>33.333333333333336</v>
      </c>
      <c r="D82" s="3" t="s">
        <v>17</v>
      </c>
      <c r="E82" s="12" t="s">
        <v>13</v>
      </c>
      <c r="F82" s="12" t="s">
        <v>18</v>
      </c>
      <c r="G82" s="3" t="s">
        <v>210</v>
      </c>
      <c r="H82" s="350"/>
      <c r="I82" s="8" t="s">
        <v>92</v>
      </c>
      <c r="J82" s="8" t="s">
        <v>90</v>
      </c>
      <c r="K82" s="344"/>
      <c r="L82" s="344"/>
      <c r="M82" s="344"/>
      <c r="N82" s="344"/>
      <c r="O82" s="314"/>
      <c r="P82" s="314"/>
      <c r="Q82" s="314"/>
      <c r="R82" s="314"/>
      <c r="S82" s="278"/>
      <c r="T82" s="278"/>
      <c r="U82" s="278"/>
      <c r="V82" s="278"/>
      <c r="W82" s="134"/>
      <c r="X82" s="134"/>
      <c r="Y82" s="139"/>
      <c r="Z82" s="139"/>
      <c r="AA82" s="94"/>
      <c r="AB82" s="94"/>
      <c r="AC82" s="94"/>
      <c r="AD82" s="94"/>
      <c r="AE82" s="258"/>
      <c r="AF82" s="252"/>
      <c r="AG82" s="252"/>
      <c r="AH82" s="253"/>
      <c r="AI82" s="195">
        <v>3.8078703703703706E-4</v>
      </c>
      <c r="AJ82" s="180">
        <v>47</v>
      </c>
      <c r="AK82" s="180">
        <v>7</v>
      </c>
      <c r="AL82" s="181">
        <v>94</v>
      </c>
      <c r="AM82" s="41">
        <v>1.8287037037037038E-4</v>
      </c>
      <c r="AN82" s="42">
        <v>53</v>
      </c>
      <c r="AO82" s="42">
        <v>6</v>
      </c>
      <c r="AP82" s="42">
        <v>95</v>
      </c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T82" s="5"/>
      <c r="BU82" s="5"/>
      <c r="BV82" s="5"/>
      <c r="BW82" s="5"/>
      <c r="BX82" s="5"/>
      <c r="BY82" s="5"/>
      <c r="BZ82" s="5"/>
    </row>
    <row r="83" spans="1:78" ht="18.75" hidden="1" x14ac:dyDescent="0.3">
      <c r="A83" s="53">
        <f>N83+R83+V83+Z83+AD83+AH83+AL83+AP83</f>
        <v>186</v>
      </c>
      <c r="B83" s="53">
        <v>81</v>
      </c>
      <c r="C83" s="336">
        <f>AVERAGE(L83,P83,T83,X83,AB83,AF83,AJ83,AN83,)</f>
        <v>13</v>
      </c>
      <c r="D83" s="12" t="s">
        <v>259</v>
      </c>
      <c r="E83" s="12" t="s">
        <v>101</v>
      </c>
      <c r="F83" s="12" t="s">
        <v>235</v>
      </c>
      <c r="G83" s="57" t="s">
        <v>236</v>
      </c>
      <c r="I83" s="8" t="s">
        <v>92</v>
      </c>
      <c r="J83" s="8" t="s">
        <v>90</v>
      </c>
      <c r="K83" s="344"/>
      <c r="L83" s="344"/>
      <c r="M83" s="344"/>
      <c r="N83" s="344"/>
      <c r="O83" s="315"/>
      <c r="P83" s="315"/>
      <c r="Q83" s="315"/>
      <c r="R83" s="315"/>
      <c r="S83" s="279"/>
      <c r="T83" s="279"/>
      <c r="U83" s="279"/>
      <c r="V83" s="279"/>
      <c r="W83" s="133"/>
      <c r="X83" s="134"/>
      <c r="Y83" s="139"/>
      <c r="Z83" s="139"/>
      <c r="AA83" s="98">
        <v>1.1320601851851851E-2</v>
      </c>
      <c r="AB83" s="94">
        <v>26</v>
      </c>
      <c r="AC83" s="94">
        <v>46</v>
      </c>
      <c r="AD83" s="94">
        <v>55</v>
      </c>
      <c r="AE83" s="256" t="s">
        <v>290</v>
      </c>
      <c r="AF83" s="259"/>
      <c r="AG83" s="259"/>
      <c r="AH83" s="252">
        <v>39</v>
      </c>
      <c r="AI83" s="199" t="s">
        <v>289</v>
      </c>
      <c r="AJ83" s="199"/>
      <c r="AK83" s="197"/>
      <c r="AL83" s="180">
        <v>39</v>
      </c>
      <c r="AM83" s="43" t="s">
        <v>152</v>
      </c>
      <c r="AN83" s="42"/>
      <c r="AO83" s="42"/>
      <c r="AP83" s="42">
        <v>53</v>
      </c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T83" s="14"/>
      <c r="BU83" s="14"/>
      <c r="BV83" s="14"/>
      <c r="BW83" s="14"/>
      <c r="BX83" s="14"/>
      <c r="BY83" s="14"/>
      <c r="BZ83" s="14"/>
    </row>
    <row r="84" spans="1:78" ht="18.75" x14ac:dyDescent="0.3">
      <c r="A84" s="53">
        <f>N84+R84+V84+Z84+AD84+AH84+AL84+AP84</f>
        <v>183</v>
      </c>
      <c r="B84" s="53">
        <v>82</v>
      </c>
      <c r="C84" s="336">
        <f>AVERAGE(L84,P84,T84,X84,AB84,AF84,AJ84,AN84,)</f>
        <v>19.666666666666668</v>
      </c>
      <c r="D84" s="3" t="s">
        <v>198</v>
      </c>
      <c r="E84" s="12" t="s">
        <v>31</v>
      </c>
      <c r="F84" s="12" t="s">
        <v>274</v>
      </c>
      <c r="G84" s="57" t="s">
        <v>210</v>
      </c>
      <c r="H84" s="351"/>
      <c r="I84" s="8" t="s">
        <v>77</v>
      </c>
      <c r="J84" s="8" t="s">
        <v>90</v>
      </c>
      <c r="K84" s="344"/>
      <c r="L84" s="344"/>
      <c r="M84" s="344"/>
      <c r="N84" s="344"/>
      <c r="O84" s="312"/>
      <c r="P84" s="312"/>
      <c r="Q84" s="312"/>
      <c r="R84" s="312"/>
      <c r="S84" s="280"/>
      <c r="T84" s="280"/>
      <c r="U84" s="280"/>
      <c r="V84" s="280"/>
      <c r="W84" s="132"/>
      <c r="X84" s="131"/>
      <c r="Y84" s="138"/>
      <c r="Z84" s="138"/>
      <c r="AA84" s="107">
        <v>1.2662037037037039E-2</v>
      </c>
      <c r="AB84" s="108">
        <v>22</v>
      </c>
      <c r="AC84" s="108">
        <v>61</v>
      </c>
      <c r="AD84" s="108">
        <v>40</v>
      </c>
      <c r="AE84" s="248">
        <v>7.6388888888888893E-4</v>
      </c>
      <c r="AF84" s="249">
        <v>37</v>
      </c>
      <c r="AG84" s="249">
        <v>50</v>
      </c>
      <c r="AH84" s="249">
        <v>51</v>
      </c>
      <c r="AI84" s="199" t="s">
        <v>289</v>
      </c>
      <c r="AJ84" s="199"/>
      <c r="AK84" s="196"/>
      <c r="AL84" s="193">
        <v>39</v>
      </c>
      <c r="AM84" s="43" t="s">
        <v>152</v>
      </c>
      <c r="AN84" s="115"/>
      <c r="AO84" s="115"/>
      <c r="AP84" s="115">
        <v>53</v>
      </c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</row>
    <row r="85" spans="1:78" ht="18.75" hidden="1" x14ac:dyDescent="0.3">
      <c r="A85" s="53">
        <f>N85+R85+V85+Z85+AD85+AH85+AL85+AP85</f>
        <v>182</v>
      </c>
      <c r="B85" s="53">
        <v>83</v>
      </c>
      <c r="C85" s="336">
        <f>AVERAGE(L85,P85,T85,X85,AB85,AF85,AJ85,AN85,)</f>
        <v>21.333333333333332</v>
      </c>
      <c r="D85" s="3" t="s">
        <v>193</v>
      </c>
      <c r="E85" s="12" t="s">
        <v>173</v>
      </c>
      <c r="F85" s="12" t="s">
        <v>170</v>
      </c>
      <c r="G85" s="57" t="s">
        <v>212</v>
      </c>
      <c r="H85" s="351" t="s">
        <v>347</v>
      </c>
      <c r="I85" s="8" t="s">
        <v>77</v>
      </c>
      <c r="J85" s="8" t="s">
        <v>90</v>
      </c>
      <c r="K85" s="344"/>
      <c r="L85" s="344"/>
      <c r="M85" s="344"/>
      <c r="N85" s="344"/>
      <c r="O85" s="318"/>
      <c r="P85" s="318"/>
      <c r="Q85" s="318"/>
      <c r="R85" s="318"/>
      <c r="S85" s="277"/>
      <c r="T85" s="277"/>
      <c r="U85" s="277"/>
      <c r="V85" s="277"/>
      <c r="W85" s="132"/>
      <c r="X85" s="131"/>
      <c r="Y85" s="139"/>
      <c r="Z85" s="139"/>
      <c r="AA85" s="107">
        <v>1.3962962962962962E-2</v>
      </c>
      <c r="AB85" s="108">
        <v>22</v>
      </c>
      <c r="AC85" s="94">
        <v>68</v>
      </c>
      <c r="AD85" s="94">
        <v>33</v>
      </c>
      <c r="AE85" s="254">
        <v>7.361111111111111E-4</v>
      </c>
      <c r="AF85" s="255">
        <v>42</v>
      </c>
      <c r="AG85" s="255">
        <v>44</v>
      </c>
      <c r="AH85" s="255">
        <v>57</v>
      </c>
      <c r="AI85" s="199" t="s">
        <v>289</v>
      </c>
      <c r="AJ85" s="199"/>
      <c r="AK85" s="197"/>
      <c r="AL85" s="180">
        <v>39</v>
      </c>
      <c r="AM85" s="43" t="s">
        <v>152</v>
      </c>
      <c r="AN85" s="42"/>
      <c r="AO85" s="42"/>
      <c r="AP85" s="42">
        <v>53</v>
      </c>
      <c r="BQ85" s="14"/>
      <c r="BR85" s="14"/>
      <c r="BS85" s="14"/>
    </row>
    <row r="86" spans="1:78" ht="18.75" hidden="1" x14ac:dyDescent="0.3">
      <c r="A86" s="53">
        <f>N86+R86+V86+Z86+AD86+AH86+AL86+AP86</f>
        <v>181</v>
      </c>
      <c r="B86" s="53">
        <v>84</v>
      </c>
      <c r="C86" s="336">
        <f>AVERAGE(L86,P86,T86,X86,AB86,AF86,AJ86,AN86,)</f>
        <v>26</v>
      </c>
      <c r="D86" s="3" t="s">
        <v>221</v>
      </c>
      <c r="E86" s="12" t="s">
        <v>25</v>
      </c>
      <c r="F86" s="12" t="s">
        <v>18</v>
      </c>
      <c r="G86" s="57" t="s">
        <v>210</v>
      </c>
      <c r="I86" s="8" t="s">
        <v>92</v>
      </c>
      <c r="J86" s="8" t="s">
        <v>90</v>
      </c>
      <c r="K86" s="344"/>
      <c r="L86" s="344"/>
      <c r="M86" s="344"/>
      <c r="N86" s="344"/>
      <c r="O86" s="318"/>
      <c r="P86" s="318"/>
      <c r="Q86" s="318"/>
      <c r="R86" s="318"/>
      <c r="S86" s="277"/>
      <c r="T86" s="277"/>
      <c r="U86" s="277"/>
      <c r="V86" s="277"/>
      <c r="W86" s="134"/>
      <c r="X86" s="134"/>
      <c r="Y86" s="139"/>
      <c r="Z86" s="139"/>
      <c r="AA86" s="94"/>
      <c r="AB86" s="94"/>
      <c r="AC86" s="94"/>
      <c r="AD86" s="94"/>
      <c r="AE86" s="254">
        <v>6.3773148148148142E-4</v>
      </c>
      <c r="AF86" s="255">
        <v>40</v>
      </c>
      <c r="AG86" s="255">
        <v>27</v>
      </c>
      <c r="AH86" s="255">
        <v>74</v>
      </c>
      <c r="AI86" s="199" t="s">
        <v>289</v>
      </c>
      <c r="AJ86" s="199"/>
      <c r="AK86" s="197"/>
      <c r="AL86" s="180">
        <v>39</v>
      </c>
      <c r="AM86" s="41">
        <v>2.1527777777777778E-4</v>
      </c>
      <c r="AN86" s="42">
        <v>38</v>
      </c>
      <c r="AO86" s="42">
        <v>33</v>
      </c>
      <c r="AP86" s="42">
        <v>68</v>
      </c>
    </row>
    <row r="87" spans="1:78" ht="18.75" hidden="1" x14ac:dyDescent="0.3">
      <c r="A87" s="53">
        <f>N87+R87+V87+Z87+AD87+AH87+AL87+AP87</f>
        <v>180</v>
      </c>
      <c r="B87" s="53">
        <v>85</v>
      </c>
      <c r="C87" s="336">
        <f>AVERAGE(L87,P87,T87,X87,AB87,AF87,AJ87,AN87,)</f>
        <v>12.5</v>
      </c>
      <c r="D87" s="12" t="s">
        <v>260</v>
      </c>
      <c r="E87" s="12" t="s">
        <v>195</v>
      </c>
      <c r="F87" s="12" t="s">
        <v>235</v>
      </c>
      <c r="G87" s="57" t="s">
        <v>236</v>
      </c>
      <c r="I87" s="8" t="s">
        <v>92</v>
      </c>
      <c r="J87" s="8" t="s">
        <v>90</v>
      </c>
      <c r="K87" s="344"/>
      <c r="L87" s="344"/>
      <c r="M87" s="344"/>
      <c r="N87" s="344"/>
      <c r="O87" s="315"/>
      <c r="P87" s="315"/>
      <c r="Q87" s="315"/>
      <c r="R87" s="315"/>
      <c r="S87" s="279"/>
      <c r="T87" s="279"/>
      <c r="U87" s="279"/>
      <c r="V87" s="279"/>
      <c r="W87" s="133"/>
      <c r="X87" s="134"/>
      <c r="Y87" s="139"/>
      <c r="Z87" s="139"/>
      <c r="AA87" s="98">
        <v>1.1971064814814815E-2</v>
      </c>
      <c r="AB87" s="94">
        <v>25</v>
      </c>
      <c r="AC87" s="94">
        <v>52</v>
      </c>
      <c r="AD87" s="94">
        <v>49</v>
      </c>
      <c r="AE87" s="256" t="s">
        <v>290</v>
      </c>
      <c r="AF87" s="259"/>
      <c r="AG87" s="259"/>
      <c r="AH87" s="252">
        <v>39</v>
      </c>
      <c r="AI87" s="199" t="s">
        <v>289</v>
      </c>
      <c r="AJ87" s="199"/>
      <c r="AK87" s="197"/>
      <c r="AL87" s="180">
        <v>39</v>
      </c>
      <c r="AM87" s="41" t="s">
        <v>152</v>
      </c>
      <c r="AN87" s="42"/>
      <c r="AO87" s="42"/>
      <c r="AP87" s="42">
        <v>53</v>
      </c>
    </row>
    <row r="88" spans="1:78" s="14" customFormat="1" ht="18.75" hidden="1" x14ac:dyDescent="0.3">
      <c r="A88" s="53">
        <f>N88+R88+V88+Z88+AD88+AH88+AL88+AP88</f>
        <v>177</v>
      </c>
      <c r="B88" s="53">
        <v>86</v>
      </c>
      <c r="C88" s="336">
        <f>AVERAGE(L88,P88,T88,X88,AB88,AF88,AJ88,AN88,)</f>
        <v>0</v>
      </c>
      <c r="D88" s="12" t="s">
        <v>261</v>
      </c>
      <c r="E88" s="12" t="s">
        <v>245</v>
      </c>
      <c r="F88" s="12" t="s">
        <v>170</v>
      </c>
      <c r="G88" s="57" t="s">
        <v>212</v>
      </c>
      <c r="H88" s="350"/>
      <c r="I88" s="8" t="s">
        <v>92</v>
      </c>
      <c r="J88" s="8" t="s">
        <v>90</v>
      </c>
      <c r="K88" s="344"/>
      <c r="L88" s="344"/>
      <c r="M88" s="344"/>
      <c r="N88" s="344"/>
      <c r="O88" s="315"/>
      <c r="P88" s="315"/>
      <c r="Q88" s="315"/>
      <c r="R88" s="315"/>
      <c r="S88" s="279"/>
      <c r="T88" s="279"/>
      <c r="U88" s="279"/>
      <c r="V88" s="279"/>
      <c r="W88" s="133"/>
      <c r="X88" s="134"/>
      <c r="Y88" s="138"/>
      <c r="Z88" s="138"/>
      <c r="AA88" s="98">
        <v>1.2085648148148149E-2</v>
      </c>
      <c r="AB88" s="94">
        <v>0</v>
      </c>
      <c r="AC88" s="108">
        <v>55</v>
      </c>
      <c r="AD88" s="108">
        <v>46</v>
      </c>
      <c r="AE88" s="256" t="s">
        <v>290</v>
      </c>
      <c r="AF88" s="259"/>
      <c r="AG88" s="259"/>
      <c r="AH88" s="252">
        <v>39</v>
      </c>
      <c r="AI88" s="199" t="s">
        <v>289</v>
      </c>
      <c r="AJ88" s="199"/>
      <c r="AK88" s="197"/>
      <c r="AL88" s="180">
        <v>39</v>
      </c>
      <c r="AM88" s="41" t="s">
        <v>152</v>
      </c>
      <c r="AN88" s="42"/>
      <c r="AO88" s="42"/>
      <c r="AP88" s="42">
        <v>53</v>
      </c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5"/>
      <c r="BR88" s="5"/>
      <c r="BS88" s="5"/>
      <c r="BT88" s="5"/>
      <c r="BU88" s="5"/>
      <c r="BV88" s="5"/>
      <c r="BW88" s="5"/>
      <c r="BX88" s="5"/>
      <c r="BY88" s="5"/>
      <c r="BZ88" s="5"/>
    </row>
    <row r="89" spans="1:78" ht="18.75" hidden="1" x14ac:dyDescent="0.3">
      <c r="A89" s="53">
        <f>N89+R89+V89+Z89+AD89+AH89+AL89+AP89</f>
        <v>176</v>
      </c>
      <c r="B89" s="53">
        <v>87</v>
      </c>
      <c r="C89" s="336">
        <f>AVERAGE(L89,P89,T89,X89,AB89,AF89,AJ89,AN89,)</f>
        <v>13.5</v>
      </c>
      <c r="D89" s="12" t="s">
        <v>262</v>
      </c>
      <c r="E89" s="12" t="s">
        <v>13</v>
      </c>
      <c r="F89" s="12" t="s">
        <v>235</v>
      </c>
      <c r="G89" s="57" t="s">
        <v>236</v>
      </c>
      <c r="I89" s="8" t="s">
        <v>77</v>
      </c>
      <c r="J89" s="8" t="s">
        <v>90</v>
      </c>
      <c r="K89" s="344"/>
      <c r="L89" s="344"/>
      <c r="M89" s="344"/>
      <c r="N89" s="344"/>
      <c r="O89" s="315"/>
      <c r="P89" s="315"/>
      <c r="Q89" s="315"/>
      <c r="R89" s="315"/>
      <c r="S89" s="279"/>
      <c r="T89" s="279"/>
      <c r="U89" s="279"/>
      <c r="V89" s="279"/>
      <c r="W89" s="133"/>
      <c r="X89" s="134"/>
      <c r="Y89" s="139"/>
      <c r="Z89" s="139"/>
      <c r="AA89" s="98">
        <v>1.2222222222222223E-2</v>
      </c>
      <c r="AB89" s="94">
        <v>27</v>
      </c>
      <c r="AC89" s="94">
        <v>56</v>
      </c>
      <c r="AD89" s="94">
        <v>45</v>
      </c>
      <c r="AE89" s="256" t="s">
        <v>290</v>
      </c>
      <c r="AF89" s="259"/>
      <c r="AG89" s="259"/>
      <c r="AH89" s="252">
        <v>39</v>
      </c>
      <c r="AI89" s="199" t="s">
        <v>289</v>
      </c>
      <c r="AJ89" s="199"/>
      <c r="AK89" s="197"/>
      <c r="AL89" s="180">
        <v>39</v>
      </c>
      <c r="AM89" s="41" t="s">
        <v>152</v>
      </c>
      <c r="AN89" s="42"/>
      <c r="AO89" s="42"/>
      <c r="AP89" s="42">
        <v>53</v>
      </c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</row>
    <row r="90" spans="1:78" ht="18.75" hidden="1" x14ac:dyDescent="0.3">
      <c r="A90" s="53">
        <f>N90+R90+V90+Z90+AD90+AH90+AL90+AP90</f>
        <v>175</v>
      </c>
      <c r="B90" s="53">
        <v>88</v>
      </c>
      <c r="C90" s="336">
        <f>AVERAGE(L90,P90,T90,X90,AB90,AF90,AJ90,AN90,)</f>
        <v>15.5</v>
      </c>
      <c r="D90" s="12" t="s">
        <v>263</v>
      </c>
      <c r="E90" s="12" t="s">
        <v>13</v>
      </c>
      <c r="F90" s="12" t="s">
        <v>235</v>
      </c>
      <c r="G90" s="57" t="s">
        <v>236</v>
      </c>
      <c r="I90" s="8" t="s">
        <v>77</v>
      </c>
      <c r="J90" s="8" t="s">
        <v>90</v>
      </c>
      <c r="K90" s="344"/>
      <c r="L90" s="344"/>
      <c r="M90" s="344"/>
      <c r="N90" s="344"/>
      <c r="O90" s="315"/>
      <c r="P90" s="315"/>
      <c r="Q90" s="315"/>
      <c r="R90" s="315"/>
      <c r="S90" s="279"/>
      <c r="T90" s="279"/>
      <c r="U90" s="279"/>
      <c r="V90" s="279"/>
      <c r="W90" s="133"/>
      <c r="X90" s="134"/>
      <c r="Y90" s="139"/>
      <c r="Z90" s="139"/>
      <c r="AA90" s="98">
        <v>1.2267361111111111E-2</v>
      </c>
      <c r="AB90" s="94">
        <v>31</v>
      </c>
      <c r="AC90" s="94">
        <v>57</v>
      </c>
      <c r="AD90" s="94">
        <v>44</v>
      </c>
      <c r="AE90" s="256" t="s">
        <v>290</v>
      </c>
      <c r="AF90" s="259"/>
      <c r="AG90" s="259"/>
      <c r="AH90" s="252">
        <v>39</v>
      </c>
      <c r="AI90" s="199" t="s">
        <v>289</v>
      </c>
      <c r="AJ90" s="199"/>
      <c r="AK90" s="197"/>
      <c r="AL90" s="180">
        <v>39</v>
      </c>
      <c r="AM90" s="41" t="s">
        <v>152</v>
      </c>
      <c r="AN90" s="42"/>
      <c r="AO90" s="42"/>
      <c r="AP90" s="42">
        <v>53</v>
      </c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T90" s="14"/>
      <c r="BU90" s="14"/>
      <c r="BV90" s="14"/>
      <c r="BW90" s="14"/>
      <c r="BX90" s="14"/>
      <c r="BY90" s="14"/>
      <c r="BZ90" s="14"/>
    </row>
    <row r="91" spans="1:78" ht="18.75" hidden="1" x14ac:dyDescent="0.3">
      <c r="A91" s="53">
        <f>N91+R91+V91+Z91+AD91+AH91+AL91+AP91</f>
        <v>173</v>
      </c>
      <c r="B91" s="53">
        <v>89</v>
      </c>
      <c r="C91" s="336">
        <f>AVERAGE(L91,P91,T91,X91,AB91,AF91,AJ91,AN91,)</f>
        <v>17.5</v>
      </c>
      <c r="D91" s="12" t="s">
        <v>264</v>
      </c>
      <c r="E91" s="12" t="s">
        <v>123</v>
      </c>
      <c r="F91" s="12" t="s">
        <v>235</v>
      </c>
      <c r="G91" s="57" t="s">
        <v>236</v>
      </c>
      <c r="H91" s="351" t="str">
        <f>E91</f>
        <v>MASTER G</v>
      </c>
      <c r="I91" s="8" t="s">
        <v>92</v>
      </c>
      <c r="J91" s="8" t="s">
        <v>90</v>
      </c>
      <c r="K91" s="344"/>
      <c r="L91" s="344"/>
      <c r="M91" s="344"/>
      <c r="N91" s="344"/>
      <c r="O91" s="312"/>
      <c r="P91" s="312"/>
      <c r="Q91" s="312"/>
      <c r="R91" s="312"/>
      <c r="S91" s="280"/>
      <c r="T91" s="280"/>
      <c r="U91" s="280"/>
      <c r="V91" s="280"/>
      <c r="W91" s="132"/>
      <c r="X91" s="131"/>
      <c r="Y91" s="139"/>
      <c r="Z91" s="139"/>
      <c r="AA91" s="107">
        <v>1.2653935185185185E-2</v>
      </c>
      <c r="AB91" s="108">
        <v>35</v>
      </c>
      <c r="AC91" s="94">
        <v>59</v>
      </c>
      <c r="AD91" s="94">
        <v>42</v>
      </c>
      <c r="AE91" s="256" t="s">
        <v>290</v>
      </c>
      <c r="AF91" s="257"/>
      <c r="AG91" s="257"/>
      <c r="AH91" s="249">
        <v>39</v>
      </c>
      <c r="AI91" s="199" t="s">
        <v>289</v>
      </c>
      <c r="AJ91" s="199"/>
      <c r="AK91" s="196"/>
      <c r="AL91" s="193">
        <v>39</v>
      </c>
      <c r="AM91" s="41" t="s">
        <v>152</v>
      </c>
      <c r="AN91" s="115"/>
      <c r="AO91" s="115"/>
      <c r="AP91" s="115">
        <v>53</v>
      </c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</row>
    <row r="92" spans="1:78" ht="18.75" hidden="1" x14ac:dyDescent="0.3">
      <c r="A92" s="53">
        <f>N92+R92+V92+Z92+AD92+AH92+AL92+AP92</f>
        <v>172</v>
      </c>
      <c r="B92" s="53">
        <v>90</v>
      </c>
      <c r="C92" s="336">
        <f>AVERAGE(L92,P92,T92,X92,AB92,AF92,AJ92,AN92,)</f>
        <v>0</v>
      </c>
      <c r="D92" s="12" t="s">
        <v>265</v>
      </c>
      <c r="E92" s="12" t="s">
        <v>195</v>
      </c>
      <c r="F92" s="12" t="s">
        <v>170</v>
      </c>
      <c r="G92" s="57" t="s">
        <v>212</v>
      </c>
      <c r="I92" s="8" t="s">
        <v>92</v>
      </c>
      <c r="J92" s="8" t="s">
        <v>90</v>
      </c>
      <c r="K92" s="344"/>
      <c r="L92" s="344"/>
      <c r="M92" s="344"/>
      <c r="N92" s="344"/>
      <c r="O92" s="315"/>
      <c r="P92" s="315"/>
      <c r="Q92" s="315"/>
      <c r="R92" s="315"/>
      <c r="S92" s="279"/>
      <c r="T92" s="279"/>
      <c r="U92" s="279"/>
      <c r="V92" s="279"/>
      <c r="W92" s="133"/>
      <c r="X92" s="134"/>
      <c r="Y92" s="138"/>
      <c r="Z92" s="138"/>
      <c r="AA92" s="98">
        <v>1.2653935185185185E-2</v>
      </c>
      <c r="AB92" s="94">
        <v>0</v>
      </c>
      <c r="AC92" s="108">
        <v>60</v>
      </c>
      <c r="AD92" s="108">
        <v>41</v>
      </c>
      <c r="AE92" s="256" t="s">
        <v>290</v>
      </c>
      <c r="AF92" s="259"/>
      <c r="AG92" s="259"/>
      <c r="AH92" s="252">
        <v>39</v>
      </c>
      <c r="AI92" s="199" t="s">
        <v>289</v>
      </c>
      <c r="AJ92" s="199"/>
      <c r="AK92" s="197"/>
      <c r="AL92" s="180">
        <v>39</v>
      </c>
      <c r="AM92" s="41" t="s">
        <v>152</v>
      </c>
      <c r="AN92" s="42"/>
      <c r="AO92" s="42"/>
      <c r="AP92" s="42">
        <v>53</v>
      </c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</row>
    <row r="93" spans="1:78" ht="18.75" x14ac:dyDescent="0.3">
      <c r="A93" s="53">
        <f>N93+R93+V93+Z93+AD93+AH93+AL93+AP93</f>
        <v>170</v>
      </c>
      <c r="B93" s="53">
        <v>91</v>
      </c>
      <c r="C93" s="336">
        <f>AVERAGE(L93,P93,T93,X93,AB93,AF93,AJ93,AN93,)</f>
        <v>11</v>
      </c>
      <c r="D93" s="12" t="s">
        <v>266</v>
      </c>
      <c r="E93" s="12" t="s">
        <v>34</v>
      </c>
      <c r="F93" s="12" t="s">
        <v>170</v>
      </c>
      <c r="G93" s="57" t="s">
        <v>212</v>
      </c>
      <c r="H93" s="351"/>
      <c r="I93" s="8" t="s">
        <v>77</v>
      </c>
      <c r="J93" s="8" t="s">
        <v>90</v>
      </c>
      <c r="K93" s="344"/>
      <c r="L93" s="344"/>
      <c r="M93" s="344"/>
      <c r="N93" s="344"/>
      <c r="O93" s="312"/>
      <c r="P93" s="312"/>
      <c r="Q93" s="312"/>
      <c r="R93" s="312"/>
      <c r="S93" s="280"/>
      <c r="T93" s="280"/>
      <c r="U93" s="280"/>
      <c r="V93" s="280"/>
      <c r="W93" s="132"/>
      <c r="X93" s="131"/>
      <c r="Y93" s="138"/>
      <c r="Z93" s="138"/>
      <c r="AA93" s="107">
        <v>1.308564814814815E-2</v>
      </c>
      <c r="AB93" s="108">
        <v>22</v>
      </c>
      <c r="AC93" s="108">
        <v>62</v>
      </c>
      <c r="AD93" s="108">
        <v>39</v>
      </c>
      <c r="AE93" s="256" t="s">
        <v>290</v>
      </c>
      <c r="AF93" s="257"/>
      <c r="AG93" s="257"/>
      <c r="AH93" s="249">
        <v>39</v>
      </c>
      <c r="AI93" s="199" t="s">
        <v>289</v>
      </c>
      <c r="AJ93" s="199"/>
      <c r="AK93" s="196"/>
      <c r="AL93" s="193">
        <v>39</v>
      </c>
      <c r="AM93" s="41" t="s">
        <v>152</v>
      </c>
      <c r="AN93" s="115"/>
      <c r="AO93" s="115"/>
      <c r="AP93" s="115">
        <v>53</v>
      </c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</row>
    <row r="94" spans="1:78" ht="18.75" hidden="1" x14ac:dyDescent="0.3">
      <c r="A94" s="53">
        <f>N94+R94+V94+Z94+AD94+AH94+AL94+AP94</f>
        <v>169</v>
      </c>
      <c r="B94" s="53">
        <v>92</v>
      </c>
      <c r="C94" s="336">
        <f>AVERAGE(L94,P94,T94,X94,AB94,AF94,AJ94,AN94,)</f>
        <v>14.5</v>
      </c>
      <c r="D94" s="12" t="s">
        <v>267</v>
      </c>
      <c r="E94" s="12" t="s">
        <v>50</v>
      </c>
      <c r="F94" s="12" t="s">
        <v>235</v>
      </c>
      <c r="G94" s="57" t="s">
        <v>236</v>
      </c>
      <c r="H94" s="351" t="s">
        <v>350</v>
      </c>
      <c r="I94" s="8" t="s">
        <v>77</v>
      </c>
      <c r="J94" s="8" t="s">
        <v>90</v>
      </c>
      <c r="K94" s="344"/>
      <c r="L94" s="344"/>
      <c r="M94" s="344"/>
      <c r="N94" s="344"/>
      <c r="O94" s="312"/>
      <c r="P94" s="312"/>
      <c r="Q94" s="312"/>
      <c r="R94" s="312"/>
      <c r="S94" s="280"/>
      <c r="T94" s="280"/>
      <c r="U94" s="280"/>
      <c r="V94" s="280"/>
      <c r="W94" s="132"/>
      <c r="X94" s="131"/>
      <c r="Y94" s="138"/>
      <c r="Z94" s="138"/>
      <c r="AA94" s="107">
        <v>1.3325231481481481E-2</v>
      </c>
      <c r="AB94" s="108">
        <v>29</v>
      </c>
      <c r="AC94" s="108">
        <v>63</v>
      </c>
      <c r="AD94" s="108">
        <v>38</v>
      </c>
      <c r="AE94" s="256" t="s">
        <v>290</v>
      </c>
      <c r="AF94" s="257"/>
      <c r="AG94" s="257"/>
      <c r="AH94" s="249">
        <v>39</v>
      </c>
      <c r="AI94" s="199" t="s">
        <v>289</v>
      </c>
      <c r="AJ94" s="199"/>
      <c r="AK94" s="196"/>
      <c r="AL94" s="193">
        <v>39</v>
      </c>
      <c r="AM94" s="41" t="s">
        <v>152</v>
      </c>
      <c r="AN94" s="115"/>
      <c r="AO94" s="115"/>
      <c r="AP94" s="115">
        <v>53</v>
      </c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</row>
    <row r="95" spans="1:78" ht="18.75" hidden="1" x14ac:dyDescent="0.3">
      <c r="A95" s="53">
        <f>N95+R95+V95+Z95+AD95+AH95+AL95+AP95</f>
        <v>166</v>
      </c>
      <c r="B95" s="53">
        <v>93</v>
      </c>
      <c r="C95" s="336">
        <f>AVERAGE(L95,P95,T95,X95,AB95,AF95,AJ95,AN95,)</f>
        <v>0</v>
      </c>
      <c r="D95" s="12" t="s">
        <v>270</v>
      </c>
      <c r="E95" s="12" t="s">
        <v>245</v>
      </c>
      <c r="F95" s="12" t="s">
        <v>170</v>
      </c>
      <c r="G95" s="57" t="s">
        <v>212</v>
      </c>
      <c r="I95" s="8" t="s">
        <v>92</v>
      </c>
      <c r="J95" s="8" t="s">
        <v>90</v>
      </c>
      <c r="K95" s="344"/>
      <c r="L95" s="344"/>
      <c r="M95" s="344"/>
      <c r="N95" s="344"/>
      <c r="O95" s="315"/>
      <c r="P95" s="315"/>
      <c r="Q95" s="315"/>
      <c r="R95" s="315"/>
      <c r="S95" s="279"/>
      <c r="T95" s="279"/>
      <c r="U95" s="279"/>
      <c r="V95" s="279"/>
      <c r="W95" s="133"/>
      <c r="X95" s="134"/>
      <c r="Y95" s="139"/>
      <c r="Z95" s="139"/>
      <c r="AA95" s="98">
        <v>1.3659722222222224E-2</v>
      </c>
      <c r="AB95" s="94">
        <v>0</v>
      </c>
      <c r="AC95" s="94">
        <v>66</v>
      </c>
      <c r="AD95" s="94">
        <v>35</v>
      </c>
      <c r="AE95" s="256" t="s">
        <v>290</v>
      </c>
      <c r="AF95" s="259"/>
      <c r="AG95" s="259"/>
      <c r="AH95" s="252">
        <v>39</v>
      </c>
      <c r="AI95" s="199" t="s">
        <v>289</v>
      </c>
      <c r="AJ95" s="199"/>
      <c r="AK95" s="197"/>
      <c r="AL95" s="180">
        <v>39</v>
      </c>
      <c r="AM95" s="41" t="s">
        <v>152</v>
      </c>
      <c r="AN95" s="42"/>
      <c r="AO95" s="42"/>
      <c r="AP95" s="42">
        <v>53</v>
      </c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</row>
    <row r="96" spans="1:78" s="14" customFormat="1" ht="18.75" hidden="1" x14ac:dyDescent="0.3">
      <c r="A96" s="53">
        <f>N96+R96+V96+Z96+AD96+AH96+AL96+AP96</f>
        <v>165</v>
      </c>
      <c r="B96" s="53">
        <v>94</v>
      </c>
      <c r="C96" s="336">
        <f>AVERAGE(L96,P96,T96,X96,AB96,AF96,AJ96,AN96,)</f>
        <v>31.666666666666668</v>
      </c>
      <c r="D96" s="3" t="s">
        <v>79</v>
      </c>
      <c r="E96" s="12" t="s">
        <v>13</v>
      </c>
      <c r="F96" s="12" t="s">
        <v>18</v>
      </c>
      <c r="G96" s="57" t="s">
        <v>210</v>
      </c>
      <c r="H96" s="350"/>
      <c r="I96" s="8" t="s">
        <v>92</v>
      </c>
      <c r="J96" s="8" t="s">
        <v>90</v>
      </c>
      <c r="K96" s="344"/>
      <c r="L96" s="344"/>
      <c r="M96" s="344"/>
      <c r="N96" s="344"/>
      <c r="O96" s="314"/>
      <c r="P96" s="314"/>
      <c r="Q96" s="314"/>
      <c r="R96" s="314"/>
      <c r="S96" s="278"/>
      <c r="T96" s="278"/>
      <c r="U96" s="278"/>
      <c r="V96" s="278"/>
      <c r="W96" s="134"/>
      <c r="X96" s="134"/>
      <c r="Y96" s="139"/>
      <c r="Z96" s="139"/>
      <c r="AA96" s="94"/>
      <c r="AB96" s="94"/>
      <c r="AC96" s="94"/>
      <c r="AD96" s="94"/>
      <c r="AE96" s="258"/>
      <c r="AF96" s="252"/>
      <c r="AG96" s="252"/>
      <c r="AH96" s="253"/>
      <c r="AI96" s="195">
        <v>3.9814814814814818E-4</v>
      </c>
      <c r="AJ96" s="180">
        <v>45</v>
      </c>
      <c r="AK96" s="180">
        <v>19</v>
      </c>
      <c r="AL96" s="181">
        <v>82</v>
      </c>
      <c r="AM96" s="41">
        <v>1.9328703703703703E-4</v>
      </c>
      <c r="AN96" s="42">
        <v>50</v>
      </c>
      <c r="AO96" s="42">
        <v>18</v>
      </c>
      <c r="AP96" s="42">
        <v>83</v>
      </c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</row>
    <row r="97" spans="1:78" s="14" customFormat="1" ht="18.75" hidden="1" x14ac:dyDescent="0.3">
      <c r="A97" s="53">
        <f>N97+R97+V97+Z97+AD97+AH97+AL97+AP97</f>
        <v>161</v>
      </c>
      <c r="B97" s="53">
        <v>95</v>
      </c>
      <c r="C97" s="336">
        <f>AVERAGE(L97,P97,T97,X97,AB97,AF97,AJ97,AN97,)</f>
        <v>26.333333333333332</v>
      </c>
      <c r="D97" s="3" t="s">
        <v>76</v>
      </c>
      <c r="E97" s="12" t="s">
        <v>13</v>
      </c>
      <c r="F97" s="12" t="s">
        <v>18</v>
      </c>
      <c r="G97" s="57" t="s">
        <v>210</v>
      </c>
      <c r="H97" s="350"/>
      <c r="I97" s="8" t="s">
        <v>92</v>
      </c>
      <c r="J97" s="8" t="s">
        <v>90</v>
      </c>
      <c r="K97" s="344"/>
      <c r="L97" s="344"/>
      <c r="M97" s="344"/>
      <c r="N97" s="344"/>
      <c r="O97" s="314"/>
      <c r="P97" s="314"/>
      <c r="Q97" s="314"/>
      <c r="R97" s="314"/>
      <c r="S97" s="278"/>
      <c r="T97" s="278"/>
      <c r="U97" s="278"/>
      <c r="V97" s="278"/>
      <c r="W97" s="134"/>
      <c r="X97" s="134"/>
      <c r="Y97" s="139"/>
      <c r="Z97" s="139"/>
      <c r="AA97" s="94"/>
      <c r="AB97" s="94"/>
      <c r="AC97" s="94"/>
      <c r="AD97" s="94"/>
      <c r="AE97" s="258"/>
      <c r="AF97" s="252"/>
      <c r="AG97" s="252"/>
      <c r="AH97" s="253"/>
      <c r="AI97" s="195">
        <v>3.9699074074074072E-4</v>
      </c>
      <c r="AJ97" s="203">
        <v>40</v>
      </c>
      <c r="AK97" s="203">
        <v>18</v>
      </c>
      <c r="AL97" s="181">
        <v>83</v>
      </c>
      <c r="AM97" s="41">
        <v>1.9675925925925926E-4</v>
      </c>
      <c r="AN97" s="42">
        <v>39</v>
      </c>
      <c r="AO97" s="42">
        <v>23</v>
      </c>
      <c r="AP97" s="42">
        <v>78</v>
      </c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</row>
    <row r="98" spans="1:78" s="14" customFormat="1" ht="18.75" hidden="1" x14ac:dyDescent="0.3">
      <c r="A98" s="53">
        <f>N98+R98+V98+Z98+AD98+AH98+AL98+AP98</f>
        <v>161</v>
      </c>
      <c r="B98" s="53">
        <v>96</v>
      </c>
      <c r="C98" s="336">
        <f>AVERAGE(L98,P98,T98,X98,AB98,AF98,AJ98,AN98,)</f>
        <v>22</v>
      </c>
      <c r="D98" s="3" t="s">
        <v>219</v>
      </c>
      <c r="E98" s="12" t="s">
        <v>135</v>
      </c>
      <c r="F98" s="12" t="s">
        <v>184</v>
      </c>
      <c r="G98" s="57" t="s">
        <v>210</v>
      </c>
      <c r="H98" s="350"/>
      <c r="I98" s="8" t="s">
        <v>92</v>
      </c>
      <c r="J98" s="8" t="s">
        <v>90</v>
      </c>
      <c r="K98" s="344"/>
      <c r="L98" s="344"/>
      <c r="M98" s="344"/>
      <c r="N98" s="344"/>
      <c r="O98" s="314"/>
      <c r="P98" s="314"/>
      <c r="Q98" s="314"/>
      <c r="R98" s="314"/>
      <c r="S98" s="278"/>
      <c r="T98" s="278"/>
      <c r="U98" s="278"/>
      <c r="V98" s="278"/>
      <c r="W98" s="134"/>
      <c r="X98" s="134"/>
      <c r="Y98" s="139"/>
      <c r="Z98" s="139"/>
      <c r="AA98" s="94"/>
      <c r="AB98" s="94"/>
      <c r="AC98" s="94"/>
      <c r="AD98" s="94"/>
      <c r="AE98" s="250">
        <v>6.4236111111111113E-4</v>
      </c>
      <c r="AF98" s="252">
        <v>44</v>
      </c>
      <c r="AG98" s="252">
        <v>32</v>
      </c>
      <c r="AH98" s="253">
        <v>69</v>
      </c>
      <c r="AI98" s="199" t="s">
        <v>289</v>
      </c>
      <c r="AJ98" s="199"/>
      <c r="AK98" s="197"/>
      <c r="AL98" s="180">
        <v>39</v>
      </c>
      <c r="AM98" s="41" t="s">
        <v>152</v>
      </c>
      <c r="AN98" s="42"/>
      <c r="AO98" s="42"/>
      <c r="AP98" s="42">
        <v>53</v>
      </c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</row>
    <row r="99" spans="1:78" s="14" customFormat="1" ht="18.75" hidden="1" x14ac:dyDescent="0.3">
      <c r="A99" s="53">
        <f>N99+R99+V99+Z99+AD99+AH99+AL99+AP99</f>
        <v>160</v>
      </c>
      <c r="B99" s="53">
        <v>97</v>
      </c>
      <c r="C99" s="336">
        <f>AVERAGE(L99,P99,T99,X99,AB99,AF99,AJ99,AN99,)</f>
        <v>11.5</v>
      </c>
      <c r="D99" s="12" t="s">
        <v>272</v>
      </c>
      <c r="E99" s="12" t="s">
        <v>50</v>
      </c>
      <c r="F99" s="12" t="s">
        <v>170</v>
      </c>
      <c r="G99" s="57" t="s">
        <v>212</v>
      </c>
      <c r="H99" s="350"/>
      <c r="I99" s="8" t="s">
        <v>77</v>
      </c>
      <c r="J99" s="8" t="s">
        <v>90</v>
      </c>
      <c r="K99" s="344"/>
      <c r="L99" s="344"/>
      <c r="M99" s="344"/>
      <c r="N99" s="344"/>
      <c r="O99" s="315"/>
      <c r="P99" s="315"/>
      <c r="Q99" s="315"/>
      <c r="R99" s="315"/>
      <c r="S99" s="279"/>
      <c r="T99" s="279"/>
      <c r="U99" s="279"/>
      <c r="V99" s="279"/>
      <c r="W99" s="133"/>
      <c r="X99" s="134"/>
      <c r="Y99" s="139"/>
      <c r="Z99" s="139"/>
      <c r="AA99" s="98">
        <v>1.7556712962962965E-2</v>
      </c>
      <c r="AB99" s="94">
        <v>23</v>
      </c>
      <c r="AC99" s="94">
        <v>72</v>
      </c>
      <c r="AD99" s="94">
        <v>29</v>
      </c>
      <c r="AE99" s="256" t="s">
        <v>290</v>
      </c>
      <c r="AF99" s="259"/>
      <c r="AG99" s="259"/>
      <c r="AH99" s="252">
        <v>39</v>
      </c>
      <c r="AI99" s="199" t="s">
        <v>289</v>
      </c>
      <c r="AJ99" s="199"/>
      <c r="AK99" s="197"/>
      <c r="AL99" s="180">
        <v>39</v>
      </c>
      <c r="AM99" s="41" t="s">
        <v>152</v>
      </c>
      <c r="AN99" s="42"/>
      <c r="AO99" s="42"/>
      <c r="AP99" s="42">
        <v>53</v>
      </c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</row>
    <row r="100" spans="1:78" ht="18.75" hidden="1" x14ac:dyDescent="0.3">
      <c r="A100" s="53">
        <f>N100+R100+V100+Z100+AD100+AH100+AL100+AP100</f>
        <v>156</v>
      </c>
      <c r="B100" s="53">
        <v>98</v>
      </c>
      <c r="C100" s="336">
        <f>AVERAGE(L100,P100,T100,X100,AB100,AF100,AJ100,AN100,)</f>
        <v>19</v>
      </c>
      <c r="D100" s="3" t="s">
        <v>188</v>
      </c>
      <c r="E100" s="12" t="s">
        <v>135</v>
      </c>
      <c r="F100" s="12" t="s">
        <v>170</v>
      </c>
      <c r="G100" s="57" t="s">
        <v>212</v>
      </c>
      <c r="I100" s="8" t="s">
        <v>92</v>
      </c>
      <c r="J100" s="8" t="s">
        <v>90</v>
      </c>
      <c r="K100" s="344"/>
      <c r="L100" s="344"/>
      <c r="M100" s="344"/>
      <c r="N100" s="344"/>
      <c r="O100" s="314"/>
      <c r="P100" s="314"/>
      <c r="Q100" s="314"/>
      <c r="R100" s="314"/>
      <c r="S100" s="278"/>
      <c r="T100" s="278"/>
      <c r="U100" s="278"/>
      <c r="V100" s="278"/>
      <c r="W100" s="134"/>
      <c r="X100" s="134"/>
      <c r="Y100" s="139"/>
      <c r="Z100" s="139"/>
      <c r="AA100" s="94"/>
      <c r="AB100" s="94"/>
      <c r="AC100" s="94"/>
      <c r="AD100" s="94"/>
      <c r="AE100" s="250">
        <v>6.6782407407407404E-4</v>
      </c>
      <c r="AF100" s="252">
        <v>38</v>
      </c>
      <c r="AG100" s="252">
        <v>37</v>
      </c>
      <c r="AH100" s="253">
        <v>64</v>
      </c>
      <c r="AI100" s="199" t="s">
        <v>289</v>
      </c>
      <c r="AJ100" s="199"/>
      <c r="AK100" s="197"/>
      <c r="AL100" s="180">
        <v>39</v>
      </c>
      <c r="AM100" s="41" t="s">
        <v>152</v>
      </c>
      <c r="AN100" s="42"/>
      <c r="AO100" s="42"/>
      <c r="AP100" s="42">
        <v>53</v>
      </c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</row>
    <row r="101" spans="1:78" ht="18.75" hidden="1" x14ac:dyDescent="0.3">
      <c r="A101" s="53">
        <f>N101+R101+V101+Z101+AD101+AH101+AL101+AP101</f>
        <v>152</v>
      </c>
      <c r="B101" s="53">
        <v>99</v>
      </c>
      <c r="C101" s="336">
        <f>AVERAGE(L101,P101,T101,X101,AB101,AF101,AJ101,AN101,)</f>
        <v>18.5</v>
      </c>
      <c r="D101" s="3" t="s">
        <v>190</v>
      </c>
      <c r="E101" s="12" t="s">
        <v>13</v>
      </c>
      <c r="F101" s="12" t="s">
        <v>170</v>
      </c>
      <c r="G101" s="57" t="s">
        <v>212</v>
      </c>
      <c r="I101" s="8" t="s">
        <v>92</v>
      </c>
      <c r="J101" s="8" t="s">
        <v>90</v>
      </c>
      <c r="K101" s="344"/>
      <c r="L101" s="344"/>
      <c r="M101" s="344"/>
      <c r="N101" s="344"/>
      <c r="O101" s="314"/>
      <c r="P101" s="314"/>
      <c r="Q101" s="314"/>
      <c r="R101" s="314"/>
      <c r="S101" s="278"/>
      <c r="T101" s="278"/>
      <c r="U101" s="278"/>
      <c r="V101" s="278"/>
      <c r="W101" s="134"/>
      <c r="X101" s="134"/>
      <c r="Y101" s="139"/>
      <c r="Z101" s="139"/>
      <c r="AA101" s="94"/>
      <c r="AB101" s="94"/>
      <c r="AC101" s="94"/>
      <c r="AD101" s="94"/>
      <c r="AE101" s="250">
        <v>7.2222222222222219E-4</v>
      </c>
      <c r="AF101" s="252">
        <v>37</v>
      </c>
      <c r="AG101" s="252">
        <v>41</v>
      </c>
      <c r="AH101" s="253">
        <v>60</v>
      </c>
      <c r="AI101" s="199" t="s">
        <v>289</v>
      </c>
      <c r="AJ101" s="199"/>
      <c r="AK101" s="197"/>
      <c r="AL101" s="180">
        <v>39</v>
      </c>
      <c r="AM101" s="41" t="s">
        <v>152</v>
      </c>
      <c r="AN101" s="42"/>
      <c r="AO101" s="42"/>
      <c r="AP101" s="42">
        <v>53</v>
      </c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</row>
    <row r="102" spans="1:78" s="14" customFormat="1" ht="18.75" hidden="1" x14ac:dyDescent="0.3">
      <c r="A102" s="53">
        <f>N102+R102+V102+Z102+AD102+AH102+AL102+AP102</f>
        <v>151</v>
      </c>
      <c r="B102" s="53">
        <v>100</v>
      </c>
      <c r="C102" s="336">
        <f>AVERAGE(L102,P102,T102,X102,AB102,AF102,AJ102,AN102,)</f>
        <v>19</v>
      </c>
      <c r="D102" s="3" t="s">
        <v>191</v>
      </c>
      <c r="E102" s="12" t="s">
        <v>13</v>
      </c>
      <c r="F102" s="12" t="s">
        <v>170</v>
      </c>
      <c r="G102" s="57" t="s">
        <v>212</v>
      </c>
      <c r="H102" s="350"/>
      <c r="I102" s="8" t="s">
        <v>92</v>
      </c>
      <c r="J102" s="8" t="s">
        <v>90</v>
      </c>
      <c r="K102" s="344"/>
      <c r="L102" s="344"/>
      <c r="M102" s="344"/>
      <c r="N102" s="344"/>
      <c r="O102" s="314"/>
      <c r="P102" s="314"/>
      <c r="Q102" s="314"/>
      <c r="R102" s="314"/>
      <c r="S102" s="278"/>
      <c r="T102" s="278"/>
      <c r="U102" s="278"/>
      <c r="V102" s="278"/>
      <c r="W102" s="134"/>
      <c r="X102" s="134"/>
      <c r="Y102" s="139"/>
      <c r="Z102" s="139"/>
      <c r="AA102" s="94"/>
      <c r="AB102" s="94"/>
      <c r="AC102" s="94"/>
      <c r="AD102" s="94"/>
      <c r="AE102" s="250">
        <v>7.2685185185185179E-4</v>
      </c>
      <c r="AF102" s="252">
        <v>38</v>
      </c>
      <c r="AG102" s="252">
        <v>42</v>
      </c>
      <c r="AH102" s="253">
        <v>59</v>
      </c>
      <c r="AI102" s="199" t="s">
        <v>289</v>
      </c>
      <c r="AJ102" s="199"/>
      <c r="AK102" s="197"/>
      <c r="AL102" s="180">
        <v>39</v>
      </c>
      <c r="AM102" s="41" t="s">
        <v>152</v>
      </c>
      <c r="AN102" s="42"/>
      <c r="AO102" s="42"/>
      <c r="AP102" s="42">
        <v>53</v>
      </c>
      <c r="BT102" s="5"/>
      <c r="BU102" s="5"/>
      <c r="BV102" s="5"/>
      <c r="BW102" s="5"/>
      <c r="BX102" s="5"/>
      <c r="BY102" s="5"/>
      <c r="BZ102" s="5"/>
    </row>
    <row r="103" spans="1:78" s="14" customFormat="1" ht="18.75" hidden="1" x14ac:dyDescent="0.3">
      <c r="A103" s="53">
        <f>N103+R103+V103+Z103+AD103+AH103+AL103+AP103</f>
        <v>150</v>
      </c>
      <c r="B103" s="53">
        <v>101</v>
      </c>
      <c r="C103" s="336">
        <f>AVERAGE(L103,P103,T103,X103,AB103,AF103,AJ103,AN103,)</f>
        <v>18.5</v>
      </c>
      <c r="D103" s="3" t="s">
        <v>192</v>
      </c>
      <c r="E103" s="12" t="s">
        <v>25</v>
      </c>
      <c r="F103" s="12" t="s">
        <v>170</v>
      </c>
      <c r="G103" s="57" t="s">
        <v>212</v>
      </c>
      <c r="H103" s="350"/>
      <c r="I103" s="8" t="s">
        <v>92</v>
      </c>
      <c r="J103" s="8" t="s">
        <v>90</v>
      </c>
      <c r="K103" s="344"/>
      <c r="L103" s="344"/>
      <c r="M103" s="344"/>
      <c r="N103" s="344"/>
      <c r="O103" s="314"/>
      <c r="P103" s="314"/>
      <c r="Q103" s="314"/>
      <c r="R103" s="314"/>
      <c r="S103" s="278"/>
      <c r="T103" s="278"/>
      <c r="U103" s="278"/>
      <c r="V103" s="278"/>
      <c r="W103" s="134"/>
      <c r="X103" s="134"/>
      <c r="Y103" s="139"/>
      <c r="Z103" s="139"/>
      <c r="AA103" s="94"/>
      <c r="AB103" s="94"/>
      <c r="AC103" s="94"/>
      <c r="AD103" s="94"/>
      <c r="AE103" s="250">
        <v>7.3148148148148139E-4</v>
      </c>
      <c r="AF103" s="252">
        <v>37</v>
      </c>
      <c r="AG103" s="252">
        <v>43</v>
      </c>
      <c r="AH103" s="253">
        <v>58</v>
      </c>
      <c r="AI103" s="199" t="s">
        <v>289</v>
      </c>
      <c r="AJ103" s="199"/>
      <c r="AK103" s="197"/>
      <c r="AL103" s="180">
        <v>39</v>
      </c>
      <c r="AM103" s="41" t="s">
        <v>152</v>
      </c>
      <c r="AN103" s="42"/>
      <c r="AO103" s="42"/>
      <c r="AP103" s="42">
        <v>53</v>
      </c>
      <c r="BQ103" s="5"/>
      <c r="BR103" s="5"/>
      <c r="BS103" s="5"/>
      <c r="BT103" s="5"/>
      <c r="BU103" s="5"/>
      <c r="BV103" s="5"/>
      <c r="BW103" s="5"/>
      <c r="BX103" s="5"/>
      <c r="BY103" s="5"/>
      <c r="BZ103" s="5"/>
    </row>
    <row r="104" spans="1:78" ht="18.75" hidden="1" x14ac:dyDescent="0.3">
      <c r="A104" s="53">
        <f>N104+R104+V104+Z104+AD104+AH104+AL104+AP104</f>
        <v>148</v>
      </c>
      <c r="B104" s="53">
        <v>102</v>
      </c>
      <c r="C104" s="336">
        <f>AVERAGE(L104,P104,T104,X104,AB104,AF104,AJ104,AN104,)</f>
        <v>36.333333333333336</v>
      </c>
      <c r="D104" s="3" t="s">
        <v>58</v>
      </c>
      <c r="E104" s="12" t="s">
        <v>102</v>
      </c>
      <c r="F104" s="12" t="s">
        <v>234</v>
      </c>
      <c r="G104" s="57" t="s">
        <v>210</v>
      </c>
      <c r="I104" s="8" t="s">
        <v>92</v>
      </c>
      <c r="J104" s="8" t="s">
        <v>90</v>
      </c>
      <c r="K104" s="344"/>
      <c r="L104" s="344"/>
      <c r="M104" s="344"/>
      <c r="N104" s="344"/>
      <c r="O104" s="316"/>
      <c r="P104" s="316"/>
      <c r="Q104" s="316"/>
      <c r="R104" s="316"/>
      <c r="S104" s="281"/>
      <c r="T104" s="281"/>
      <c r="U104" s="281"/>
      <c r="V104" s="281"/>
      <c r="W104" s="131"/>
      <c r="X104" s="131"/>
      <c r="Y104" s="143"/>
      <c r="Z104" s="143"/>
      <c r="AA104" s="96"/>
      <c r="AB104" s="96"/>
      <c r="AC104" s="96"/>
      <c r="AD104" s="96"/>
      <c r="AE104" s="258"/>
      <c r="AF104" s="260"/>
      <c r="AG104" s="252"/>
      <c r="AH104" s="253"/>
      <c r="AI104" s="200">
        <v>4.1203703703703709E-4</v>
      </c>
      <c r="AJ104" s="178">
        <v>50</v>
      </c>
      <c r="AK104" s="180">
        <v>22</v>
      </c>
      <c r="AL104" s="181">
        <v>79</v>
      </c>
      <c r="AM104" s="45">
        <v>2.1412037037037038E-4</v>
      </c>
      <c r="AN104" s="46">
        <v>59</v>
      </c>
      <c r="AO104" s="46">
        <v>32</v>
      </c>
      <c r="AP104" s="46">
        <v>69</v>
      </c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T104" s="14"/>
      <c r="BU104" s="14"/>
      <c r="BV104" s="14"/>
      <c r="BW104" s="14"/>
      <c r="BX104" s="14"/>
      <c r="BY104" s="14"/>
      <c r="BZ104" s="14"/>
    </row>
    <row r="105" spans="1:78" s="14" customFormat="1" ht="18.75" hidden="1" x14ac:dyDescent="0.3">
      <c r="A105" s="53">
        <f>N105+R105+V105+Z105+AD105+AH105+AL105+AP105</f>
        <v>146</v>
      </c>
      <c r="B105" s="53">
        <v>103</v>
      </c>
      <c r="C105" s="336">
        <f>AVERAGE(L105,P105,T105,X105,AB105,AF105,AJ105,AN105,)</f>
        <v>19</v>
      </c>
      <c r="D105" s="3" t="s">
        <v>194</v>
      </c>
      <c r="E105" s="12" t="s">
        <v>195</v>
      </c>
      <c r="F105" s="12" t="s">
        <v>170</v>
      </c>
      <c r="G105" s="57" t="s">
        <v>212</v>
      </c>
      <c r="H105" s="350"/>
      <c r="I105" s="8" t="s">
        <v>92</v>
      </c>
      <c r="J105" s="8" t="s">
        <v>90</v>
      </c>
      <c r="K105" s="344"/>
      <c r="L105" s="344"/>
      <c r="M105" s="344"/>
      <c r="N105" s="344"/>
      <c r="O105" s="318"/>
      <c r="P105" s="318"/>
      <c r="Q105" s="318"/>
      <c r="R105" s="318"/>
      <c r="S105" s="277"/>
      <c r="T105" s="277"/>
      <c r="U105" s="277"/>
      <c r="V105" s="277"/>
      <c r="W105" s="131"/>
      <c r="X105" s="131"/>
      <c r="Y105" s="137"/>
      <c r="Z105" s="137"/>
      <c r="AA105" s="97"/>
      <c r="AB105" s="97"/>
      <c r="AC105" s="97"/>
      <c r="AD105" s="97"/>
      <c r="AE105" s="254">
        <v>7.5000000000000012E-4</v>
      </c>
      <c r="AF105" s="255">
        <v>38</v>
      </c>
      <c r="AG105" s="255">
        <v>47</v>
      </c>
      <c r="AH105" s="255">
        <v>54</v>
      </c>
      <c r="AI105" s="199" t="s">
        <v>289</v>
      </c>
      <c r="AJ105" s="199"/>
      <c r="AK105" s="197"/>
      <c r="AL105" s="180">
        <v>39</v>
      </c>
      <c r="AM105" s="41" t="s">
        <v>152</v>
      </c>
      <c r="AN105" s="42"/>
      <c r="AO105" s="42"/>
      <c r="AP105" s="42">
        <v>53</v>
      </c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</row>
    <row r="106" spans="1:78" s="14" customFormat="1" ht="18.75" hidden="1" x14ac:dyDescent="0.3">
      <c r="A106" s="53">
        <f>N106+R106+V106+Z106+AD106+AH106+AL106+AP106</f>
        <v>144</v>
      </c>
      <c r="B106" s="53">
        <v>104</v>
      </c>
      <c r="C106" s="336">
        <f>AVERAGE(L106,P106,T106,X106,AB106,AF106,AJ106,AN106,)</f>
        <v>19.5</v>
      </c>
      <c r="D106" s="3" t="s">
        <v>196</v>
      </c>
      <c r="E106" s="12" t="s">
        <v>197</v>
      </c>
      <c r="F106" s="12" t="s">
        <v>170</v>
      </c>
      <c r="G106" s="57" t="s">
        <v>212</v>
      </c>
      <c r="H106" s="350" t="s">
        <v>352</v>
      </c>
      <c r="I106" s="8" t="s">
        <v>92</v>
      </c>
      <c r="J106" s="8" t="s">
        <v>90</v>
      </c>
      <c r="K106" s="344"/>
      <c r="L106" s="344"/>
      <c r="M106" s="344"/>
      <c r="N106" s="344"/>
      <c r="O106" s="318"/>
      <c r="P106" s="318"/>
      <c r="Q106" s="318"/>
      <c r="R106" s="318"/>
      <c r="S106" s="277"/>
      <c r="T106" s="277"/>
      <c r="U106" s="277"/>
      <c r="V106" s="277"/>
      <c r="W106" s="131"/>
      <c r="X106" s="131"/>
      <c r="Y106" s="137"/>
      <c r="Z106" s="137"/>
      <c r="AA106" s="97"/>
      <c r="AB106" s="97"/>
      <c r="AC106" s="97"/>
      <c r="AD106" s="97"/>
      <c r="AE106" s="254">
        <v>7.5231481481481471E-4</v>
      </c>
      <c r="AF106" s="255">
        <v>39</v>
      </c>
      <c r="AG106" s="255">
        <v>49</v>
      </c>
      <c r="AH106" s="255">
        <v>52</v>
      </c>
      <c r="AI106" s="199" t="s">
        <v>289</v>
      </c>
      <c r="AJ106" s="199"/>
      <c r="AK106" s="197"/>
      <c r="AL106" s="180">
        <v>39</v>
      </c>
      <c r="AM106" s="41" t="s">
        <v>152</v>
      </c>
      <c r="AN106" s="42"/>
      <c r="AO106" s="42"/>
      <c r="AP106" s="42">
        <v>53</v>
      </c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T106" s="5"/>
      <c r="BU106" s="5"/>
      <c r="BV106" s="5"/>
      <c r="BW106" s="5"/>
      <c r="BX106" s="5"/>
      <c r="BY106" s="5"/>
      <c r="BZ106" s="5"/>
    </row>
    <row r="107" spans="1:78" s="14" customFormat="1" ht="18.75" hidden="1" x14ac:dyDescent="0.3">
      <c r="A107" s="53">
        <f>N107+R107+V107+Z107+AD107+AH107+AL107+AP107</f>
        <v>142</v>
      </c>
      <c r="B107" s="53">
        <v>105</v>
      </c>
      <c r="C107" s="336">
        <f>AVERAGE(L107,P107,T107,X107,AB107,AF107,AJ107,AN107,)</f>
        <v>18</v>
      </c>
      <c r="D107" s="3" t="s">
        <v>134</v>
      </c>
      <c r="E107" s="12" t="s">
        <v>135</v>
      </c>
      <c r="F107" s="12" t="s">
        <v>18</v>
      </c>
      <c r="G107" s="57" t="s">
        <v>210</v>
      </c>
      <c r="H107" s="350"/>
      <c r="I107" s="8" t="s">
        <v>92</v>
      </c>
      <c r="J107" s="8" t="s">
        <v>90</v>
      </c>
      <c r="K107" s="344"/>
      <c r="L107" s="344"/>
      <c r="M107" s="344"/>
      <c r="N107" s="344"/>
      <c r="O107" s="319"/>
      <c r="P107" s="319"/>
      <c r="Q107" s="319"/>
      <c r="R107" s="319"/>
      <c r="S107" s="276"/>
      <c r="T107" s="276"/>
      <c r="U107" s="276"/>
      <c r="V107" s="276"/>
      <c r="W107" s="131"/>
      <c r="X107" s="131"/>
      <c r="Y107" s="144"/>
      <c r="Z107" s="144"/>
      <c r="AA107" s="93"/>
      <c r="AB107" s="93"/>
      <c r="AC107" s="93"/>
      <c r="AD107" s="93"/>
      <c r="AE107" s="258"/>
      <c r="AF107" s="251"/>
      <c r="AG107" s="252"/>
      <c r="AH107" s="253"/>
      <c r="AI107" s="194">
        <v>3.8888888888888892E-4</v>
      </c>
      <c r="AJ107" s="177">
        <v>36</v>
      </c>
      <c r="AK107" s="177">
        <v>11</v>
      </c>
      <c r="AL107" s="177">
        <v>89</v>
      </c>
      <c r="AM107" s="41" t="s">
        <v>152</v>
      </c>
      <c r="AN107" s="42"/>
      <c r="AO107" s="42"/>
      <c r="AP107" s="42">
        <v>53</v>
      </c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Q107" s="5"/>
      <c r="BR107" s="5"/>
      <c r="BS107" s="5"/>
    </row>
    <row r="108" spans="1:78" ht="18.75" hidden="1" x14ac:dyDescent="0.3">
      <c r="A108" s="53">
        <f>N108+R108+V108+Z108+AD108+AH108+AL108+AP108</f>
        <v>141</v>
      </c>
      <c r="B108" s="53">
        <v>106</v>
      </c>
      <c r="C108" s="336">
        <f>AVERAGE(L108,P108,T108,X108,AB108,AF108,AJ108,AN108,)</f>
        <v>19</v>
      </c>
      <c r="D108" s="3" t="s">
        <v>200</v>
      </c>
      <c r="E108" s="12" t="s">
        <v>123</v>
      </c>
      <c r="F108" s="12" t="s">
        <v>170</v>
      </c>
      <c r="G108" s="57" t="s">
        <v>212</v>
      </c>
      <c r="I108" s="8" t="s">
        <v>92</v>
      </c>
      <c r="J108" s="8" t="s">
        <v>90</v>
      </c>
      <c r="K108" s="344"/>
      <c r="L108" s="344"/>
      <c r="M108" s="344"/>
      <c r="N108" s="344"/>
      <c r="O108" s="314"/>
      <c r="P108" s="314"/>
      <c r="Q108" s="314"/>
      <c r="R108" s="314"/>
      <c r="S108" s="278"/>
      <c r="T108" s="278"/>
      <c r="U108" s="278"/>
      <c r="V108" s="278"/>
      <c r="W108" s="134"/>
      <c r="X108" s="134"/>
      <c r="Y108" s="134"/>
      <c r="Z108" s="134"/>
      <c r="AA108" s="95"/>
      <c r="AB108" s="95"/>
      <c r="AC108" s="95"/>
      <c r="AD108" s="95"/>
      <c r="AE108" s="250">
        <v>7.7546296296296304E-4</v>
      </c>
      <c r="AF108" s="253">
        <v>38</v>
      </c>
      <c r="AG108" s="252">
        <v>52</v>
      </c>
      <c r="AH108" s="253">
        <v>49</v>
      </c>
      <c r="AI108" s="199" t="s">
        <v>289</v>
      </c>
      <c r="AJ108" s="199"/>
      <c r="AK108" s="197"/>
      <c r="AL108" s="180">
        <v>39</v>
      </c>
      <c r="AM108" s="41" t="s">
        <v>152</v>
      </c>
      <c r="AN108" s="42"/>
      <c r="AO108" s="42"/>
      <c r="AP108" s="42">
        <v>53</v>
      </c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</row>
    <row r="109" spans="1:78" s="14" customFormat="1" ht="18.75" hidden="1" x14ac:dyDescent="0.3">
      <c r="A109" s="53">
        <f>N109+R109+V109+Z109+AD109+AH109+AL109+AP109</f>
        <v>141</v>
      </c>
      <c r="B109" s="53">
        <v>107</v>
      </c>
      <c r="C109" s="336">
        <f>AVERAGE(L109,P109,T109,X109,AB109,AF109,AJ109,AN109,)</f>
        <v>23</v>
      </c>
      <c r="D109" s="3" t="s">
        <v>94</v>
      </c>
      <c r="E109" s="12" t="s">
        <v>102</v>
      </c>
      <c r="F109" s="12" t="s">
        <v>57</v>
      </c>
      <c r="G109" s="57" t="s">
        <v>210</v>
      </c>
      <c r="H109" s="350"/>
      <c r="I109" s="8" t="s">
        <v>92</v>
      </c>
      <c r="J109" s="8" t="s">
        <v>90</v>
      </c>
      <c r="K109" s="344"/>
      <c r="L109" s="344"/>
      <c r="M109" s="344"/>
      <c r="N109" s="344"/>
      <c r="O109" s="319"/>
      <c r="P109" s="319"/>
      <c r="Q109" s="319"/>
      <c r="R109" s="319"/>
      <c r="S109" s="276"/>
      <c r="T109" s="276"/>
      <c r="U109" s="276"/>
      <c r="V109" s="276"/>
      <c r="W109" s="131"/>
      <c r="X109" s="131"/>
      <c r="Y109" s="144"/>
      <c r="Z109" s="144"/>
      <c r="AA109" s="93"/>
      <c r="AB109" s="93"/>
      <c r="AC109" s="93"/>
      <c r="AD109" s="93"/>
      <c r="AE109" s="258"/>
      <c r="AF109" s="251"/>
      <c r="AG109" s="252"/>
      <c r="AH109" s="253"/>
      <c r="AI109" s="194">
        <v>3.9236111111111107E-4</v>
      </c>
      <c r="AJ109" s="177">
        <v>46</v>
      </c>
      <c r="AK109" s="177">
        <v>13</v>
      </c>
      <c r="AL109" s="177">
        <v>88</v>
      </c>
      <c r="AM109" s="41" t="s">
        <v>152</v>
      </c>
      <c r="AN109" s="42"/>
      <c r="AO109" s="42"/>
      <c r="AP109" s="42">
        <v>53</v>
      </c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</row>
    <row r="110" spans="1:78" s="14" customFormat="1" ht="18.75" hidden="1" x14ac:dyDescent="0.3">
      <c r="A110" s="53">
        <f>N110+R110+V110+Z110+AD110+AH110+AL110+AP110</f>
        <v>140</v>
      </c>
      <c r="B110" s="53">
        <v>108</v>
      </c>
      <c r="C110" s="336">
        <f>AVERAGE(L110,P110,T110,X110,AB110,AF110,AJ110,AN110,)</f>
        <v>20</v>
      </c>
      <c r="D110" s="3" t="s">
        <v>201</v>
      </c>
      <c r="E110" s="12" t="s">
        <v>25</v>
      </c>
      <c r="F110" s="12" t="s">
        <v>18</v>
      </c>
      <c r="G110" s="57" t="s">
        <v>210</v>
      </c>
      <c r="H110" s="350"/>
      <c r="I110" s="8" t="s">
        <v>92</v>
      </c>
      <c r="J110" s="49" t="s">
        <v>66</v>
      </c>
      <c r="K110" s="345"/>
      <c r="L110" s="345"/>
      <c r="M110" s="345"/>
      <c r="N110" s="345"/>
      <c r="O110" s="313"/>
      <c r="P110" s="313"/>
      <c r="Q110" s="313"/>
      <c r="R110" s="313"/>
      <c r="S110" s="283"/>
      <c r="T110" s="283"/>
      <c r="U110" s="283"/>
      <c r="V110" s="283"/>
      <c r="W110" s="134"/>
      <c r="X110" s="134"/>
      <c r="Y110" s="134"/>
      <c r="Z110" s="134"/>
      <c r="AA110" s="95"/>
      <c r="AB110" s="95"/>
      <c r="AC110" s="95"/>
      <c r="AD110" s="95"/>
      <c r="AE110" s="250">
        <v>7.8472222222222214E-4</v>
      </c>
      <c r="AF110" s="253">
        <v>40</v>
      </c>
      <c r="AG110" s="252">
        <v>53</v>
      </c>
      <c r="AH110" s="253">
        <v>48</v>
      </c>
      <c r="AI110" s="199" t="s">
        <v>289</v>
      </c>
      <c r="AJ110" s="199"/>
      <c r="AK110" s="197"/>
      <c r="AL110" s="180">
        <v>39</v>
      </c>
      <c r="AM110" s="41" t="s">
        <v>152</v>
      </c>
      <c r="AN110" s="42"/>
      <c r="AO110" s="42"/>
      <c r="AP110" s="42">
        <v>53</v>
      </c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T110" s="5"/>
      <c r="BU110" s="5"/>
      <c r="BV110" s="5"/>
      <c r="BW110" s="5"/>
      <c r="BX110" s="5"/>
      <c r="BY110" s="5"/>
      <c r="BZ110" s="5"/>
    </row>
    <row r="111" spans="1:78" s="14" customFormat="1" ht="18.75" hidden="1" x14ac:dyDescent="0.3">
      <c r="A111" s="53">
        <f>N111+R111+V111+Z111+AD111+AH111+AL111+AP111</f>
        <v>139</v>
      </c>
      <c r="B111" s="53">
        <v>109</v>
      </c>
      <c r="C111" s="336">
        <f>AVERAGE(L111,P111,T111,X111,AB111,AF111,AJ111,AN111,)</f>
        <v>20</v>
      </c>
      <c r="D111" s="3" t="s">
        <v>202</v>
      </c>
      <c r="E111" s="12" t="s">
        <v>195</v>
      </c>
      <c r="F111" s="12" t="s">
        <v>170</v>
      </c>
      <c r="G111" s="57" t="s">
        <v>212</v>
      </c>
      <c r="H111" s="350"/>
      <c r="I111" s="8" t="s">
        <v>92</v>
      </c>
      <c r="J111" s="8" t="s">
        <v>90</v>
      </c>
      <c r="K111" s="344"/>
      <c r="L111" s="344"/>
      <c r="M111" s="344"/>
      <c r="N111" s="344"/>
      <c r="O111" s="314"/>
      <c r="P111" s="314"/>
      <c r="Q111" s="314"/>
      <c r="R111" s="314"/>
      <c r="S111" s="278"/>
      <c r="T111" s="278"/>
      <c r="U111" s="278"/>
      <c r="V111" s="278"/>
      <c r="W111" s="134"/>
      <c r="X111" s="134"/>
      <c r="Y111" s="134"/>
      <c r="Z111" s="134"/>
      <c r="AA111" s="95"/>
      <c r="AB111" s="95"/>
      <c r="AC111" s="95"/>
      <c r="AD111" s="95"/>
      <c r="AE111" s="250">
        <v>8.0092592592592585E-4</v>
      </c>
      <c r="AF111" s="253">
        <v>40</v>
      </c>
      <c r="AG111" s="252">
        <v>54</v>
      </c>
      <c r="AH111" s="253">
        <v>47</v>
      </c>
      <c r="AI111" s="199" t="s">
        <v>289</v>
      </c>
      <c r="AJ111" s="199"/>
      <c r="AK111" s="197"/>
      <c r="AL111" s="180">
        <v>39</v>
      </c>
      <c r="AM111" s="41" t="s">
        <v>152</v>
      </c>
      <c r="AN111" s="42"/>
      <c r="AO111" s="42"/>
      <c r="AP111" s="42">
        <v>53</v>
      </c>
      <c r="BQ111" s="5"/>
      <c r="BR111" s="5"/>
      <c r="BS111" s="5"/>
    </row>
    <row r="112" spans="1:78" s="29" customFormat="1" ht="18.75" hidden="1" x14ac:dyDescent="0.3">
      <c r="A112" s="53">
        <f>N112+R112+V112+Z112+AD112+AH112+AL112+AP112</f>
        <v>139</v>
      </c>
      <c r="B112" s="53">
        <v>110</v>
      </c>
      <c r="C112" s="336">
        <f>AVERAGE(L112,P112,T112,X112,AB112,AF112,AJ112,AN112,)</f>
        <v>21</v>
      </c>
      <c r="D112" s="3" t="s">
        <v>103</v>
      </c>
      <c r="E112" s="12" t="s">
        <v>102</v>
      </c>
      <c r="F112" s="12" t="s">
        <v>116</v>
      </c>
      <c r="G112" s="57" t="s">
        <v>129</v>
      </c>
      <c r="H112" s="350"/>
      <c r="I112" s="8" t="s">
        <v>92</v>
      </c>
      <c r="J112" s="8" t="s">
        <v>90</v>
      </c>
      <c r="K112" s="344"/>
      <c r="L112" s="344"/>
      <c r="M112" s="344"/>
      <c r="N112" s="344"/>
      <c r="O112" s="314"/>
      <c r="P112" s="314"/>
      <c r="Q112" s="314"/>
      <c r="R112" s="314"/>
      <c r="S112" s="278"/>
      <c r="T112" s="278"/>
      <c r="U112" s="278"/>
      <c r="V112" s="278"/>
      <c r="W112" s="134"/>
      <c r="X112" s="134"/>
      <c r="Y112" s="139"/>
      <c r="Z112" s="139"/>
      <c r="AA112" s="94"/>
      <c r="AB112" s="94"/>
      <c r="AC112" s="94"/>
      <c r="AD112" s="94"/>
      <c r="AE112" s="258"/>
      <c r="AF112" s="252"/>
      <c r="AG112" s="252"/>
      <c r="AH112" s="253"/>
      <c r="AI112" s="195">
        <v>3.9351851851851852E-4</v>
      </c>
      <c r="AJ112" s="180">
        <v>42</v>
      </c>
      <c r="AK112" s="180">
        <v>15</v>
      </c>
      <c r="AL112" s="181">
        <v>86</v>
      </c>
      <c r="AM112" s="41" t="s">
        <v>152</v>
      </c>
      <c r="AN112" s="42"/>
      <c r="AO112" s="42"/>
      <c r="AP112" s="42">
        <v>53</v>
      </c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</row>
    <row r="113" spans="1:78" s="29" customFormat="1" ht="18.75" hidden="1" x14ac:dyDescent="0.3">
      <c r="A113" s="53">
        <f>N113+R113+V113+Z113+AD113+AH113+AL113+AP113</f>
        <v>138</v>
      </c>
      <c r="B113" s="53">
        <v>111</v>
      </c>
      <c r="C113" s="336">
        <f>AVERAGE(L113,P113,T113,X113,AB113,AF113,AJ113,AN113,)</f>
        <v>21</v>
      </c>
      <c r="D113" s="3" t="s">
        <v>216</v>
      </c>
      <c r="E113" s="12" t="s">
        <v>25</v>
      </c>
      <c r="F113" s="12" t="s">
        <v>170</v>
      </c>
      <c r="G113" s="57" t="s">
        <v>212</v>
      </c>
      <c r="H113" s="350"/>
      <c r="I113" s="8" t="s">
        <v>77</v>
      </c>
      <c r="J113" s="8" t="s">
        <v>90</v>
      </c>
      <c r="K113" s="344"/>
      <c r="L113" s="344"/>
      <c r="M113" s="344"/>
      <c r="N113" s="344"/>
      <c r="O113" s="314"/>
      <c r="P113" s="314"/>
      <c r="Q113" s="314"/>
      <c r="R113" s="314"/>
      <c r="S113" s="278"/>
      <c r="T113" s="278"/>
      <c r="U113" s="278"/>
      <c r="V113" s="278"/>
      <c r="W113" s="134"/>
      <c r="X113" s="134"/>
      <c r="Y113" s="134"/>
      <c r="Z113" s="134"/>
      <c r="AA113" s="95"/>
      <c r="AB113" s="95"/>
      <c r="AC113" s="95"/>
      <c r="AD113" s="95"/>
      <c r="AE113" s="250">
        <v>8.2523148148148158E-4</v>
      </c>
      <c r="AF113" s="253">
        <v>42</v>
      </c>
      <c r="AG113" s="253">
        <v>55</v>
      </c>
      <c r="AH113" s="253">
        <v>46</v>
      </c>
      <c r="AI113" s="199" t="s">
        <v>289</v>
      </c>
      <c r="AJ113" s="199"/>
      <c r="AK113" s="197"/>
      <c r="AL113" s="180">
        <v>39</v>
      </c>
      <c r="AM113" s="41" t="s">
        <v>152</v>
      </c>
      <c r="AN113" s="44"/>
      <c r="AO113" s="44"/>
      <c r="AP113" s="44">
        <v>53</v>
      </c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</row>
    <row r="114" spans="1:78" s="14" customFormat="1" ht="18.75" hidden="1" x14ac:dyDescent="0.3">
      <c r="A114" s="53">
        <f>N114+R114+V114+Z114+AD114+AH114+AL114+AP114</f>
        <v>138</v>
      </c>
      <c r="B114" s="53">
        <v>112</v>
      </c>
      <c r="C114" s="336">
        <f>AVERAGE(L114,P114,T114,X114,AB114,AF114,AJ114,AN114,)</f>
        <v>43</v>
      </c>
      <c r="D114" s="3" t="s">
        <v>61</v>
      </c>
      <c r="E114" s="12" t="s">
        <v>87</v>
      </c>
      <c r="F114" s="12" t="s">
        <v>18</v>
      </c>
      <c r="G114" s="57" t="s">
        <v>210</v>
      </c>
      <c r="H114" s="350" t="s">
        <v>365</v>
      </c>
      <c r="I114" s="8" t="s">
        <v>92</v>
      </c>
      <c r="J114" s="8" t="s">
        <v>90</v>
      </c>
      <c r="K114" s="344"/>
      <c r="L114" s="344"/>
      <c r="M114" s="344"/>
      <c r="N114" s="344"/>
      <c r="O114" s="331"/>
      <c r="P114" s="331"/>
      <c r="Q114" s="331"/>
      <c r="R114" s="331"/>
      <c r="S114" s="284"/>
      <c r="T114" s="284"/>
      <c r="U114" s="284"/>
      <c r="V114" s="284"/>
      <c r="W114" s="131"/>
      <c r="X114" s="131"/>
      <c r="Y114" s="144"/>
      <c r="Z114" s="144"/>
      <c r="AA114" s="93"/>
      <c r="AB114" s="93"/>
      <c r="AC114" s="93"/>
      <c r="AD114" s="93"/>
      <c r="AE114" s="258"/>
      <c r="AF114" s="263"/>
      <c r="AG114" s="260"/>
      <c r="AH114" s="253"/>
      <c r="AI114" s="194">
        <v>4.4791666666666672E-4</v>
      </c>
      <c r="AJ114" s="177">
        <v>60</v>
      </c>
      <c r="AK114" s="177">
        <v>33</v>
      </c>
      <c r="AL114" s="177">
        <v>68</v>
      </c>
      <c r="AM114" s="45">
        <v>2.1180555555555555E-4</v>
      </c>
      <c r="AN114" s="46">
        <v>69</v>
      </c>
      <c r="AO114" s="46">
        <v>31</v>
      </c>
      <c r="AP114" s="46">
        <v>70</v>
      </c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T114" s="29"/>
      <c r="BU114" s="29"/>
      <c r="BV114" s="29"/>
      <c r="BW114" s="29"/>
      <c r="BX114" s="29"/>
      <c r="BY114" s="29"/>
      <c r="BZ114" s="29"/>
    </row>
    <row r="115" spans="1:78" s="14" customFormat="1" ht="18.75" hidden="1" x14ac:dyDescent="0.3">
      <c r="A115" s="53">
        <f>N115+R115+V115+Z115+AD115+AH115+AL115+AP115</f>
        <v>137</v>
      </c>
      <c r="B115" s="53">
        <v>113</v>
      </c>
      <c r="C115" s="336">
        <f>AVERAGE(L115,P115,T115,X115,AB115,AF115,AJ115,AN115,)</f>
        <v>23.5</v>
      </c>
      <c r="D115" s="3" t="s">
        <v>203</v>
      </c>
      <c r="E115" s="12" t="s">
        <v>13</v>
      </c>
      <c r="F115" s="12" t="s">
        <v>170</v>
      </c>
      <c r="G115" s="57" t="s">
        <v>212</v>
      </c>
      <c r="H115" s="350"/>
      <c r="I115" s="8" t="s">
        <v>77</v>
      </c>
      <c r="J115" s="8" t="s">
        <v>90</v>
      </c>
      <c r="K115" s="344"/>
      <c r="L115" s="344"/>
      <c r="M115" s="344"/>
      <c r="N115" s="344"/>
      <c r="O115" s="314"/>
      <c r="P115" s="314"/>
      <c r="Q115" s="314"/>
      <c r="R115" s="314"/>
      <c r="S115" s="278"/>
      <c r="T115" s="278"/>
      <c r="U115" s="278"/>
      <c r="V115" s="278"/>
      <c r="W115" s="134"/>
      <c r="X115" s="134"/>
      <c r="Y115" s="134"/>
      <c r="Z115" s="134"/>
      <c r="AA115" s="95"/>
      <c r="AB115" s="95"/>
      <c r="AC115" s="95"/>
      <c r="AD115" s="95"/>
      <c r="AE115" s="250">
        <v>8.3796296296296299E-4</v>
      </c>
      <c r="AF115" s="253">
        <v>47</v>
      </c>
      <c r="AG115" s="252">
        <v>56</v>
      </c>
      <c r="AH115" s="253">
        <v>45</v>
      </c>
      <c r="AI115" s="199" t="s">
        <v>289</v>
      </c>
      <c r="AJ115" s="199"/>
      <c r="AK115" s="197"/>
      <c r="AL115" s="180">
        <v>39</v>
      </c>
      <c r="AM115" s="41" t="s">
        <v>152</v>
      </c>
      <c r="AN115" s="42"/>
      <c r="AO115" s="42"/>
      <c r="AP115" s="42">
        <v>53</v>
      </c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</row>
    <row r="116" spans="1:78" ht="18.75" hidden="1" x14ac:dyDescent="0.3">
      <c r="A116" s="53">
        <f>N116+R116+V116+Z116+AD116+AH116+AL116+AP116</f>
        <v>137</v>
      </c>
      <c r="B116" s="53">
        <v>114</v>
      </c>
      <c r="C116" s="336">
        <f>AVERAGE(L116,P116,T116,X116,AB116,AF116,AJ116,AN116,)</f>
        <v>26</v>
      </c>
      <c r="D116" s="3" t="s">
        <v>29</v>
      </c>
      <c r="E116" s="12" t="s">
        <v>7</v>
      </c>
      <c r="F116" s="12" t="s">
        <v>37</v>
      </c>
      <c r="G116" s="57" t="s">
        <v>230</v>
      </c>
      <c r="I116" s="8" t="s">
        <v>92</v>
      </c>
      <c r="J116" s="8" t="s">
        <v>90</v>
      </c>
      <c r="K116" s="344"/>
      <c r="L116" s="344"/>
      <c r="M116" s="344"/>
      <c r="N116" s="344"/>
      <c r="O116" s="314"/>
      <c r="P116" s="314"/>
      <c r="Q116" s="314"/>
      <c r="R116" s="314"/>
      <c r="S116" s="278"/>
      <c r="T116" s="278"/>
      <c r="U116" s="278"/>
      <c r="V116" s="278"/>
      <c r="W116" s="134"/>
      <c r="X116" s="134"/>
      <c r="Y116" s="139"/>
      <c r="Z116" s="139"/>
      <c r="AA116" s="94"/>
      <c r="AB116" s="94"/>
      <c r="AC116" s="94"/>
      <c r="AD116" s="94"/>
      <c r="AE116" s="264"/>
      <c r="AF116" s="252"/>
      <c r="AG116" s="252"/>
      <c r="AH116" s="252"/>
      <c r="AI116" s="199" t="s">
        <v>289</v>
      </c>
      <c r="AJ116" s="199"/>
      <c r="AK116" s="197"/>
      <c r="AL116" s="180">
        <v>39</v>
      </c>
      <c r="AM116" s="41">
        <v>1.7939814814814817E-4</v>
      </c>
      <c r="AN116" s="42">
        <v>52</v>
      </c>
      <c r="AO116" s="42">
        <v>3</v>
      </c>
      <c r="AP116" s="42">
        <v>98</v>
      </c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29"/>
      <c r="BR116" s="29"/>
      <c r="BS116" s="29"/>
      <c r="BT116" s="14"/>
      <c r="BU116" s="14"/>
      <c r="BV116" s="14"/>
      <c r="BW116" s="14"/>
      <c r="BX116" s="14"/>
      <c r="BY116" s="14"/>
      <c r="BZ116" s="14"/>
    </row>
    <row r="117" spans="1:78" ht="18.75" hidden="1" x14ac:dyDescent="0.3">
      <c r="A117" s="53">
        <f>N117+R117+V117+Z117+AD117+AH117+AL117+AP117</f>
        <v>135</v>
      </c>
      <c r="B117" s="53">
        <v>115</v>
      </c>
      <c r="C117" s="336">
        <f>AVERAGE(L117,P117,T117,X117,AB117,AF117,AJ117,AN117,)</f>
        <v>16</v>
      </c>
      <c r="D117" s="3" t="s">
        <v>205</v>
      </c>
      <c r="E117" s="12" t="s">
        <v>13</v>
      </c>
      <c r="F117" s="12" t="s">
        <v>170</v>
      </c>
      <c r="G117" s="57" t="s">
        <v>212</v>
      </c>
      <c r="I117" s="8" t="s">
        <v>77</v>
      </c>
      <c r="J117" s="8" t="s">
        <v>90</v>
      </c>
      <c r="K117" s="344"/>
      <c r="L117" s="344"/>
      <c r="M117" s="344"/>
      <c r="N117" s="344"/>
      <c r="O117" s="314"/>
      <c r="P117" s="314"/>
      <c r="Q117" s="314"/>
      <c r="R117" s="314"/>
      <c r="S117" s="278"/>
      <c r="T117" s="278"/>
      <c r="U117" s="278"/>
      <c r="V117" s="278"/>
      <c r="W117" s="134"/>
      <c r="X117" s="134"/>
      <c r="Y117" s="134"/>
      <c r="Z117" s="134"/>
      <c r="AA117" s="95"/>
      <c r="AB117" s="95"/>
      <c r="AC117" s="95"/>
      <c r="AD117" s="95"/>
      <c r="AE117" s="250">
        <v>8.4143518518518519E-4</v>
      </c>
      <c r="AF117" s="253">
        <v>32</v>
      </c>
      <c r="AG117" s="252">
        <v>58</v>
      </c>
      <c r="AH117" s="253">
        <v>43</v>
      </c>
      <c r="AI117" s="199" t="s">
        <v>289</v>
      </c>
      <c r="AJ117" s="199"/>
      <c r="AK117" s="197"/>
      <c r="AL117" s="180">
        <v>39</v>
      </c>
      <c r="AM117" s="41" t="s">
        <v>152</v>
      </c>
      <c r="AN117" s="42"/>
      <c r="AO117" s="42"/>
      <c r="AP117" s="42">
        <v>53</v>
      </c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</row>
    <row r="118" spans="1:78" ht="18.75" hidden="1" x14ac:dyDescent="0.3">
      <c r="A118" s="53">
        <f>N118+R118+V118+Z118+AD118+AH118+AL118+AP118</f>
        <v>134</v>
      </c>
      <c r="B118" s="53">
        <v>116</v>
      </c>
      <c r="C118" s="336">
        <f>AVERAGE(L118,P118,T118,X118,AB118,AF118,AJ118,AN118,)</f>
        <v>18</v>
      </c>
      <c r="D118" s="3" t="s">
        <v>206</v>
      </c>
      <c r="E118" s="12" t="s">
        <v>173</v>
      </c>
      <c r="F118" s="12" t="s">
        <v>170</v>
      </c>
      <c r="G118" s="57" t="s">
        <v>212</v>
      </c>
      <c r="I118" s="8" t="s">
        <v>77</v>
      </c>
      <c r="J118" s="8" t="s">
        <v>90</v>
      </c>
      <c r="K118" s="344"/>
      <c r="L118" s="344"/>
      <c r="M118" s="344"/>
      <c r="N118" s="344"/>
      <c r="O118" s="314"/>
      <c r="P118" s="314"/>
      <c r="Q118" s="314"/>
      <c r="R118" s="314"/>
      <c r="S118" s="278"/>
      <c r="T118" s="278"/>
      <c r="U118" s="278"/>
      <c r="V118" s="278"/>
      <c r="W118" s="134"/>
      <c r="X118" s="134"/>
      <c r="Y118" s="134"/>
      <c r="Z118" s="134"/>
      <c r="AA118" s="95"/>
      <c r="AB118" s="95"/>
      <c r="AC118" s="95"/>
      <c r="AD118" s="95"/>
      <c r="AE118" s="250">
        <v>8.4374999999999999E-4</v>
      </c>
      <c r="AF118" s="253">
        <v>36</v>
      </c>
      <c r="AG118" s="252">
        <v>59</v>
      </c>
      <c r="AH118" s="253">
        <v>42</v>
      </c>
      <c r="AI118" s="199" t="s">
        <v>289</v>
      </c>
      <c r="AJ118" s="199"/>
      <c r="AK118" s="197"/>
      <c r="AL118" s="180">
        <v>39</v>
      </c>
      <c r="AM118" s="41" t="s">
        <v>152</v>
      </c>
      <c r="AN118" s="42"/>
      <c r="AO118" s="42"/>
      <c r="AP118" s="42">
        <v>53</v>
      </c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14"/>
      <c r="BR118" s="14"/>
      <c r="BS118" s="14"/>
    </row>
    <row r="119" spans="1:78" ht="18.75" hidden="1" x14ac:dyDescent="0.3">
      <c r="A119" s="53">
        <f>N119+R119+V119+Z119+AD119+AH119+AL119+AP119</f>
        <v>131</v>
      </c>
      <c r="B119" s="53">
        <v>117</v>
      </c>
      <c r="C119" s="336">
        <f>AVERAGE(L119,P119,T119,X119,AB119,AF119,AJ119,AN119,)</f>
        <v>17</v>
      </c>
      <c r="D119" s="3" t="s">
        <v>100</v>
      </c>
      <c r="E119" s="12" t="s">
        <v>50</v>
      </c>
      <c r="F119" s="12" t="s">
        <v>99</v>
      </c>
      <c r="G119" s="57" t="s">
        <v>126</v>
      </c>
      <c r="I119" s="8" t="s">
        <v>92</v>
      </c>
      <c r="J119" s="8" t="s">
        <v>90</v>
      </c>
      <c r="K119" s="344"/>
      <c r="L119" s="344"/>
      <c r="M119" s="344"/>
      <c r="N119" s="344"/>
      <c r="O119" s="319"/>
      <c r="P119" s="319"/>
      <c r="Q119" s="319"/>
      <c r="R119" s="319"/>
      <c r="S119" s="276"/>
      <c r="T119" s="276"/>
      <c r="U119" s="276"/>
      <c r="V119" s="276"/>
      <c r="W119" s="131"/>
      <c r="X119" s="131"/>
      <c r="Y119" s="144"/>
      <c r="Z119" s="144"/>
      <c r="AA119" s="93"/>
      <c r="AB119" s="93"/>
      <c r="AC119" s="93"/>
      <c r="AD119" s="93"/>
      <c r="AE119" s="258"/>
      <c r="AF119" s="251"/>
      <c r="AG119" s="252"/>
      <c r="AH119" s="253"/>
      <c r="AI119" s="194">
        <v>4.1319444444444449E-4</v>
      </c>
      <c r="AJ119" s="177">
        <v>34</v>
      </c>
      <c r="AK119" s="177">
        <v>23</v>
      </c>
      <c r="AL119" s="177">
        <v>78</v>
      </c>
      <c r="AM119" s="41" t="s">
        <v>152</v>
      </c>
      <c r="AN119" s="42"/>
      <c r="AO119" s="42"/>
      <c r="AP119" s="42">
        <v>53</v>
      </c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</row>
    <row r="120" spans="1:78" ht="18.75" x14ac:dyDescent="0.3">
      <c r="A120" s="53">
        <f>N120+R120+V120+Z120+AD120+AH120+AL120+AP120</f>
        <v>130</v>
      </c>
      <c r="B120" s="53">
        <v>118</v>
      </c>
      <c r="C120" s="336">
        <f>AVERAGE(L120,P120,T120,X120,AB120,AF120,AJ120,AN120,)</f>
        <v>25.5</v>
      </c>
      <c r="D120" s="3" t="s">
        <v>33</v>
      </c>
      <c r="E120" s="12" t="s">
        <v>34</v>
      </c>
      <c r="F120" s="12" t="s">
        <v>37</v>
      </c>
      <c r="G120" s="57" t="s">
        <v>230</v>
      </c>
      <c r="I120" s="8" t="s">
        <v>92</v>
      </c>
      <c r="J120" s="8" t="s">
        <v>90</v>
      </c>
      <c r="K120" s="344"/>
      <c r="L120" s="344"/>
      <c r="M120" s="344"/>
      <c r="N120" s="344"/>
      <c r="O120" s="316"/>
      <c r="P120" s="316"/>
      <c r="Q120" s="316"/>
      <c r="R120" s="316"/>
      <c r="S120" s="281"/>
      <c r="T120" s="281"/>
      <c r="U120" s="281"/>
      <c r="V120" s="281"/>
      <c r="W120" s="131"/>
      <c r="X120" s="131"/>
      <c r="Y120" s="143"/>
      <c r="Z120" s="143"/>
      <c r="AA120" s="96"/>
      <c r="AB120" s="96"/>
      <c r="AC120" s="96"/>
      <c r="AD120" s="96"/>
      <c r="AE120" s="265"/>
      <c r="AF120" s="260"/>
      <c r="AG120" s="252"/>
      <c r="AH120" s="260"/>
      <c r="AI120" s="203"/>
      <c r="AJ120" s="180"/>
      <c r="AK120" s="180"/>
      <c r="AL120" s="180">
        <v>39</v>
      </c>
      <c r="AM120" s="45">
        <v>1.8518518518518518E-4</v>
      </c>
      <c r="AN120" s="46">
        <v>51</v>
      </c>
      <c r="AO120" s="46">
        <v>10</v>
      </c>
      <c r="AP120" s="46">
        <v>91</v>
      </c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</row>
    <row r="121" spans="1:78" ht="18.75" hidden="1" x14ac:dyDescent="0.3">
      <c r="A121" s="53">
        <f>N121+R121+V121+Z121+AD121+AH121+AL121+AP121</f>
        <v>129</v>
      </c>
      <c r="B121" s="53">
        <v>119</v>
      </c>
      <c r="C121" s="336">
        <f>AVERAGE(L121,P121,T121,X121,AB121,AF121,AJ121,AN121,)</f>
        <v>20</v>
      </c>
      <c r="D121" s="3" t="s">
        <v>27</v>
      </c>
      <c r="E121" s="12" t="s">
        <v>13</v>
      </c>
      <c r="F121" s="12" t="s">
        <v>36</v>
      </c>
      <c r="G121" s="57" t="s">
        <v>273</v>
      </c>
      <c r="I121" s="8" t="s">
        <v>92</v>
      </c>
      <c r="J121" s="8" t="s">
        <v>90</v>
      </c>
      <c r="K121" s="344"/>
      <c r="L121" s="344"/>
      <c r="M121" s="344"/>
      <c r="N121" s="344"/>
      <c r="O121" s="314"/>
      <c r="P121" s="314"/>
      <c r="Q121" s="314"/>
      <c r="R121" s="314"/>
      <c r="S121" s="278"/>
      <c r="T121" s="278"/>
      <c r="U121" s="278"/>
      <c r="V121" s="278"/>
      <c r="W121" s="134"/>
      <c r="X121" s="134"/>
      <c r="Y121" s="139"/>
      <c r="Z121" s="139"/>
      <c r="AA121" s="94"/>
      <c r="AB121" s="94"/>
      <c r="AC121" s="94"/>
      <c r="AD121" s="94"/>
      <c r="AE121" s="264"/>
      <c r="AF121" s="252"/>
      <c r="AG121" s="252"/>
      <c r="AH121" s="252"/>
      <c r="AI121" s="195"/>
      <c r="AJ121" s="180"/>
      <c r="AK121" s="180"/>
      <c r="AL121" s="180">
        <v>39</v>
      </c>
      <c r="AM121" s="41">
        <v>1.8518518518518518E-4</v>
      </c>
      <c r="AN121" s="42">
        <v>40</v>
      </c>
      <c r="AO121" s="42">
        <v>11</v>
      </c>
      <c r="AP121" s="42">
        <v>90</v>
      </c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</row>
    <row r="122" spans="1:78" ht="18.75" hidden="1" x14ac:dyDescent="0.3">
      <c r="A122" s="53">
        <f>N122+R122+V122+Z122+AD122+AH122+AL122+AP122</f>
        <v>127</v>
      </c>
      <c r="B122" s="53">
        <v>120</v>
      </c>
      <c r="C122" s="336">
        <f>AVERAGE(L122,P122,T122,X122,AB122,AF122,AJ122,AN122,)</f>
        <v>16</v>
      </c>
      <c r="D122" s="3" t="s">
        <v>98</v>
      </c>
      <c r="E122" s="12" t="s">
        <v>101</v>
      </c>
      <c r="F122" s="12" t="s">
        <v>99</v>
      </c>
      <c r="G122" s="57" t="s">
        <v>126</v>
      </c>
      <c r="I122" s="8" t="s">
        <v>92</v>
      </c>
      <c r="J122" s="8" t="s">
        <v>90</v>
      </c>
      <c r="K122" s="344"/>
      <c r="L122" s="344"/>
      <c r="M122" s="344"/>
      <c r="N122" s="344"/>
      <c r="O122" s="319"/>
      <c r="P122" s="319"/>
      <c r="Q122" s="319"/>
      <c r="R122" s="319"/>
      <c r="S122" s="276"/>
      <c r="T122" s="276"/>
      <c r="U122" s="276"/>
      <c r="V122" s="276"/>
      <c r="W122" s="131"/>
      <c r="X122" s="131"/>
      <c r="Y122" s="144"/>
      <c r="Z122" s="144"/>
      <c r="AA122" s="93"/>
      <c r="AB122" s="93"/>
      <c r="AC122" s="93"/>
      <c r="AD122" s="93"/>
      <c r="AE122" s="258"/>
      <c r="AF122" s="251"/>
      <c r="AG122" s="260"/>
      <c r="AH122" s="253"/>
      <c r="AI122" s="194">
        <v>4.236111111111111E-4</v>
      </c>
      <c r="AJ122" s="177">
        <v>32</v>
      </c>
      <c r="AK122" s="177">
        <v>27</v>
      </c>
      <c r="AL122" s="177">
        <v>74</v>
      </c>
      <c r="AM122" s="41" t="s">
        <v>152</v>
      </c>
      <c r="AN122" s="42"/>
      <c r="AO122" s="42"/>
      <c r="AP122" s="42">
        <v>53</v>
      </c>
    </row>
    <row r="123" spans="1:78" ht="18.75" hidden="1" x14ac:dyDescent="0.3">
      <c r="A123" s="53">
        <f>N123+R123+V123+Z123+AD123+AH123+AL123+AP123</f>
        <v>127</v>
      </c>
      <c r="B123" s="53">
        <v>121</v>
      </c>
      <c r="C123" s="336">
        <f>AVERAGE(L123,P123,T123,X123,AB123,AF123,AJ123,AN123,)</f>
        <v>18.5</v>
      </c>
      <c r="D123" s="3" t="s">
        <v>67</v>
      </c>
      <c r="E123" s="12" t="s">
        <v>7</v>
      </c>
      <c r="F123" s="12" t="s">
        <v>26</v>
      </c>
      <c r="G123" s="57" t="s">
        <v>323</v>
      </c>
      <c r="I123" s="8" t="s">
        <v>92</v>
      </c>
      <c r="J123" s="8" t="s">
        <v>90</v>
      </c>
      <c r="K123" s="344"/>
      <c r="L123" s="344"/>
      <c r="M123" s="344"/>
      <c r="N123" s="344"/>
      <c r="O123" s="314"/>
      <c r="P123" s="314"/>
      <c r="Q123" s="314"/>
      <c r="R123" s="314"/>
      <c r="S123" s="278"/>
      <c r="T123" s="278"/>
      <c r="U123" s="278"/>
      <c r="V123" s="278"/>
      <c r="W123" s="134"/>
      <c r="X123" s="134"/>
      <c r="Y123" s="139"/>
      <c r="Z123" s="139"/>
      <c r="AA123" s="94"/>
      <c r="AB123" s="94"/>
      <c r="AC123" s="94"/>
      <c r="AD123" s="94"/>
      <c r="AE123" s="264"/>
      <c r="AF123" s="252"/>
      <c r="AG123" s="252"/>
      <c r="AH123" s="252"/>
      <c r="AI123" s="195"/>
      <c r="AJ123" s="180"/>
      <c r="AK123" s="180"/>
      <c r="AL123" s="180">
        <v>39</v>
      </c>
      <c r="AM123" s="41">
        <v>1.8749999999999998E-4</v>
      </c>
      <c r="AN123" s="42">
        <v>37</v>
      </c>
      <c r="AO123" s="42">
        <v>13</v>
      </c>
      <c r="AP123" s="42">
        <v>88</v>
      </c>
    </row>
    <row r="124" spans="1:78" s="14" customFormat="1" ht="18.75" x14ac:dyDescent="0.3">
      <c r="A124" s="53">
        <f>N124+R124+V124+Z124+AD124+AH124+AL124+AP124</f>
        <v>126</v>
      </c>
      <c r="B124" s="53">
        <v>122</v>
      </c>
      <c r="C124" s="336">
        <f>AVERAGE(L124,P124,T124,X124,AB124,AF124,AJ124,AN124,)</f>
        <v>26.333333333333332</v>
      </c>
      <c r="D124" s="3" t="s">
        <v>70</v>
      </c>
      <c r="E124" s="12" t="s">
        <v>31</v>
      </c>
      <c r="F124" s="12" t="s">
        <v>71</v>
      </c>
      <c r="G124" s="3" t="s">
        <v>210</v>
      </c>
      <c r="H124" s="350"/>
      <c r="I124" s="8" t="s">
        <v>92</v>
      </c>
      <c r="J124" s="8" t="s">
        <v>90</v>
      </c>
      <c r="K124" s="344"/>
      <c r="L124" s="344"/>
      <c r="M124" s="344"/>
      <c r="N124" s="344"/>
      <c r="O124" s="314"/>
      <c r="P124" s="314"/>
      <c r="Q124" s="314"/>
      <c r="R124" s="314"/>
      <c r="S124" s="278"/>
      <c r="T124" s="278"/>
      <c r="U124" s="278"/>
      <c r="V124" s="278"/>
      <c r="W124" s="134"/>
      <c r="X124" s="134"/>
      <c r="Y124" s="139"/>
      <c r="Z124" s="139"/>
      <c r="AA124" s="94"/>
      <c r="AB124" s="94"/>
      <c r="AC124" s="94"/>
      <c r="AD124" s="94"/>
      <c r="AE124" s="258"/>
      <c r="AF124" s="252"/>
      <c r="AG124" s="252"/>
      <c r="AH124" s="253"/>
      <c r="AI124" s="195">
        <v>4.5486111111111102E-4</v>
      </c>
      <c r="AJ124" s="180">
        <v>40</v>
      </c>
      <c r="AK124" s="180">
        <v>37</v>
      </c>
      <c r="AL124" s="181">
        <v>63</v>
      </c>
      <c r="AM124" s="41">
        <v>2.3032407407407409E-4</v>
      </c>
      <c r="AN124" s="42">
        <v>39</v>
      </c>
      <c r="AO124" s="42">
        <v>38</v>
      </c>
      <c r="AP124" s="42">
        <v>63</v>
      </c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</row>
    <row r="125" spans="1:78" s="14" customFormat="1" ht="18.75" hidden="1" x14ac:dyDescent="0.3">
      <c r="A125" s="53">
        <f>N125+R125+V125+Z125+AD125+AH125+AL125+AP125</f>
        <v>126</v>
      </c>
      <c r="B125" s="53">
        <v>123</v>
      </c>
      <c r="C125" s="336">
        <f>AVERAGE(L125,P125,T125,X125,AB125,AF125,AJ125,AN125,)</f>
        <v>20.5</v>
      </c>
      <c r="D125" s="3" t="s">
        <v>96</v>
      </c>
      <c r="E125" s="12" t="s">
        <v>123</v>
      </c>
      <c r="F125" s="12" t="s">
        <v>18</v>
      </c>
      <c r="G125" s="3" t="s">
        <v>210</v>
      </c>
      <c r="H125" s="350"/>
      <c r="I125" s="8" t="s">
        <v>92</v>
      </c>
      <c r="J125" s="8" t="s">
        <v>90</v>
      </c>
      <c r="K125" s="344"/>
      <c r="L125" s="344"/>
      <c r="M125" s="344"/>
      <c r="N125" s="344"/>
      <c r="O125" s="319"/>
      <c r="P125" s="319"/>
      <c r="Q125" s="319"/>
      <c r="R125" s="319"/>
      <c r="S125" s="276"/>
      <c r="T125" s="276"/>
      <c r="U125" s="276"/>
      <c r="V125" s="276"/>
      <c r="W125" s="131"/>
      <c r="X125" s="131"/>
      <c r="Y125" s="144"/>
      <c r="Z125" s="144"/>
      <c r="AA125" s="93"/>
      <c r="AB125" s="93"/>
      <c r="AC125" s="93"/>
      <c r="AD125" s="93"/>
      <c r="AE125" s="258"/>
      <c r="AF125" s="251"/>
      <c r="AG125" s="252"/>
      <c r="AH125" s="253"/>
      <c r="AI125" s="194">
        <v>4.2708333333333335E-4</v>
      </c>
      <c r="AJ125" s="177">
        <v>41</v>
      </c>
      <c r="AK125" s="177">
        <v>28</v>
      </c>
      <c r="AL125" s="177">
        <v>73</v>
      </c>
      <c r="AM125" s="41" t="s">
        <v>152</v>
      </c>
      <c r="AN125" s="42"/>
      <c r="AO125" s="42"/>
      <c r="AP125" s="42">
        <v>53</v>
      </c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</row>
    <row r="126" spans="1:78" s="14" customFormat="1" ht="18.75" hidden="1" x14ac:dyDescent="0.3">
      <c r="A126" s="53">
        <f>N126+R126+V126+Z126+AD126+AH126+AL126+AP126</f>
        <v>126</v>
      </c>
      <c r="B126" s="53">
        <v>124</v>
      </c>
      <c r="C126" s="336">
        <f>AVERAGE(L126,P126,T126,X126,AB126,AF126,AJ126,AN126,)</f>
        <v>25.5</v>
      </c>
      <c r="D126" s="3" t="s">
        <v>68</v>
      </c>
      <c r="E126" s="12" t="s">
        <v>7</v>
      </c>
      <c r="F126" s="12" t="s">
        <v>18</v>
      </c>
      <c r="G126" s="57" t="s">
        <v>210</v>
      </c>
      <c r="H126" s="350"/>
      <c r="I126" s="8" t="s">
        <v>92</v>
      </c>
      <c r="J126" s="8" t="s">
        <v>90</v>
      </c>
      <c r="K126" s="344"/>
      <c r="L126" s="344"/>
      <c r="M126" s="344"/>
      <c r="N126" s="344"/>
      <c r="O126" s="314"/>
      <c r="P126" s="314"/>
      <c r="Q126" s="314"/>
      <c r="R126" s="314"/>
      <c r="S126" s="278"/>
      <c r="T126" s="278"/>
      <c r="U126" s="278"/>
      <c r="V126" s="278"/>
      <c r="W126" s="134"/>
      <c r="X126" s="134"/>
      <c r="Y126" s="139"/>
      <c r="Z126" s="139"/>
      <c r="AA126" s="94"/>
      <c r="AB126" s="94"/>
      <c r="AC126" s="94"/>
      <c r="AD126" s="94"/>
      <c r="AE126" s="264"/>
      <c r="AF126" s="252"/>
      <c r="AG126" s="252"/>
      <c r="AH126" s="252"/>
      <c r="AI126" s="195"/>
      <c r="AJ126" s="180"/>
      <c r="AK126" s="180"/>
      <c r="AL126" s="180">
        <v>39</v>
      </c>
      <c r="AM126" s="41">
        <v>1.8981481481481478E-4</v>
      </c>
      <c r="AN126" s="42">
        <v>51</v>
      </c>
      <c r="AO126" s="42">
        <v>14</v>
      </c>
      <c r="AP126" s="42">
        <v>87</v>
      </c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</row>
    <row r="127" spans="1:78" s="14" customFormat="1" ht="18.75" hidden="1" x14ac:dyDescent="0.3">
      <c r="A127" s="53">
        <f>N127+R127+V127+Z127+AD127+AH127+AL127+AP127</f>
        <v>125</v>
      </c>
      <c r="B127" s="53">
        <v>125</v>
      </c>
      <c r="C127" s="336">
        <f>AVERAGE(L127,P127,T127,X127,AB127,AF127,AJ127,AN127,)</f>
        <v>26</v>
      </c>
      <c r="D127" s="3" t="s">
        <v>117</v>
      </c>
      <c r="E127" s="12" t="s">
        <v>13</v>
      </c>
      <c r="F127" s="12" t="s">
        <v>118</v>
      </c>
      <c r="G127" s="57" t="s">
        <v>210</v>
      </c>
      <c r="H127" s="350"/>
      <c r="I127" s="8" t="s">
        <v>92</v>
      </c>
      <c r="J127" s="8" t="s">
        <v>90</v>
      </c>
      <c r="K127" s="344"/>
      <c r="L127" s="344"/>
      <c r="M127" s="344"/>
      <c r="N127" s="344"/>
      <c r="O127" s="314"/>
      <c r="P127" s="314"/>
      <c r="Q127" s="314"/>
      <c r="R127" s="314"/>
      <c r="S127" s="278"/>
      <c r="T127" s="278"/>
      <c r="U127" s="278"/>
      <c r="V127" s="278"/>
      <c r="W127" s="134"/>
      <c r="X127" s="134"/>
      <c r="Y127" s="139"/>
      <c r="Z127" s="139"/>
      <c r="AA127" s="94"/>
      <c r="AB127" s="94"/>
      <c r="AC127" s="94"/>
      <c r="AD127" s="94"/>
      <c r="AE127" s="258"/>
      <c r="AF127" s="252"/>
      <c r="AG127" s="252"/>
      <c r="AH127" s="253"/>
      <c r="AI127" s="195">
        <v>4.2708333333333335E-4</v>
      </c>
      <c r="AJ127" s="180">
        <v>52</v>
      </c>
      <c r="AK127" s="180">
        <v>29</v>
      </c>
      <c r="AL127" s="181">
        <v>72</v>
      </c>
      <c r="AM127" s="41" t="s">
        <v>152</v>
      </c>
      <c r="AN127" s="42"/>
      <c r="AO127" s="42"/>
      <c r="AP127" s="42">
        <v>53</v>
      </c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</row>
    <row r="128" spans="1:78" ht="18.75" hidden="1" x14ac:dyDescent="0.3">
      <c r="A128" s="53">
        <f>N128+R128+V128+Z128+AD128+AH128+AL128+AP128</f>
        <v>123</v>
      </c>
      <c r="B128" s="53">
        <v>126</v>
      </c>
      <c r="C128" s="336">
        <f>AVERAGE(L128,P128,T128,X128,AB128,AF128,AJ128,AN128,)</f>
        <v>20</v>
      </c>
      <c r="D128" s="3" t="s">
        <v>136</v>
      </c>
      <c r="E128" s="12" t="s">
        <v>135</v>
      </c>
      <c r="F128" s="12" t="s">
        <v>18</v>
      </c>
      <c r="G128" s="57" t="s">
        <v>210</v>
      </c>
      <c r="I128" s="8" t="s">
        <v>92</v>
      </c>
      <c r="J128" s="8" t="s">
        <v>90</v>
      </c>
      <c r="K128" s="344"/>
      <c r="L128" s="344"/>
      <c r="M128" s="344"/>
      <c r="N128" s="344"/>
      <c r="O128" s="314"/>
      <c r="P128" s="314"/>
      <c r="Q128" s="314"/>
      <c r="R128" s="314"/>
      <c r="S128" s="278"/>
      <c r="T128" s="278"/>
      <c r="U128" s="278"/>
      <c r="V128" s="278"/>
      <c r="W128" s="134"/>
      <c r="X128" s="134"/>
      <c r="Y128" s="139"/>
      <c r="Z128" s="139"/>
      <c r="AA128" s="94"/>
      <c r="AB128" s="94"/>
      <c r="AC128" s="94"/>
      <c r="AD128" s="94"/>
      <c r="AE128" s="258"/>
      <c r="AF128" s="252"/>
      <c r="AG128" s="252"/>
      <c r="AH128" s="253"/>
      <c r="AI128" s="195">
        <v>4.3865740740740736E-4</v>
      </c>
      <c r="AJ128" s="180">
        <v>40</v>
      </c>
      <c r="AK128" s="180">
        <v>31</v>
      </c>
      <c r="AL128" s="181">
        <v>70</v>
      </c>
      <c r="AM128" s="41" t="s">
        <v>152</v>
      </c>
      <c r="AN128" s="42"/>
      <c r="AO128" s="42"/>
      <c r="AP128" s="42">
        <v>53</v>
      </c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</row>
    <row r="129" spans="1:78" ht="18.75" hidden="1" x14ac:dyDescent="0.3">
      <c r="A129" s="53">
        <f>N129+R129+V129+Z129+AD129+AH129+AL129+AP129</f>
        <v>118</v>
      </c>
      <c r="B129" s="53">
        <v>127</v>
      </c>
      <c r="C129" s="336">
        <f>AVERAGE(L129,P129,T129,X129,AB129,AF129,AJ129,AN129,)</f>
        <v>17</v>
      </c>
      <c r="D129" s="3" t="s">
        <v>108</v>
      </c>
      <c r="E129" s="12" t="s">
        <v>50</v>
      </c>
      <c r="F129" s="12" t="s">
        <v>71</v>
      </c>
      <c r="G129" s="3" t="s">
        <v>210</v>
      </c>
      <c r="I129" s="8" t="s">
        <v>92</v>
      </c>
      <c r="J129" s="8" t="s">
        <v>90</v>
      </c>
      <c r="K129" s="344"/>
      <c r="L129" s="344"/>
      <c r="M129" s="344"/>
      <c r="N129" s="344"/>
      <c r="O129" s="314"/>
      <c r="P129" s="314"/>
      <c r="Q129" s="314"/>
      <c r="R129" s="314"/>
      <c r="S129" s="278"/>
      <c r="T129" s="278"/>
      <c r="U129" s="278"/>
      <c r="V129" s="278"/>
      <c r="W129" s="134"/>
      <c r="X129" s="134"/>
      <c r="Y129" s="139"/>
      <c r="Z129" s="139"/>
      <c r="AA129" s="94"/>
      <c r="AB129" s="94"/>
      <c r="AC129" s="94"/>
      <c r="AD129" s="94"/>
      <c r="AE129" s="258"/>
      <c r="AF129" s="252"/>
      <c r="AG129" s="252"/>
      <c r="AH129" s="253"/>
      <c r="AI129" s="195">
        <v>4.5486111111111102E-4</v>
      </c>
      <c r="AJ129" s="180">
        <v>34</v>
      </c>
      <c r="AK129" s="180">
        <v>36</v>
      </c>
      <c r="AL129" s="181">
        <v>65</v>
      </c>
      <c r="AM129" s="41" t="s">
        <v>152</v>
      </c>
      <c r="AN129" s="42"/>
      <c r="AO129" s="42"/>
      <c r="AP129" s="42">
        <v>53</v>
      </c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</row>
    <row r="130" spans="1:78" s="2" customFormat="1" ht="18.75" hidden="1" x14ac:dyDescent="0.3">
      <c r="A130" s="53">
        <f>N130+R130+V130+Z130+AD130+AH130+AL130+AP130</f>
        <v>115</v>
      </c>
      <c r="B130" s="53">
        <v>128</v>
      </c>
      <c r="C130" s="336">
        <f>AVERAGE(L130,P130,T130,X130,AB130,AF130,AJ130,AN130,)</f>
        <v>20</v>
      </c>
      <c r="D130" s="3" t="s">
        <v>107</v>
      </c>
      <c r="E130" s="12" t="s">
        <v>50</v>
      </c>
      <c r="F130" s="12" t="s">
        <v>71</v>
      </c>
      <c r="G130" s="3" t="s">
        <v>210</v>
      </c>
      <c r="H130" s="350"/>
      <c r="I130" s="8" t="s">
        <v>92</v>
      </c>
      <c r="J130" s="8" t="s">
        <v>90</v>
      </c>
      <c r="K130" s="344"/>
      <c r="L130" s="344"/>
      <c r="M130" s="344"/>
      <c r="N130" s="344"/>
      <c r="O130" s="314"/>
      <c r="P130" s="314"/>
      <c r="Q130" s="314"/>
      <c r="R130" s="314"/>
      <c r="S130" s="278"/>
      <c r="T130" s="278"/>
      <c r="U130" s="278"/>
      <c r="V130" s="278"/>
      <c r="W130" s="134"/>
      <c r="X130" s="134"/>
      <c r="Y130" s="139"/>
      <c r="Z130" s="139"/>
      <c r="AA130" s="94"/>
      <c r="AB130" s="94"/>
      <c r="AC130" s="94"/>
      <c r="AD130" s="94"/>
      <c r="AE130" s="258"/>
      <c r="AF130" s="252"/>
      <c r="AG130" s="252"/>
      <c r="AH130" s="253"/>
      <c r="AI130" s="195">
        <v>4.6296296296296293E-4</v>
      </c>
      <c r="AJ130" s="180">
        <v>40</v>
      </c>
      <c r="AK130" s="180">
        <v>39</v>
      </c>
      <c r="AL130" s="181">
        <v>62</v>
      </c>
      <c r="AM130" s="41" t="s">
        <v>152</v>
      </c>
      <c r="AN130" s="42"/>
      <c r="AO130" s="42"/>
      <c r="AP130" s="42">
        <v>53</v>
      </c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5"/>
      <c r="BU130" s="5"/>
      <c r="BV130" s="5"/>
      <c r="BW130" s="5"/>
      <c r="BX130" s="5"/>
      <c r="BY130" s="5"/>
      <c r="BZ130" s="5"/>
    </row>
    <row r="131" spans="1:78" ht="18.75" hidden="1" x14ac:dyDescent="0.3">
      <c r="A131" s="53">
        <f>N131+R131+V131+Z131+AD131+AH131+AL131+AP131</f>
        <v>113</v>
      </c>
      <c r="B131" s="53">
        <v>129</v>
      </c>
      <c r="C131" s="336">
        <f>AVERAGE(L131,P131,T131,X131,AB131,AF131,AJ131,AN131,)</f>
        <v>21</v>
      </c>
      <c r="D131" s="3" t="s">
        <v>140</v>
      </c>
      <c r="E131" s="12" t="s">
        <v>245</v>
      </c>
      <c r="F131" s="12" t="s">
        <v>18</v>
      </c>
      <c r="G131" s="57" t="s">
        <v>210</v>
      </c>
      <c r="I131" s="8" t="s">
        <v>92</v>
      </c>
      <c r="J131" s="8" t="s">
        <v>90</v>
      </c>
      <c r="K131" s="344"/>
      <c r="L131" s="344"/>
      <c r="M131" s="344"/>
      <c r="N131" s="344"/>
      <c r="O131" s="319"/>
      <c r="P131" s="319"/>
      <c r="Q131" s="319"/>
      <c r="R131" s="319"/>
      <c r="S131" s="276"/>
      <c r="T131" s="276"/>
      <c r="U131" s="276"/>
      <c r="V131" s="276"/>
      <c r="W131" s="131"/>
      <c r="X131" s="131"/>
      <c r="Y131" s="144"/>
      <c r="Z131" s="144"/>
      <c r="AA131" s="93"/>
      <c r="AB131" s="93"/>
      <c r="AC131" s="93"/>
      <c r="AD131" s="93"/>
      <c r="AE131" s="258"/>
      <c r="AF131" s="251"/>
      <c r="AG131" s="252"/>
      <c r="AH131" s="253"/>
      <c r="AI131" s="194">
        <v>4.6296296296296293E-4</v>
      </c>
      <c r="AJ131" s="177">
        <v>42</v>
      </c>
      <c r="AK131" s="177">
        <v>41</v>
      </c>
      <c r="AL131" s="177">
        <v>60</v>
      </c>
      <c r="AM131" s="41" t="s">
        <v>152</v>
      </c>
      <c r="AN131" s="42"/>
      <c r="AO131" s="42"/>
      <c r="AP131" s="42">
        <v>53</v>
      </c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</row>
    <row r="132" spans="1:78" ht="18.75" hidden="1" x14ac:dyDescent="0.3">
      <c r="A132" s="53">
        <f>N132+R132+V132+Z132+AD132+AH132+AL132+AP132</f>
        <v>112</v>
      </c>
      <c r="B132" s="53">
        <v>130</v>
      </c>
      <c r="C132" s="336">
        <f>AVERAGE(L132,P132,T132,X132,AB132,AF132,AJ132,AN132,)</f>
        <v>20</v>
      </c>
      <c r="D132" s="3" t="s">
        <v>109</v>
      </c>
      <c r="E132" s="12" t="s">
        <v>101</v>
      </c>
      <c r="F132" s="12" t="s">
        <v>71</v>
      </c>
      <c r="G132" s="57" t="s">
        <v>210</v>
      </c>
      <c r="I132" s="8" t="s">
        <v>92</v>
      </c>
      <c r="J132" s="8" t="s">
        <v>90</v>
      </c>
      <c r="K132" s="344"/>
      <c r="L132" s="344"/>
      <c r="M132" s="344"/>
      <c r="N132" s="344"/>
      <c r="O132" s="314"/>
      <c r="P132" s="314"/>
      <c r="Q132" s="314"/>
      <c r="R132" s="314"/>
      <c r="S132" s="278"/>
      <c r="T132" s="278"/>
      <c r="U132" s="278"/>
      <c r="V132" s="278"/>
      <c r="W132" s="134"/>
      <c r="X132" s="134"/>
      <c r="Y132" s="139"/>
      <c r="Z132" s="139"/>
      <c r="AA132" s="94"/>
      <c r="AB132" s="94"/>
      <c r="AC132" s="94"/>
      <c r="AD132" s="94"/>
      <c r="AE132" s="258"/>
      <c r="AF132" s="252"/>
      <c r="AG132" s="252"/>
      <c r="AH132" s="253"/>
      <c r="AI132" s="195">
        <v>4.6527777777777778E-4</v>
      </c>
      <c r="AJ132" s="180">
        <v>40</v>
      </c>
      <c r="AK132" s="180">
        <v>42</v>
      </c>
      <c r="AL132" s="181">
        <v>59</v>
      </c>
      <c r="AM132" s="41" t="s">
        <v>152</v>
      </c>
      <c r="AN132" s="42"/>
      <c r="AO132" s="42"/>
      <c r="AP132" s="42">
        <v>53</v>
      </c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T132" s="2"/>
      <c r="BU132" s="2"/>
      <c r="BV132" s="2"/>
      <c r="BW132" s="2"/>
      <c r="BX132" s="2"/>
      <c r="BY132" s="2"/>
      <c r="BZ132" s="2"/>
    </row>
    <row r="133" spans="1:78" ht="18.75" hidden="1" x14ac:dyDescent="0.3">
      <c r="A133" s="53">
        <f>N133+R133+V133+Z133+AD133+AH133+AL133+AP133</f>
        <v>110</v>
      </c>
      <c r="B133" s="53">
        <v>131</v>
      </c>
      <c r="C133" s="336">
        <f>AVERAGE(L133,P133,T133,X133,AB133,AF133,AJ133,AN133,)</f>
        <v>22.5</v>
      </c>
      <c r="D133" s="3" t="s">
        <v>110</v>
      </c>
      <c r="E133" s="12" t="s">
        <v>50</v>
      </c>
      <c r="F133" s="12" t="s">
        <v>71</v>
      </c>
      <c r="G133" s="3" t="s">
        <v>210</v>
      </c>
      <c r="I133" s="8" t="s">
        <v>92</v>
      </c>
      <c r="J133" s="8" t="s">
        <v>90</v>
      </c>
      <c r="K133" s="344"/>
      <c r="L133" s="344"/>
      <c r="M133" s="344"/>
      <c r="N133" s="344"/>
      <c r="O133" s="314"/>
      <c r="P133" s="314"/>
      <c r="Q133" s="314"/>
      <c r="R133" s="314"/>
      <c r="S133" s="278"/>
      <c r="T133" s="278"/>
      <c r="U133" s="278"/>
      <c r="V133" s="278"/>
      <c r="W133" s="134"/>
      <c r="X133" s="134"/>
      <c r="Y133" s="139"/>
      <c r="Z133" s="139"/>
      <c r="AA133" s="94"/>
      <c r="AB133" s="94"/>
      <c r="AC133" s="94"/>
      <c r="AD133" s="94"/>
      <c r="AE133" s="258"/>
      <c r="AF133" s="252"/>
      <c r="AG133" s="252"/>
      <c r="AH133" s="253"/>
      <c r="AI133" s="195">
        <v>4.7569444444444444E-4</v>
      </c>
      <c r="AJ133" s="180">
        <v>45</v>
      </c>
      <c r="AK133" s="180">
        <v>44</v>
      </c>
      <c r="AL133" s="181">
        <v>57</v>
      </c>
      <c r="AM133" s="41" t="s">
        <v>152</v>
      </c>
      <c r="AN133" s="42"/>
      <c r="AO133" s="42"/>
      <c r="AP133" s="42">
        <v>53</v>
      </c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Q133" s="2"/>
      <c r="BR133" s="2"/>
      <c r="BS133" s="2"/>
    </row>
    <row r="134" spans="1:78" s="33" customFormat="1" ht="18.75" hidden="1" x14ac:dyDescent="0.3">
      <c r="A134" s="53">
        <f>N134+R134+V134+Z134+AD134+AH134+AL134+AP134</f>
        <v>107</v>
      </c>
      <c r="B134" s="53">
        <v>132</v>
      </c>
      <c r="C134" s="336">
        <f>AVERAGE(L134,P134,T134,X134,AB134,AF134,AJ134,AN134,)</f>
        <v>18.5</v>
      </c>
      <c r="D134" s="3" t="s">
        <v>112</v>
      </c>
      <c r="E134" s="12" t="s">
        <v>101</v>
      </c>
      <c r="F134" s="12" t="s">
        <v>71</v>
      </c>
      <c r="G134" s="3" t="s">
        <v>210</v>
      </c>
      <c r="H134" s="350"/>
      <c r="I134" s="8" t="s">
        <v>92</v>
      </c>
      <c r="J134" s="8" t="s">
        <v>90</v>
      </c>
      <c r="K134" s="344"/>
      <c r="L134" s="344"/>
      <c r="M134" s="344"/>
      <c r="N134" s="344"/>
      <c r="O134" s="314"/>
      <c r="P134" s="314"/>
      <c r="Q134" s="314"/>
      <c r="R134" s="314"/>
      <c r="S134" s="278"/>
      <c r="T134" s="278"/>
      <c r="U134" s="278"/>
      <c r="V134" s="278"/>
      <c r="W134" s="134"/>
      <c r="X134" s="134"/>
      <c r="Y134" s="139"/>
      <c r="Z134" s="139"/>
      <c r="AA134" s="94"/>
      <c r="AB134" s="94"/>
      <c r="AC134" s="94"/>
      <c r="AD134" s="94"/>
      <c r="AE134" s="258"/>
      <c r="AF134" s="252"/>
      <c r="AG134" s="252"/>
      <c r="AH134" s="253"/>
      <c r="AI134" s="195">
        <v>4.942129629629629E-4</v>
      </c>
      <c r="AJ134" s="180">
        <v>37</v>
      </c>
      <c r="AK134" s="180">
        <v>47</v>
      </c>
      <c r="AL134" s="181">
        <v>54</v>
      </c>
      <c r="AM134" s="41" t="s">
        <v>152</v>
      </c>
      <c r="AN134" s="42"/>
      <c r="AO134" s="42"/>
      <c r="AP134" s="42">
        <v>53</v>
      </c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</row>
    <row r="135" spans="1:78" ht="18.75" hidden="1" x14ac:dyDescent="0.3">
      <c r="A135" s="53">
        <f>N135+R135+V135+Z135+AD135+AH135+AL135+AP135</f>
        <v>105</v>
      </c>
      <c r="B135" s="53">
        <v>133</v>
      </c>
      <c r="C135" s="336">
        <f>AVERAGE(L135,P135,T135,X135,AB135,AF135,AJ135,AN135,)</f>
        <v>19.5</v>
      </c>
      <c r="D135" s="3" t="s">
        <v>138</v>
      </c>
      <c r="E135" s="12" t="s">
        <v>114</v>
      </c>
      <c r="F135" s="12" t="s">
        <v>18</v>
      </c>
      <c r="G135" s="57" t="s">
        <v>210</v>
      </c>
      <c r="I135" s="8" t="s">
        <v>92</v>
      </c>
      <c r="J135" s="8" t="s">
        <v>90</v>
      </c>
      <c r="K135" s="344"/>
      <c r="L135" s="344"/>
      <c r="M135" s="344"/>
      <c r="N135" s="344"/>
      <c r="O135" s="319"/>
      <c r="P135" s="319"/>
      <c r="Q135" s="319"/>
      <c r="R135" s="319"/>
      <c r="S135" s="276"/>
      <c r="T135" s="276"/>
      <c r="U135" s="276"/>
      <c r="V135" s="276"/>
      <c r="W135" s="131"/>
      <c r="X135" s="131"/>
      <c r="Y135" s="144"/>
      <c r="Z135" s="144"/>
      <c r="AA135" s="93"/>
      <c r="AB135" s="93"/>
      <c r="AC135" s="93"/>
      <c r="AD135" s="93"/>
      <c r="AE135" s="258"/>
      <c r="AF135" s="251"/>
      <c r="AG135" s="252"/>
      <c r="AH135" s="253"/>
      <c r="AI135" s="194">
        <v>5.3125000000000004E-4</v>
      </c>
      <c r="AJ135" s="177">
        <v>39</v>
      </c>
      <c r="AK135" s="177">
        <v>49</v>
      </c>
      <c r="AL135" s="177">
        <v>52</v>
      </c>
      <c r="AM135" s="41" t="s">
        <v>152</v>
      </c>
      <c r="AN135" s="42"/>
      <c r="AO135" s="42"/>
      <c r="AP135" s="42">
        <v>53</v>
      </c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</row>
    <row r="136" spans="1:78" ht="18.75" hidden="1" x14ac:dyDescent="0.3">
      <c r="A136" s="53">
        <f>N136+R136+V136+Z136+AD136+AH136+AL136+AP136</f>
        <v>102</v>
      </c>
      <c r="B136" s="53">
        <v>134</v>
      </c>
      <c r="C136" s="336">
        <f>AVERAGE(L136,P136,T136,X136,AB136,AF136,AJ136,AN136,)</f>
        <v>16.5</v>
      </c>
      <c r="D136" s="3" t="s">
        <v>145</v>
      </c>
      <c r="E136" s="12" t="s">
        <v>245</v>
      </c>
      <c r="F136" s="12" t="s">
        <v>18</v>
      </c>
      <c r="G136" s="57" t="s">
        <v>210</v>
      </c>
      <c r="I136" s="8" t="s">
        <v>92</v>
      </c>
      <c r="J136" s="8" t="s">
        <v>90</v>
      </c>
      <c r="K136" s="344"/>
      <c r="L136" s="344"/>
      <c r="M136" s="344"/>
      <c r="N136" s="344"/>
      <c r="O136" s="314"/>
      <c r="P136" s="314"/>
      <c r="Q136" s="314"/>
      <c r="R136" s="314"/>
      <c r="S136" s="278"/>
      <c r="T136" s="278"/>
      <c r="U136" s="278"/>
      <c r="V136" s="278"/>
      <c r="W136" s="134"/>
      <c r="X136" s="134"/>
      <c r="Y136" s="139"/>
      <c r="Z136" s="139"/>
      <c r="AA136" s="94"/>
      <c r="AB136" s="94"/>
      <c r="AC136" s="94"/>
      <c r="AD136" s="94"/>
      <c r="AE136" s="258"/>
      <c r="AF136" s="252"/>
      <c r="AG136" s="252"/>
      <c r="AH136" s="253"/>
      <c r="AI136" s="195">
        <v>5.5555555555555556E-4</v>
      </c>
      <c r="AJ136" s="180">
        <v>33</v>
      </c>
      <c r="AK136" s="180">
        <v>52</v>
      </c>
      <c r="AL136" s="181">
        <v>49</v>
      </c>
      <c r="AM136" s="41" t="s">
        <v>152</v>
      </c>
      <c r="AN136" s="42"/>
      <c r="AO136" s="42"/>
      <c r="AP136" s="42">
        <v>53</v>
      </c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T136" s="33"/>
      <c r="BU136" s="33"/>
      <c r="BV136" s="33"/>
      <c r="BW136" s="33"/>
      <c r="BX136" s="33"/>
      <c r="BY136" s="33"/>
      <c r="BZ136" s="33"/>
    </row>
    <row r="137" spans="1:78" ht="18.75" hidden="1" x14ac:dyDescent="0.3">
      <c r="A137" s="53">
        <f>N137+R137+V137+Z137+AD137+AH137+AL137+AP137</f>
        <v>101</v>
      </c>
      <c r="B137" s="53">
        <v>135</v>
      </c>
      <c r="C137" s="336">
        <f>AVERAGE(L137,P137,T137,X137,AB137,AF137,AJ137,AN137,)</f>
        <v>17.5</v>
      </c>
      <c r="D137" s="3" t="s">
        <v>141</v>
      </c>
      <c r="E137" s="12" t="s">
        <v>245</v>
      </c>
      <c r="F137" s="12" t="s">
        <v>18</v>
      </c>
      <c r="G137" s="57" t="s">
        <v>210</v>
      </c>
      <c r="I137" s="8" t="s">
        <v>92</v>
      </c>
      <c r="J137" s="8" t="s">
        <v>90</v>
      </c>
      <c r="K137" s="344"/>
      <c r="L137" s="344"/>
      <c r="M137" s="344"/>
      <c r="N137" s="344"/>
      <c r="O137" s="314"/>
      <c r="P137" s="314"/>
      <c r="Q137" s="314"/>
      <c r="R137" s="314"/>
      <c r="S137" s="278"/>
      <c r="T137" s="278"/>
      <c r="U137" s="278"/>
      <c r="V137" s="278"/>
      <c r="W137" s="134"/>
      <c r="X137" s="134"/>
      <c r="Y137" s="139"/>
      <c r="Z137" s="139"/>
      <c r="AA137" s="94"/>
      <c r="AB137" s="94"/>
      <c r="AC137" s="94"/>
      <c r="AD137" s="94"/>
      <c r="AE137" s="258"/>
      <c r="AF137" s="252"/>
      <c r="AG137" s="252"/>
      <c r="AH137" s="253"/>
      <c r="AI137" s="195">
        <v>5.6724537037037041E-4</v>
      </c>
      <c r="AJ137" s="180">
        <v>35</v>
      </c>
      <c r="AK137" s="180">
        <v>53</v>
      </c>
      <c r="AL137" s="181">
        <v>48</v>
      </c>
      <c r="AM137" s="41" t="s">
        <v>152</v>
      </c>
      <c r="AN137" s="42"/>
      <c r="AO137" s="42"/>
      <c r="AP137" s="42">
        <v>53</v>
      </c>
      <c r="BQ137" s="33"/>
      <c r="BR137" s="33"/>
      <c r="BS137" s="33"/>
    </row>
    <row r="138" spans="1:78" ht="18.75" hidden="1" x14ac:dyDescent="0.3">
      <c r="A138" s="53">
        <f>N138+R138+V138+Z138+AD138+AH138+AL138+AP138</f>
        <v>101</v>
      </c>
      <c r="B138" s="53">
        <v>136</v>
      </c>
      <c r="C138" s="336">
        <f>AVERAGE(L138,P138,T138,X138,AB138,AF138,AJ138,AN138,)</f>
        <v>43.333333333333336</v>
      </c>
      <c r="D138" s="3" t="s">
        <v>9</v>
      </c>
      <c r="E138" s="12" t="s">
        <v>88</v>
      </c>
      <c r="F138" s="12" t="s">
        <v>18</v>
      </c>
      <c r="G138" s="3" t="s">
        <v>210</v>
      </c>
      <c r="H138" s="350" t="s">
        <v>355</v>
      </c>
      <c r="I138" s="8" t="s">
        <v>92</v>
      </c>
      <c r="J138" s="8" t="s">
        <v>90</v>
      </c>
      <c r="K138" s="344"/>
      <c r="L138" s="344"/>
      <c r="M138" s="344"/>
      <c r="N138" s="344"/>
      <c r="O138" s="331"/>
      <c r="P138" s="331"/>
      <c r="Q138" s="331"/>
      <c r="R138" s="331"/>
      <c r="S138" s="284"/>
      <c r="T138" s="284"/>
      <c r="U138" s="284"/>
      <c r="V138" s="284"/>
      <c r="W138" s="131"/>
      <c r="X138" s="131"/>
      <c r="Y138" s="144"/>
      <c r="Z138" s="144"/>
      <c r="AA138" s="93"/>
      <c r="AB138" s="93"/>
      <c r="AC138" s="93"/>
      <c r="AD138" s="93"/>
      <c r="AE138" s="258"/>
      <c r="AF138" s="263"/>
      <c r="AG138" s="252"/>
      <c r="AH138" s="253"/>
      <c r="AI138" s="194">
        <v>6.0648148148148139E-4</v>
      </c>
      <c r="AJ138" s="177">
        <v>57</v>
      </c>
      <c r="AK138" s="177">
        <v>56</v>
      </c>
      <c r="AL138" s="177">
        <v>45</v>
      </c>
      <c r="AM138" s="45">
        <v>2.6388888888888886E-4</v>
      </c>
      <c r="AN138" s="46">
        <v>73</v>
      </c>
      <c r="AO138" s="46">
        <v>45</v>
      </c>
      <c r="AP138" s="46">
        <v>56</v>
      </c>
    </row>
    <row r="139" spans="1:78" s="33" customFormat="1" ht="18.75" hidden="1" x14ac:dyDescent="0.3">
      <c r="A139" s="53">
        <f>N139+R139+V139+Z139+AD139+AH139+AL139+AP139</f>
        <v>100</v>
      </c>
      <c r="B139" s="53">
        <v>137</v>
      </c>
      <c r="C139" s="336">
        <f>AVERAGE(L139,P139,T139,X139,AB139,AF139,AJ139,AN139,)</f>
        <v>20</v>
      </c>
      <c r="D139" s="3" t="s">
        <v>115</v>
      </c>
      <c r="E139" s="12" t="s">
        <v>7</v>
      </c>
      <c r="F139" s="12" t="s">
        <v>18</v>
      </c>
      <c r="G139" s="3" t="s">
        <v>210</v>
      </c>
      <c r="H139" s="350"/>
      <c r="I139" s="8" t="s">
        <v>77</v>
      </c>
      <c r="J139" s="8" t="s">
        <v>90</v>
      </c>
      <c r="K139" s="344"/>
      <c r="L139" s="344"/>
      <c r="M139" s="344"/>
      <c r="N139" s="344"/>
      <c r="O139" s="314"/>
      <c r="P139" s="314"/>
      <c r="Q139" s="314"/>
      <c r="R139" s="314"/>
      <c r="S139" s="278"/>
      <c r="T139" s="278"/>
      <c r="U139" s="278"/>
      <c r="V139" s="278"/>
      <c r="W139" s="134"/>
      <c r="X139" s="134"/>
      <c r="Y139" s="139"/>
      <c r="Z139" s="139"/>
      <c r="AA139" s="94"/>
      <c r="AB139" s="94"/>
      <c r="AC139" s="94"/>
      <c r="AD139" s="94"/>
      <c r="AE139" s="258"/>
      <c r="AF139" s="252"/>
      <c r="AG139" s="252"/>
      <c r="AH139" s="253"/>
      <c r="AI139" s="195">
        <v>5.8564814814814818E-4</v>
      </c>
      <c r="AJ139" s="180">
        <v>40</v>
      </c>
      <c r="AK139" s="180">
        <v>54</v>
      </c>
      <c r="AL139" s="181">
        <v>47</v>
      </c>
      <c r="AM139" s="41" t="s">
        <v>152</v>
      </c>
      <c r="AN139" s="42"/>
      <c r="AO139" s="42"/>
      <c r="AP139" s="42">
        <v>53</v>
      </c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</row>
    <row r="140" spans="1:78" ht="18.75" hidden="1" x14ac:dyDescent="0.3">
      <c r="A140" s="53">
        <f>N140+R140+V140+Z140+AD140+AH140+AL140+AP140</f>
        <v>99</v>
      </c>
      <c r="B140" s="53">
        <v>138</v>
      </c>
      <c r="C140" s="336">
        <f>AVERAGE(L140,P140,T140,X140,AB140,AF140,AJ140,AN140,)</f>
        <v>19</v>
      </c>
      <c r="D140" s="3" t="s">
        <v>139</v>
      </c>
      <c r="E140" s="12" t="s">
        <v>114</v>
      </c>
      <c r="F140" s="12" t="s">
        <v>18</v>
      </c>
      <c r="G140" s="57" t="s">
        <v>210</v>
      </c>
      <c r="I140" s="8" t="s">
        <v>92</v>
      </c>
      <c r="J140" s="8" t="s">
        <v>90</v>
      </c>
      <c r="K140" s="344"/>
      <c r="L140" s="344"/>
      <c r="M140" s="344"/>
      <c r="N140" s="344"/>
      <c r="O140" s="314"/>
      <c r="P140" s="314"/>
      <c r="Q140" s="314"/>
      <c r="R140" s="314"/>
      <c r="S140" s="278"/>
      <c r="T140" s="278"/>
      <c r="U140" s="278"/>
      <c r="V140" s="278"/>
      <c r="W140" s="134"/>
      <c r="X140" s="134"/>
      <c r="Y140" s="139"/>
      <c r="Z140" s="139"/>
      <c r="AA140" s="94"/>
      <c r="AB140" s="94"/>
      <c r="AC140" s="94"/>
      <c r="AD140" s="94"/>
      <c r="AE140" s="258"/>
      <c r="AF140" s="252"/>
      <c r="AG140" s="252"/>
      <c r="AH140" s="253"/>
      <c r="AI140" s="195">
        <v>6.030092592592593E-4</v>
      </c>
      <c r="AJ140" s="180">
        <v>38</v>
      </c>
      <c r="AK140" s="180">
        <v>55</v>
      </c>
      <c r="AL140" s="181">
        <v>46</v>
      </c>
      <c r="AM140" s="41" t="s">
        <v>152</v>
      </c>
      <c r="AN140" s="42"/>
      <c r="AO140" s="42"/>
      <c r="AP140" s="42">
        <v>53</v>
      </c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</row>
    <row r="141" spans="1:78" ht="18.75" hidden="1" x14ac:dyDescent="0.3">
      <c r="A141" s="53">
        <f>N141+R141+V141+Z141+AD141+AH141+AL141+AP141</f>
        <v>97</v>
      </c>
      <c r="B141" s="53">
        <v>139</v>
      </c>
      <c r="C141" s="336">
        <f>AVERAGE(L141,P141,T141,X141,AB141,AF141,AJ141,AN141,)</f>
        <v>20</v>
      </c>
      <c r="D141" s="3" t="s">
        <v>111</v>
      </c>
      <c r="E141" s="12" t="s">
        <v>101</v>
      </c>
      <c r="F141" s="12" t="s">
        <v>71</v>
      </c>
      <c r="G141" s="3" t="s">
        <v>210</v>
      </c>
      <c r="I141" s="8" t="s">
        <v>77</v>
      </c>
      <c r="J141" s="8" t="s">
        <v>90</v>
      </c>
      <c r="K141" s="344"/>
      <c r="L141" s="344"/>
      <c r="M141" s="344"/>
      <c r="N141" s="344"/>
      <c r="O141" s="319"/>
      <c r="P141" s="319"/>
      <c r="Q141" s="319"/>
      <c r="R141" s="319"/>
      <c r="S141" s="276"/>
      <c r="T141" s="276"/>
      <c r="U141" s="276"/>
      <c r="V141" s="276"/>
      <c r="W141" s="131"/>
      <c r="X141" s="131"/>
      <c r="Y141" s="144"/>
      <c r="Z141" s="144"/>
      <c r="AA141" s="93"/>
      <c r="AB141" s="93"/>
      <c r="AC141" s="93"/>
      <c r="AD141" s="93"/>
      <c r="AE141" s="258"/>
      <c r="AF141" s="251"/>
      <c r="AG141" s="252"/>
      <c r="AH141" s="253"/>
      <c r="AI141" s="194">
        <v>6.076388888888889E-4</v>
      </c>
      <c r="AJ141" s="177">
        <v>40</v>
      </c>
      <c r="AK141" s="177">
        <v>57</v>
      </c>
      <c r="AL141" s="177">
        <v>44</v>
      </c>
      <c r="AM141" s="41" t="s">
        <v>152</v>
      </c>
      <c r="AN141" s="42"/>
      <c r="AO141" s="42"/>
      <c r="AP141" s="42">
        <v>53</v>
      </c>
      <c r="BT141" s="33"/>
      <c r="BU141" s="33"/>
      <c r="BV141" s="33"/>
      <c r="BW141" s="33"/>
      <c r="BX141" s="33"/>
      <c r="BY141" s="33"/>
      <c r="BZ141" s="33"/>
    </row>
    <row r="142" spans="1:78" ht="18.75" hidden="1" x14ac:dyDescent="0.3">
      <c r="A142" s="53">
        <f>N142+R142+V142+Z142+AD142+AH142+AL142+AP142</f>
        <v>96</v>
      </c>
      <c r="B142" s="53">
        <v>140</v>
      </c>
      <c r="C142" s="336">
        <f>AVERAGE(L142,P142,T142,X142,AB142,AF142,AJ142,AN142,)</f>
        <v>17.5</v>
      </c>
      <c r="D142" s="3" t="s">
        <v>137</v>
      </c>
      <c r="E142" s="12" t="s">
        <v>135</v>
      </c>
      <c r="F142" s="12" t="s">
        <v>18</v>
      </c>
      <c r="G142" s="57" t="s">
        <v>210</v>
      </c>
      <c r="H142" s="350" t="s">
        <v>364</v>
      </c>
      <c r="I142" s="8" t="s">
        <v>77</v>
      </c>
      <c r="J142" s="8" t="s">
        <v>90</v>
      </c>
      <c r="K142" s="344"/>
      <c r="L142" s="344"/>
      <c r="M142" s="344"/>
      <c r="N142" s="344"/>
      <c r="O142" s="319"/>
      <c r="P142" s="319"/>
      <c r="Q142" s="319"/>
      <c r="R142" s="319"/>
      <c r="S142" s="276"/>
      <c r="T142" s="276"/>
      <c r="U142" s="276"/>
      <c r="V142" s="276"/>
      <c r="W142" s="131"/>
      <c r="X142" s="131"/>
      <c r="Y142" s="144"/>
      <c r="Z142" s="144"/>
      <c r="AA142" s="93"/>
      <c r="AB142" s="93"/>
      <c r="AC142" s="93"/>
      <c r="AD142" s="93"/>
      <c r="AE142" s="258"/>
      <c r="AF142" s="251"/>
      <c r="AG142" s="260"/>
      <c r="AH142" s="253"/>
      <c r="AI142" s="194">
        <v>6.087962962962963E-4</v>
      </c>
      <c r="AJ142" s="177">
        <v>35</v>
      </c>
      <c r="AK142" s="177">
        <v>58</v>
      </c>
      <c r="AL142" s="177">
        <v>43</v>
      </c>
      <c r="AM142" s="41" t="s">
        <v>152</v>
      </c>
      <c r="AN142" s="42"/>
      <c r="AO142" s="42"/>
      <c r="AP142" s="42">
        <v>53</v>
      </c>
      <c r="BQ142" s="33"/>
      <c r="BR142" s="33"/>
      <c r="BS142" s="33"/>
    </row>
    <row r="143" spans="1:78" s="33" customFormat="1" ht="18.75" x14ac:dyDescent="0.3">
      <c r="A143" s="53">
        <f>N143+R143+V143+Z143+AD143+AH143+AL143+AP143</f>
        <v>94</v>
      </c>
      <c r="B143" s="53">
        <v>141</v>
      </c>
      <c r="C143" s="336">
        <f>AVERAGE(L143,P143,T143,X143,AB143,AF143,AJ143,AN143,)</f>
        <v>16.5</v>
      </c>
      <c r="D143" s="3" t="s">
        <v>132</v>
      </c>
      <c r="E143" s="12" t="s">
        <v>31</v>
      </c>
      <c r="F143" s="12" t="s">
        <v>18</v>
      </c>
      <c r="G143" s="57" t="s">
        <v>210</v>
      </c>
      <c r="H143" s="350"/>
      <c r="I143" s="8" t="s">
        <v>77</v>
      </c>
      <c r="J143" s="8" t="s">
        <v>90</v>
      </c>
      <c r="K143" s="344"/>
      <c r="L143" s="344"/>
      <c r="M143" s="344"/>
      <c r="N143" s="344"/>
      <c r="O143" s="314"/>
      <c r="P143" s="314"/>
      <c r="Q143" s="314"/>
      <c r="R143" s="314"/>
      <c r="S143" s="278"/>
      <c r="T143" s="278"/>
      <c r="U143" s="278"/>
      <c r="V143" s="278"/>
      <c r="W143" s="134"/>
      <c r="X143" s="134"/>
      <c r="Y143" s="139"/>
      <c r="Z143" s="139"/>
      <c r="AA143" s="94"/>
      <c r="AB143" s="94"/>
      <c r="AC143" s="94"/>
      <c r="AD143" s="94"/>
      <c r="AE143" s="258"/>
      <c r="AF143" s="252"/>
      <c r="AG143" s="252"/>
      <c r="AH143" s="253"/>
      <c r="AI143" s="195">
        <v>6.7013888888888885E-4</v>
      </c>
      <c r="AJ143" s="180">
        <v>33</v>
      </c>
      <c r="AK143" s="180">
        <v>60</v>
      </c>
      <c r="AL143" s="181">
        <v>41</v>
      </c>
      <c r="AM143" s="41" t="s">
        <v>152</v>
      </c>
      <c r="AN143" s="42"/>
      <c r="AO143" s="42"/>
      <c r="AP143" s="42">
        <v>53</v>
      </c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</row>
    <row r="144" spans="1:78" s="33" customFormat="1" ht="18.75" hidden="1" x14ac:dyDescent="0.3">
      <c r="A144" s="53">
        <f>N144+R144+V144+Z144+AD144+AH144+AL144+AP144</f>
        <v>84</v>
      </c>
      <c r="B144" s="53">
        <v>142</v>
      </c>
      <c r="C144" s="336">
        <f>AVERAGE(L144,P144,T144,X144,AB144,AF144,AJ144,AN144,)</f>
        <v>29.5</v>
      </c>
      <c r="D144" s="3" t="s">
        <v>144</v>
      </c>
      <c r="E144" s="12" t="s">
        <v>7</v>
      </c>
      <c r="F144" s="12" t="s">
        <v>37</v>
      </c>
      <c r="G144" s="57" t="s">
        <v>230</v>
      </c>
      <c r="H144" s="350"/>
      <c r="I144" s="8" t="s">
        <v>92</v>
      </c>
      <c r="J144" s="8" t="s">
        <v>90</v>
      </c>
      <c r="K144" s="344"/>
      <c r="L144" s="344"/>
      <c r="M144" s="344"/>
      <c r="N144" s="344"/>
      <c r="O144" s="314"/>
      <c r="P144" s="314"/>
      <c r="Q144" s="314"/>
      <c r="R144" s="314"/>
      <c r="S144" s="278"/>
      <c r="T144" s="278"/>
      <c r="U144" s="278"/>
      <c r="V144" s="278"/>
      <c r="W144" s="134"/>
      <c r="X144" s="134"/>
      <c r="Y144" s="139"/>
      <c r="Z144" s="139"/>
      <c r="AA144" s="94"/>
      <c r="AB144" s="94"/>
      <c r="AC144" s="94"/>
      <c r="AD144" s="94"/>
      <c r="AE144" s="264"/>
      <c r="AF144" s="252"/>
      <c r="AG144" s="252"/>
      <c r="AH144" s="252"/>
      <c r="AI144" s="195"/>
      <c r="AJ144" s="180"/>
      <c r="AK144" s="180"/>
      <c r="AL144" s="180"/>
      <c r="AM144" s="41">
        <v>1.9328703703703703E-4</v>
      </c>
      <c r="AN144" s="42">
        <v>59</v>
      </c>
      <c r="AO144" s="42">
        <v>17</v>
      </c>
      <c r="AP144" s="42">
        <v>84</v>
      </c>
      <c r="BQ144" s="5"/>
      <c r="BR144" s="5"/>
      <c r="BS144" s="5"/>
      <c r="BT144" s="5"/>
      <c r="BU144" s="5"/>
      <c r="BV144" s="5"/>
      <c r="BW144" s="5"/>
      <c r="BX144" s="5"/>
      <c r="BY144" s="5"/>
      <c r="BZ144" s="5"/>
    </row>
    <row r="145" spans="1:78" ht="18.75" hidden="1" x14ac:dyDescent="0.3">
      <c r="A145" s="53">
        <f>N145+R145+V145+Z145+AD145+AH145+AL145+AP145</f>
        <v>81</v>
      </c>
      <c r="B145" s="53">
        <v>143</v>
      </c>
      <c r="C145" s="336">
        <f>AVERAGE(L145,P145,T145,X145,AB145,AF145,AJ145,AN145,)</f>
        <v>26</v>
      </c>
      <c r="D145" s="3" t="s">
        <v>24</v>
      </c>
      <c r="E145" s="12" t="s">
        <v>25</v>
      </c>
      <c r="F145" s="12" t="s">
        <v>36</v>
      </c>
      <c r="G145" s="57" t="s">
        <v>273</v>
      </c>
      <c r="I145" s="8" t="s">
        <v>92</v>
      </c>
      <c r="J145" s="8" t="s">
        <v>90</v>
      </c>
      <c r="K145" s="344"/>
      <c r="L145" s="344"/>
      <c r="M145" s="344"/>
      <c r="N145" s="344"/>
      <c r="O145" s="316"/>
      <c r="P145" s="316"/>
      <c r="Q145" s="316"/>
      <c r="R145" s="316"/>
      <c r="S145" s="281"/>
      <c r="T145" s="281"/>
      <c r="U145" s="281"/>
      <c r="V145" s="281"/>
      <c r="W145" s="131"/>
      <c r="X145" s="131"/>
      <c r="Y145" s="143"/>
      <c r="Z145" s="143"/>
      <c r="AA145" s="96"/>
      <c r="AB145" s="96"/>
      <c r="AC145" s="96"/>
      <c r="AD145" s="96"/>
      <c r="AE145" s="265"/>
      <c r="AF145" s="260"/>
      <c r="AG145" s="252"/>
      <c r="AH145" s="260"/>
      <c r="AI145" s="200"/>
      <c r="AJ145" s="178"/>
      <c r="AK145" s="178"/>
      <c r="AL145" s="178"/>
      <c r="AM145" s="45">
        <v>1.9560185185185183E-4</v>
      </c>
      <c r="AN145" s="46">
        <v>52</v>
      </c>
      <c r="AO145" s="46">
        <v>20</v>
      </c>
      <c r="AP145" s="46">
        <v>81</v>
      </c>
      <c r="BT145" s="33"/>
      <c r="BU145" s="33"/>
      <c r="BV145" s="33"/>
      <c r="BW145" s="33"/>
      <c r="BX145" s="33"/>
      <c r="BY145" s="33"/>
      <c r="BZ145" s="33"/>
    </row>
    <row r="146" spans="1:78" ht="18.75" x14ac:dyDescent="0.3">
      <c r="A146" s="53">
        <f>N146+R146+V146+Z146+AD146+AH146+AL146+AP146</f>
        <v>75</v>
      </c>
      <c r="B146" s="53">
        <v>144</v>
      </c>
      <c r="C146" s="336">
        <f>AVERAGE(L146,P146,T146,X146,AB146,AF146,AJ146,AN146,)</f>
        <v>22.5</v>
      </c>
      <c r="D146" s="3" t="s">
        <v>35</v>
      </c>
      <c r="E146" s="12" t="s">
        <v>34</v>
      </c>
      <c r="F146" s="12" t="s">
        <v>26</v>
      </c>
      <c r="G146" s="57" t="s">
        <v>323</v>
      </c>
      <c r="I146" s="8" t="s">
        <v>92</v>
      </c>
      <c r="J146" s="8" t="s">
        <v>90</v>
      </c>
      <c r="K146" s="344"/>
      <c r="L146" s="344"/>
      <c r="M146" s="344"/>
      <c r="N146" s="344"/>
      <c r="O146" s="314"/>
      <c r="P146" s="314"/>
      <c r="Q146" s="314"/>
      <c r="R146" s="314"/>
      <c r="S146" s="278"/>
      <c r="T146" s="278"/>
      <c r="U146" s="278"/>
      <c r="V146" s="278"/>
      <c r="W146" s="134"/>
      <c r="X146" s="134"/>
      <c r="Y146" s="139"/>
      <c r="Z146" s="139"/>
      <c r="AA146" s="94"/>
      <c r="AB146" s="94"/>
      <c r="AC146" s="94"/>
      <c r="AD146" s="94"/>
      <c r="AE146" s="264"/>
      <c r="AF146" s="252"/>
      <c r="AG146" s="252"/>
      <c r="AH146" s="252"/>
      <c r="AI146" s="195"/>
      <c r="AJ146" s="180"/>
      <c r="AK146" s="180"/>
      <c r="AL146" s="180"/>
      <c r="AM146" s="41">
        <v>2.0717592592592589E-4</v>
      </c>
      <c r="AN146" s="42">
        <v>45</v>
      </c>
      <c r="AO146" s="42">
        <v>26</v>
      </c>
      <c r="AP146" s="42">
        <v>75</v>
      </c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ht="18.75" hidden="1" x14ac:dyDescent="0.3">
      <c r="A147" s="53">
        <f>N147+R147+V147+Z147+AD147+AH147+AL147+AP147</f>
        <v>71</v>
      </c>
      <c r="B147" s="53">
        <v>145</v>
      </c>
      <c r="C147" s="336">
        <f>AVERAGE(L147,P147,T147,X147,AB147,AF147,AJ147,AN147,)</f>
        <v>28</v>
      </c>
      <c r="D147" s="3" t="s">
        <v>80</v>
      </c>
      <c r="E147" s="12" t="s">
        <v>7</v>
      </c>
      <c r="F147" s="12" t="s">
        <v>18</v>
      </c>
      <c r="G147" s="57" t="s">
        <v>210</v>
      </c>
      <c r="I147" s="8" t="s">
        <v>77</v>
      </c>
      <c r="J147" s="8" t="s">
        <v>90</v>
      </c>
      <c r="K147" s="344"/>
      <c r="L147" s="344"/>
      <c r="M147" s="344"/>
      <c r="N147" s="344"/>
      <c r="O147" s="316"/>
      <c r="P147" s="316"/>
      <c r="Q147" s="316"/>
      <c r="R147" s="316"/>
      <c r="S147" s="281"/>
      <c r="T147" s="281"/>
      <c r="U147" s="281"/>
      <c r="V147" s="281"/>
      <c r="W147" s="131"/>
      <c r="X147" s="131"/>
      <c r="Y147" s="143"/>
      <c r="Z147" s="143"/>
      <c r="AA147" s="96"/>
      <c r="AB147" s="96"/>
      <c r="AC147" s="96"/>
      <c r="AD147" s="96"/>
      <c r="AE147" s="265"/>
      <c r="AF147" s="260"/>
      <c r="AG147" s="252"/>
      <c r="AH147" s="260"/>
      <c r="AI147" s="200"/>
      <c r="AJ147" s="178"/>
      <c r="AK147" s="178"/>
      <c r="AL147" s="178"/>
      <c r="AM147" s="45">
        <v>2.1064814814814815E-4</v>
      </c>
      <c r="AN147" s="46">
        <v>56</v>
      </c>
      <c r="AO147" s="46">
        <v>30</v>
      </c>
      <c r="AP147" s="46">
        <v>71</v>
      </c>
      <c r="BQ147" s="33"/>
      <c r="BR147" s="33"/>
      <c r="BS147" s="33"/>
    </row>
    <row r="148" spans="1:78" ht="18.75" x14ac:dyDescent="0.3">
      <c r="A148" s="53">
        <f>N148+R148+V148+Z148+AD148+AH148+AL148+AP148</f>
        <v>67</v>
      </c>
      <c r="B148" s="53">
        <v>146</v>
      </c>
      <c r="C148" s="336">
        <f>AVERAGE(L148,P148,T148,X148,AB148,AF148,AJ148,AN148,)</f>
        <v>30.5</v>
      </c>
      <c r="D148" s="3" t="s">
        <v>30</v>
      </c>
      <c r="E148" s="12" t="s">
        <v>31</v>
      </c>
      <c r="F148" s="12" t="s">
        <v>37</v>
      </c>
      <c r="G148" s="57" t="s">
        <v>230</v>
      </c>
      <c r="I148" s="8" t="s">
        <v>77</v>
      </c>
      <c r="J148" s="8" t="s">
        <v>90</v>
      </c>
      <c r="K148" s="344"/>
      <c r="L148" s="344"/>
      <c r="M148" s="344"/>
      <c r="N148" s="344"/>
      <c r="O148" s="316"/>
      <c r="P148" s="316"/>
      <c r="Q148" s="316"/>
      <c r="R148" s="316"/>
      <c r="S148" s="281"/>
      <c r="T148" s="281"/>
      <c r="U148" s="281"/>
      <c r="V148" s="281"/>
      <c r="W148" s="131"/>
      <c r="X148" s="131"/>
      <c r="Y148" s="143"/>
      <c r="Z148" s="143"/>
      <c r="AA148" s="96"/>
      <c r="AB148" s="96"/>
      <c r="AC148" s="96"/>
      <c r="AD148" s="96"/>
      <c r="AE148" s="265"/>
      <c r="AF148" s="260"/>
      <c r="AG148" s="252"/>
      <c r="AH148" s="260"/>
      <c r="AI148" s="200"/>
      <c r="AJ148" s="178"/>
      <c r="AK148" s="178"/>
      <c r="AL148" s="178"/>
      <c r="AM148" s="45">
        <v>2.1643518518518518E-4</v>
      </c>
      <c r="AN148" s="46">
        <v>61</v>
      </c>
      <c r="AO148" s="46">
        <v>34</v>
      </c>
      <c r="AP148" s="46">
        <v>67</v>
      </c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</row>
    <row r="149" spans="1:78" ht="18.75" hidden="1" x14ac:dyDescent="0.3">
      <c r="A149" s="53">
        <f>N149+R149+V149+Z149+AD149+AH149+AL149+AP149</f>
        <v>65</v>
      </c>
      <c r="B149" s="53">
        <v>147</v>
      </c>
      <c r="C149" s="336">
        <f>AVERAGE(L149,P149,T149,X149,AB149,AF149,AJ149,AN149,)</f>
        <v>22.5</v>
      </c>
      <c r="D149" s="3" t="s">
        <v>78</v>
      </c>
      <c r="E149" s="12" t="s">
        <v>50</v>
      </c>
      <c r="F149" s="12" t="s">
        <v>18</v>
      </c>
      <c r="G149" s="57" t="s">
        <v>210</v>
      </c>
      <c r="I149" s="8" t="s">
        <v>92</v>
      </c>
      <c r="J149" s="8" t="s">
        <v>90</v>
      </c>
      <c r="K149" s="344"/>
      <c r="L149" s="344"/>
      <c r="M149" s="344"/>
      <c r="N149" s="344"/>
      <c r="O149" s="314"/>
      <c r="P149" s="314"/>
      <c r="Q149" s="314"/>
      <c r="R149" s="314"/>
      <c r="S149" s="278"/>
      <c r="T149" s="278"/>
      <c r="U149" s="278"/>
      <c r="V149" s="278"/>
      <c r="W149" s="134"/>
      <c r="X149" s="134"/>
      <c r="Y149" s="139"/>
      <c r="Z149" s="139"/>
      <c r="AA149" s="94"/>
      <c r="AB149" s="94"/>
      <c r="AC149" s="94"/>
      <c r="AD149" s="94"/>
      <c r="AE149" s="264"/>
      <c r="AF149" s="252"/>
      <c r="AG149" s="252"/>
      <c r="AH149" s="252"/>
      <c r="AI149" s="195"/>
      <c r="AJ149" s="180"/>
      <c r="AK149" s="180"/>
      <c r="AL149" s="180"/>
      <c r="AM149" s="41">
        <v>2.3032407407407409E-4</v>
      </c>
      <c r="AN149" s="42">
        <v>45</v>
      </c>
      <c r="AO149" s="42">
        <v>36</v>
      </c>
      <c r="AP149" s="42">
        <v>65</v>
      </c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</row>
    <row r="150" spans="1:78" ht="18.75" hidden="1" x14ac:dyDescent="0.3">
      <c r="A150" s="53">
        <f>N150+R150+V150+Z150+AD150+AH150+AL150+AP150</f>
        <v>64</v>
      </c>
      <c r="B150" s="53">
        <v>148</v>
      </c>
      <c r="C150" s="336">
        <f>AVERAGE(L150,P150,T150,X150,AB150,AF150,AJ150,AN150,)</f>
        <v>28.5</v>
      </c>
      <c r="D150" s="3" t="s">
        <v>64</v>
      </c>
      <c r="E150" s="12" t="s">
        <v>13</v>
      </c>
      <c r="F150" s="12" t="s">
        <v>18</v>
      </c>
      <c r="G150" s="57" t="s">
        <v>210</v>
      </c>
      <c r="I150" s="8" t="s">
        <v>92</v>
      </c>
      <c r="J150" s="8" t="s">
        <v>90</v>
      </c>
      <c r="K150" s="344"/>
      <c r="L150" s="344"/>
      <c r="M150" s="344"/>
      <c r="N150" s="344"/>
      <c r="O150" s="314"/>
      <c r="P150" s="314"/>
      <c r="Q150" s="314"/>
      <c r="R150" s="314"/>
      <c r="S150" s="278"/>
      <c r="T150" s="278"/>
      <c r="U150" s="278"/>
      <c r="V150" s="278"/>
      <c r="W150" s="134"/>
      <c r="X150" s="134"/>
      <c r="Y150" s="139"/>
      <c r="Z150" s="139"/>
      <c r="AA150" s="94"/>
      <c r="AB150" s="94"/>
      <c r="AC150" s="94"/>
      <c r="AD150" s="94"/>
      <c r="AE150" s="264"/>
      <c r="AF150" s="252"/>
      <c r="AG150" s="252"/>
      <c r="AH150" s="252"/>
      <c r="AI150" s="195"/>
      <c r="AJ150" s="180"/>
      <c r="AK150" s="180"/>
      <c r="AL150" s="180"/>
      <c r="AM150" s="41">
        <v>2.3032407407407409E-4</v>
      </c>
      <c r="AN150" s="42">
        <v>57</v>
      </c>
      <c r="AO150" s="42">
        <v>37</v>
      </c>
      <c r="AP150" s="42">
        <v>64</v>
      </c>
    </row>
    <row r="151" spans="1:78" ht="18.75" hidden="1" x14ac:dyDescent="0.3">
      <c r="A151" s="53">
        <f>N151+R151+V151+Z151+AD151+AH151+AL151+AP151</f>
        <v>61</v>
      </c>
      <c r="B151" s="53">
        <v>149</v>
      </c>
      <c r="C151" s="336">
        <f>AVERAGE(L151,P151,T151,X151,AB151,AF151,AJ151,AN151,)</f>
        <v>22</v>
      </c>
      <c r="D151" s="3" t="s">
        <v>82</v>
      </c>
      <c r="E151" s="12" t="s">
        <v>13</v>
      </c>
      <c r="F151" s="12" t="s">
        <v>83</v>
      </c>
      <c r="G151" s="57" t="s">
        <v>231</v>
      </c>
      <c r="I151" s="8" t="s">
        <v>77</v>
      </c>
      <c r="J151" s="8" t="s">
        <v>90</v>
      </c>
      <c r="K151" s="344"/>
      <c r="L151" s="344"/>
      <c r="M151" s="344"/>
      <c r="N151" s="344"/>
      <c r="O151" s="314"/>
      <c r="P151" s="314"/>
      <c r="Q151" s="314"/>
      <c r="R151" s="314"/>
      <c r="S151" s="278"/>
      <c r="T151" s="278"/>
      <c r="U151" s="278"/>
      <c r="V151" s="278"/>
      <c r="W151" s="134"/>
      <c r="X151" s="134"/>
      <c r="Y151" s="139"/>
      <c r="Z151" s="139"/>
      <c r="AA151" s="94"/>
      <c r="AB151" s="94"/>
      <c r="AC151" s="94"/>
      <c r="AD151" s="94"/>
      <c r="AE151" s="264"/>
      <c r="AF151" s="252"/>
      <c r="AG151" s="252"/>
      <c r="AH151" s="252"/>
      <c r="AI151" s="195"/>
      <c r="AJ151" s="180"/>
      <c r="AK151" s="180"/>
      <c r="AL151" s="180"/>
      <c r="AM151" s="41">
        <v>2.3611111111111109E-4</v>
      </c>
      <c r="AN151" s="42">
        <v>44</v>
      </c>
      <c r="AO151" s="42">
        <v>40</v>
      </c>
      <c r="AP151" s="42">
        <v>61</v>
      </c>
    </row>
    <row r="152" spans="1:78" ht="15.75" hidden="1" x14ac:dyDescent="0.25">
      <c r="E152" s="5" t="s">
        <v>227</v>
      </c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AD152" s="81"/>
      <c r="AE152" s="9"/>
      <c r="AH152" s="8"/>
    </row>
    <row r="153" spans="1:78" ht="15.75" hidden="1" x14ac:dyDescent="0.25">
      <c r="A153" s="21"/>
      <c r="B153" s="21"/>
      <c r="C153" s="6"/>
      <c r="D153" s="20" t="s">
        <v>157</v>
      </c>
      <c r="E153" s="5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AD153" s="81"/>
      <c r="AE153" s="5"/>
      <c r="AF153" s="5"/>
      <c r="AG153" s="5"/>
      <c r="AH153" s="5"/>
      <c r="AI153" s="5"/>
    </row>
    <row r="154" spans="1:78" ht="15.75" hidden="1" x14ac:dyDescent="0.25">
      <c r="A154" s="21"/>
      <c r="B154" s="21"/>
      <c r="C154" s="320" t="s">
        <v>147</v>
      </c>
      <c r="D154" s="11" t="s">
        <v>155</v>
      </c>
      <c r="F154" s="5"/>
      <c r="Y154" s="21"/>
      <c r="Z154" s="21"/>
      <c r="AC154" s="21"/>
      <c r="AD154" s="11"/>
      <c r="AE154" s="5"/>
      <c r="AF154" s="5"/>
      <c r="AG154" s="5"/>
      <c r="AH154" s="5"/>
      <c r="AI154" s="11"/>
      <c r="AK154" s="5"/>
      <c r="AL154" s="5"/>
      <c r="AM154" s="5"/>
      <c r="AN154" s="5"/>
      <c r="AO154" s="5"/>
      <c r="AP154" s="5"/>
    </row>
    <row r="155" spans="1:78" ht="15.75" hidden="1" x14ac:dyDescent="0.25">
      <c r="A155" s="21"/>
      <c r="B155" s="21"/>
      <c r="C155" s="320" t="s">
        <v>148</v>
      </c>
      <c r="D155" s="11" t="s">
        <v>149</v>
      </c>
      <c r="F155" s="5"/>
      <c r="Y155" s="21"/>
      <c r="Z155" s="21"/>
      <c r="AC155" s="21"/>
      <c r="AD155" s="19"/>
      <c r="AI155" s="11"/>
      <c r="AK155" s="5"/>
      <c r="AL155" s="5"/>
      <c r="AM155" s="5"/>
      <c r="AN155" s="5"/>
      <c r="AO155" s="5"/>
      <c r="AP155" s="5"/>
    </row>
    <row r="156" spans="1:78" ht="15.75" hidden="1" x14ac:dyDescent="0.25">
      <c r="A156" s="11"/>
      <c r="B156" s="11"/>
      <c r="C156" s="6" t="s">
        <v>150</v>
      </c>
      <c r="D156" s="11" t="s">
        <v>153</v>
      </c>
      <c r="F156" s="5"/>
      <c r="Y156" s="21"/>
      <c r="Z156" s="21"/>
      <c r="AC156" s="21"/>
      <c r="AD156" s="19"/>
      <c r="AI156" s="11"/>
      <c r="AK156" s="5"/>
      <c r="AL156" s="5"/>
      <c r="AM156" s="5"/>
      <c r="AN156" s="5"/>
      <c r="AO156" s="5"/>
      <c r="AP156" s="5"/>
    </row>
    <row r="157" spans="1:78" ht="15.75" hidden="1" x14ac:dyDescent="0.25">
      <c r="A157" s="11"/>
      <c r="B157" s="11"/>
      <c r="C157" s="6" t="s">
        <v>151</v>
      </c>
      <c r="D157" s="11" t="s">
        <v>154</v>
      </c>
      <c r="F157" s="5"/>
      <c r="Y157" s="11"/>
      <c r="Z157" s="11"/>
      <c r="AC157" s="11"/>
      <c r="AD157" s="37"/>
      <c r="AI157" s="11"/>
      <c r="AK157" s="5"/>
      <c r="AL157" s="5"/>
      <c r="AM157" s="5"/>
      <c r="AN157" s="5"/>
      <c r="AO157" s="5"/>
      <c r="AP157" s="5"/>
    </row>
    <row r="158" spans="1:78" ht="15.75" hidden="1" x14ac:dyDescent="0.25">
      <c r="A158" s="21"/>
      <c r="B158" s="21"/>
      <c r="C158" s="320"/>
      <c r="F158" s="5"/>
      <c r="G158" s="5"/>
      <c r="Y158" s="11"/>
      <c r="Z158" s="11"/>
      <c r="AC158" s="11"/>
      <c r="AD158" s="37"/>
      <c r="AE158" s="5"/>
      <c r="AF158" s="5"/>
      <c r="AG158" s="5"/>
      <c r="AH158" s="5"/>
      <c r="AI158" s="11"/>
      <c r="AK158" s="5"/>
      <c r="AL158" s="5"/>
      <c r="AM158" s="5"/>
      <c r="AN158" s="5"/>
      <c r="AO158" s="5"/>
      <c r="AP158" s="5"/>
    </row>
    <row r="159" spans="1:78" ht="15.75" hidden="1" x14ac:dyDescent="0.25">
      <c r="A159" s="21"/>
      <c r="B159" s="21"/>
      <c r="C159" s="320"/>
      <c r="D159" s="22" t="s">
        <v>160</v>
      </c>
      <c r="F159" s="5"/>
      <c r="Y159" s="21"/>
      <c r="Z159" s="21"/>
      <c r="AC159" s="21"/>
      <c r="AD159" s="19"/>
      <c r="AI159" s="11"/>
      <c r="AK159" s="5"/>
      <c r="AL159" s="5"/>
      <c r="AM159" s="5"/>
      <c r="AN159" s="5"/>
      <c r="AO159" s="5"/>
      <c r="AP159" s="5"/>
    </row>
    <row r="160" spans="1:78" ht="15.75" hidden="1" x14ac:dyDescent="0.25">
      <c r="A160" s="21"/>
      <c r="B160" s="21"/>
      <c r="C160" s="320" t="s">
        <v>147</v>
      </c>
      <c r="D160" s="5" t="s">
        <v>158</v>
      </c>
      <c r="F160" s="5"/>
      <c r="G160" s="28"/>
      <c r="Y160" s="21"/>
      <c r="Z160" s="21"/>
      <c r="AC160" s="21"/>
      <c r="AD160" s="19"/>
      <c r="AI160" s="11"/>
      <c r="AK160" s="5"/>
      <c r="AL160" s="5"/>
      <c r="AM160" s="5"/>
      <c r="AN160" s="5"/>
      <c r="AO160" s="5"/>
      <c r="AP160" s="5"/>
    </row>
    <row r="161" spans="1:42" ht="15.75" hidden="1" x14ac:dyDescent="0.25">
      <c r="A161" s="21"/>
      <c r="B161" s="21"/>
      <c r="C161" s="320" t="s">
        <v>148</v>
      </c>
      <c r="D161" s="5" t="s">
        <v>159</v>
      </c>
      <c r="F161" s="5"/>
      <c r="G161" s="36"/>
      <c r="Y161" s="21"/>
      <c r="Z161" s="21"/>
      <c r="AC161" s="21"/>
      <c r="AD161" s="19"/>
      <c r="AI161" s="11"/>
      <c r="AK161" s="5"/>
      <c r="AL161" s="5"/>
      <c r="AM161" s="5"/>
      <c r="AN161" s="5"/>
      <c r="AO161" s="5"/>
      <c r="AP161" s="5"/>
    </row>
    <row r="162" spans="1:42" ht="15.75" hidden="1" x14ac:dyDescent="0.25">
      <c r="A162" s="11"/>
      <c r="B162" s="11"/>
      <c r="C162" s="6"/>
      <c r="F162" s="5"/>
      <c r="Y162" s="21"/>
      <c r="Z162" s="21"/>
      <c r="AC162" s="21"/>
      <c r="AD162" s="19"/>
      <c r="AI162" s="11"/>
      <c r="AK162" s="5"/>
      <c r="AL162" s="5"/>
      <c r="AM162" s="5"/>
      <c r="AN162" s="5"/>
      <c r="AO162" s="5"/>
      <c r="AP162" s="5"/>
    </row>
    <row r="163" spans="1:42" ht="15.75" hidden="1" x14ac:dyDescent="0.25">
      <c r="A163" s="11"/>
      <c r="B163" s="11"/>
      <c r="C163" s="6"/>
      <c r="D163" s="22" t="s">
        <v>161</v>
      </c>
      <c r="F163" s="5"/>
      <c r="Y163" s="11"/>
      <c r="Z163" s="11"/>
      <c r="AC163" s="11"/>
      <c r="AD163" s="37"/>
      <c r="AE163" s="5"/>
      <c r="AF163" s="5"/>
      <c r="AG163" s="5"/>
      <c r="AH163" s="5"/>
      <c r="AI163" s="11"/>
      <c r="AK163" s="5"/>
      <c r="AL163" s="5"/>
      <c r="AM163" s="5"/>
      <c r="AN163" s="5"/>
      <c r="AO163" s="5"/>
      <c r="AP163" s="5"/>
    </row>
    <row r="164" spans="1:42" ht="15.75" hidden="1" x14ac:dyDescent="0.25">
      <c r="A164" s="21"/>
      <c r="B164" s="21"/>
      <c r="C164" s="320" t="s">
        <v>147</v>
      </c>
      <c r="D164" s="5" t="s">
        <v>162</v>
      </c>
      <c r="F164" s="5"/>
      <c r="G164" s="27"/>
      <c r="Y164" s="11"/>
      <c r="Z164" s="11"/>
      <c r="AC164" s="11"/>
      <c r="AD164" s="37"/>
      <c r="AI164" s="11"/>
      <c r="AK164" s="5"/>
      <c r="AL164" s="5"/>
      <c r="AM164" s="5"/>
      <c r="AN164" s="5"/>
      <c r="AO164" s="5"/>
      <c r="AP164" s="5"/>
    </row>
    <row r="165" spans="1:42" ht="15.75" hidden="1" x14ac:dyDescent="0.25">
      <c r="A165" s="21"/>
      <c r="B165" s="21"/>
      <c r="C165" s="320" t="s">
        <v>148</v>
      </c>
      <c r="D165" s="5" t="s">
        <v>163</v>
      </c>
      <c r="F165" s="5"/>
      <c r="Y165" s="21"/>
      <c r="Z165" s="21"/>
      <c r="AC165" s="21"/>
      <c r="AD165" s="19"/>
      <c r="AE165" s="5"/>
      <c r="AF165" s="5"/>
      <c r="AG165" s="5"/>
      <c r="AH165" s="5"/>
      <c r="AI165" s="11"/>
      <c r="AK165" s="5"/>
      <c r="AL165" s="5"/>
      <c r="AM165" s="5"/>
      <c r="AN165" s="5"/>
      <c r="AO165" s="5"/>
      <c r="AP165" s="5"/>
    </row>
    <row r="166" spans="1:42" ht="15.75" hidden="1" x14ac:dyDescent="0.25">
      <c r="A166" s="21"/>
      <c r="B166" s="21"/>
      <c r="C166" s="6"/>
      <c r="D166" s="5" t="s">
        <v>228</v>
      </c>
      <c r="F166" s="5"/>
      <c r="Y166" s="21"/>
      <c r="Z166" s="21"/>
      <c r="AC166" s="21"/>
      <c r="AD166" s="19"/>
      <c r="AI166" s="11"/>
      <c r="AK166" s="5"/>
      <c r="AL166" s="5"/>
      <c r="AM166" s="5"/>
      <c r="AN166" s="5"/>
      <c r="AO166" s="5"/>
      <c r="AP166" s="5"/>
    </row>
    <row r="167" spans="1:42" ht="15.75" hidden="1" x14ac:dyDescent="0.25">
      <c r="A167" s="21"/>
      <c r="B167" s="21"/>
      <c r="C167" s="6"/>
      <c r="D167" s="5" t="s">
        <v>229</v>
      </c>
      <c r="F167" s="5"/>
      <c r="Y167" s="21"/>
      <c r="Z167" s="21"/>
      <c r="AC167" s="21"/>
      <c r="AD167" s="11"/>
      <c r="AI167" s="11"/>
      <c r="AK167" s="5"/>
      <c r="AL167" s="5"/>
      <c r="AM167" s="5"/>
      <c r="AN167" s="5"/>
      <c r="AO167" s="5"/>
      <c r="AP167" s="5"/>
    </row>
    <row r="168" spans="1:42" ht="15.75" hidden="1" x14ac:dyDescent="0.25">
      <c r="A168" s="21"/>
      <c r="B168" s="21"/>
      <c r="C168" s="6"/>
      <c r="D168" s="6"/>
      <c r="F168" s="5"/>
      <c r="Y168" s="21"/>
      <c r="Z168" s="21"/>
      <c r="AC168" s="21"/>
      <c r="AD168" s="11"/>
      <c r="AI168" s="11"/>
      <c r="AK168" s="5"/>
      <c r="AL168" s="5"/>
      <c r="AM168" s="5"/>
      <c r="AN168" s="5"/>
      <c r="AO168" s="5"/>
      <c r="AP168" s="5"/>
    </row>
    <row r="169" spans="1:42" ht="15.75" hidden="1" x14ac:dyDescent="0.25">
      <c r="A169" s="21"/>
      <c r="B169" s="21"/>
      <c r="C169" s="6"/>
      <c r="D169" s="6"/>
      <c r="E169" s="5"/>
      <c r="F169" s="5"/>
      <c r="Y169" s="21"/>
      <c r="Z169" s="21"/>
      <c r="AC169" s="21"/>
      <c r="AD169" s="11"/>
      <c r="AI169" s="11"/>
      <c r="AK169" s="5"/>
      <c r="AL169" s="5"/>
      <c r="AM169" s="5"/>
      <c r="AN169" s="5"/>
      <c r="AO169" s="5"/>
      <c r="AP169" s="5"/>
    </row>
    <row r="170" spans="1:42" ht="15.75" hidden="1" x14ac:dyDescent="0.25">
      <c r="A170" s="21"/>
      <c r="B170" s="21"/>
      <c r="C170" s="6"/>
      <c r="D170" s="6"/>
      <c r="E170" s="5"/>
      <c r="F170" s="5"/>
      <c r="Y170" s="21"/>
      <c r="Z170" s="21"/>
      <c r="AC170" s="21"/>
      <c r="AD170" s="11"/>
      <c r="AI170" s="11"/>
      <c r="AK170" s="5"/>
      <c r="AL170" s="5"/>
      <c r="AM170" s="5"/>
      <c r="AN170" s="5"/>
      <c r="AO170" s="5"/>
      <c r="AP170" s="5"/>
    </row>
    <row r="171" spans="1:42" ht="15.75" hidden="1" x14ac:dyDescent="0.25">
      <c r="A171" s="54"/>
      <c r="B171" s="54"/>
      <c r="C171" s="6"/>
      <c r="D171" s="6"/>
      <c r="E171" s="5"/>
      <c r="F171" s="5"/>
      <c r="G171" s="27"/>
      <c r="Y171" s="21"/>
      <c r="Z171" s="21"/>
      <c r="AC171" s="21"/>
      <c r="AD171" s="11"/>
      <c r="AI171" s="11"/>
      <c r="AK171" s="5"/>
      <c r="AL171" s="5"/>
      <c r="AM171" s="5"/>
      <c r="AN171" s="5"/>
      <c r="AO171" s="5"/>
      <c r="AP171" s="5"/>
    </row>
    <row r="172" spans="1:42" ht="15.75" hidden="1" x14ac:dyDescent="0.25">
      <c r="A172" s="54"/>
      <c r="B172" s="54"/>
      <c r="C172" s="6"/>
      <c r="D172" s="6"/>
      <c r="F172" s="5"/>
      <c r="G172" s="36"/>
      <c r="Y172" s="54"/>
      <c r="Z172" s="54"/>
      <c r="AC172" s="54"/>
      <c r="AD172" s="11"/>
      <c r="AI172" s="11"/>
      <c r="AK172" s="5"/>
      <c r="AL172" s="5"/>
      <c r="AM172" s="5"/>
      <c r="AN172" s="5"/>
      <c r="AO172" s="5"/>
      <c r="AP172" s="5"/>
    </row>
    <row r="173" spans="1:42" ht="15.75" hidden="1" x14ac:dyDescent="0.25">
      <c r="A173" s="54"/>
      <c r="B173" s="54"/>
      <c r="C173" s="6"/>
      <c r="D173" s="6"/>
      <c r="F173" s="5"/>
      <c r="G173" s="36"/>
      <c r="Y173" s="54"/>
      <c r="Z173" s="54"/>
      <c r="AC173" s="54"/>
      <c r="AD173" s="11"/>
      <c r="AI173" s="11"/>
      <c r="AK173" s="5"/>
      <c r="AL173" s="5"/>
      <c r="AM173" s="5"/>
      <c r="AN173" s="5"/>
      <c r="AO173" s="5"/>
      <c r="AP173" s="5"/>
    </row>
    <row r="174" spans="1:42" ht="15.75" hidden="1" x14ac:dyDescent="0.25">
      <c r="A174" s="54"/>
      <c r="B174" s="54"/>
      <c r="C174" s="6"/>
      <c r="D174" s="6"/>
      <c r="F174" s="5"/>
      <c r="Y174" s="54"/>
      <c r="Z174" s="54"/>
      <c r="AC174" s="54"/>
      <c r="AD174" s="11"/>
      <c r="AI174" s="11"/>
      <c r="AK174" s="5"/>
      <c r="AL174" s="5"/>
      <c r="AM174" s="5"/>
      <c r="AN174" s="5"/>
      <c r="AO174" s="5"/>
      <c r="AP174" s="5"/>
    </row>
    <row r="175" spans="1:42" ht="15.75" hidden="1" x14ac:dyDescent="0.25">
      <c r="A175" s="54"/>
      <c r="B175" s="54"/>
      <c r="C175" s="6"/>
      <c r="D175" s="6"/>
      <c r="F175" s="5"/>
      <c r="G175" s="27"/>
      <c r="Y175" s="54"/>
      <c r="Z175" s="54"/>
      <c r="AC175" s="54"/>
      <c r="AD175" s="11"/>
      <c r="AI175" s="11"/>
      <c r="AK175" s="5"/>
      <c r="AL175" s="5"/>
      <c r="AM175" s="5"/>
      <c r="AN175" s="5"/>
      <c r="AO175" s="5"/>
      <c r="AP175" s="5"/>
    </row>
    <row r="176" spans="1:42" ht="15.75" hidden="1" x14ac:dyDescent="0.25">
      <c r="A176" s="54"/>
      <c r="B176" s="54"/>
      <c r="C176" s="6"/>
      <c r="D176" s="6"/>
      <c r="F176" s="5"/>
      <c r="Y176" s="54"/>
      <c r="Z176" s="54"/>
      <c r="AC176" s="54"/>
      <c r="AD176" s="11"/>
      <c r="AI176" s="11"/>
      <c r="AK176" s="5"/>
      <c r="AL176" s="5"/>
      <c r="AM176" s="5"/>
      <c r="AN176" s="5"/>
      <c r="AO176" s="5"/>
      <c r="AP176" s="5"/>
    </row>
    <row r="177" spans="1:42" ht="15.75" hidden="1" x14ac:dyDescent="0.25">
      <c r="A177" s="54"/>
      <c r="B177" s="54"/>
      <c r="C177" s="6"/>
      <c r="D177" s="6"/>
      <c r="F177" s="5"/>
      <c r="Y177" s="54"/>
      <c r="Z177" s="54"/>
      <c r="AC177" s="54"/>
      <c r="AD177" s="11"/>
      <c r="AI177" s="11"/>
      <c r="AK177" s="5"/>
      <c r="AL177" s="5"/>
      <c r="AM177" s="5"/>
      <c r="AN177" s="5"/>
      <c r="AO177" s="5"/>
      <c r="AP177" s="5"/>
    </row>
    <row r="178" spans="1:42" ht="15.75" hidden="1" x14ac:dyDescent="0.25">
      <c r="A178" s="54"/>
      <c r="B178" s="54"/>
      <c r="C178" s="6"/>
      <c r="D178" s="6"/>
      <c r="F178" s="5"/>
      <c r="Y178" s="54"/>
      <c r="Z178" s="54"/>
      <c r="AC178" s="54"/>
      <c r="AD178" s="11"/>
      <c r="AI178" s="11"/>
      <c r="AK178" s="5"/>
      <c r="AL178" s="5"/>
      <c r="AM178" s="5"/>
      <c r="AN178" s="5"/>
      <c r="AO178" s="5"/>
      <c r="AP178" s="5"/>
    </row>
    <row r="179" spans="1:42" ht="15.75" hidden="1" x14ac:dyDescent="0.25">
      <c r="A179" s="54"/>
      <c r="B179" s="54"/>
      <c r="C179" s="6"/>
      <c r="D179" s="6"/>
      <c r="F179" s="5"/>
      <c r="Y179" s="54"/>
      <c r="Z179" s="54"/>
      <c r="AC179" s="54"/>
      <c r="AD179" s="11"/>
      <c r="AI179" s="11"/>
      <c r="AK179" s="5"/>
      <c r="AL179" s="5"/>
      <c r="AM179" s="5"/>
      <c r="AN179" s="5"/>
      <c r="AO179" s="5"/>
      <c r="AP179" s="5"/>
    </row>
    <row r="180" spans="1:42" ht="15.75" hidden="1" x14ac:dyDescent="0.25">
      <c r="A180" s="54"/>
      <c r="B180" s="54"/>
      <c r="C180" s="6"/>
      <c r="D180" s="6"/>
      <c r="F180" s="5"/>
      <c r="Y180" s="54"/>
      <c r="Z180" s="54"/>
      <c r="AC180" s="54"/>
      <c r="AD180" s="11"/>
      <c r="AI180" s="11"/>
      <c r="AK180" s="5"/>
      <c r="AL180" s="5"/>
      <c r="AM180" s="5"/>
      <c r="AN180" s="5"/>
      <c r="AO180" s="5"/>
      <c r="AP180" s="5"/>
    </row>
    <row r="181" spans="1:42" ht="15.75" hidden="1" x14ac:dyDescent="0.25">
      <c r="A181" s="54"/>
      <c r="B181" s="54"/>
      <c r="C181" s="6"/>
      <c r="D181" s="6"/>
      <c r="Y181" s="54"/>
      <c r="Z181" s="54"/>
      <c r="AC181" s="54"/>
      <c r="AD181" s="11"/>
      <c r="AI181" s="11"/>
      <c r="AK181" s="5"/>
    </row>
    <row r="182" spans="1:42" ht="15.75" hidden="1" x14ac:dyDescent="0.25">
      <c r="A182" s="54"/>
      <c r="B182" s="54"/>
      <c r="C182" s="6"/>
      <c r="D182" s="6"/>
      <c r="F182" s="5"/>
      <c r="G182" s="5"/>
      <c r="Y182" s="54"/>
      <c r="Z182" s="54"/>
      <c r="AC182" s="54"/>
      <c r="AD182" s="11"/>
      <c r="AE182" s="5"/>
      <c r="AF182" s="5"/>
      <c r="AG182" s="5"/>
      <c r="AH182" s="5"/>
      <c r="AI182" s="11"/>
      <c r="AK182" s="5"/>
      <c r="AM182" s="5"/>
      <c r="AN182" s="5"/>
      <c r="AO182" s="5"/>
      <c r="AP182" s="5"/>
    </row>
    <row r="183" spans="1:42" ht="15.75" hidden="1" x14ac:dyDescent="0.25">
      <c r="A183" s="54"/>
      <c r="B183" s="54"/>
      <c r="C183" s="6"/>
      <c r="D183" s="6"/>
      <c r="F183" s="5"/>
      <c r="G183" s="5"/>
      <c r="Y183" s="54"/>
      <c r="Z183" s="54"/>
      <c r="AC183" s="54"/>
      <c r="AD183" s="11"/>
      <c r="AE183" s="5"/>
      <c r="AF183" s="5"/>
      <c r="AG183" s="5"/>
      <c r="AH183" s="5"/>
      <c r="AI183" s="11"/>
      <c r="AK183" s="5"/>
      <c r="AM183" s="5"/>
      <c r="AN183" s="5"/>
      <c r="AO183" s="5"/>
      <c r="AP183" s="5"/>
    </row>
    <row r="184" spans="1:42" ht="15.75" hidden="1" x14ac:dyDescent="0.25">
      <c r="A184" s="54"/>
      <c r="B184" s="54"/>
      <c r="C184" s="6"/>
      <c r="D184" s="6"/>
      <c r="F184" s="5"/>
      <c r="G184" s="5"/>
      <c r="Y184" s="54"/>
      <c r="Z184" s="54"/>
      <c r="AC184" s="54"/>
      <c r="AD184" s="11"/>
      <c r="AE184" s="5"/>
      <c r="AF184" s="5"/>
      <c r="AG184" s="5"/>
      <c r="AH184" s="5"/>
      <c r="AI184" s="11"/>
      <c r="AK184" s="5"/>
      <c r="AM184" s="5"/>
      <c r="AN184" s="5"/>
      <c r="AO184" s="5"/>
      <c r="AP184" s="5"/>
    </row>
    <row r="185" spans="1:42" ht="15.75" hidden="1" x14ac:dyDescent="0.25">
      <c r="A185" s="21"/>
      <c r="B185" s="21"/>
      <c r="C185" s="6"/>
      <c r="D185" s="6"/>
      <c r="F185" s="5"/>
      <c r="G185" s="5"/>
      <c r="Y185" s="54"/>
      <c r="Z185" s="54"/>
      <c r="AC185" s="54"/>
      <c r="AD185" s="11"/>
      <c r="AE185" s="5"/>
      <c r="AF185" s="5"/>
      <c r="AG185" s="5"/>
      <c r="AH185" s="5"/>
      <c r="AI185" s="11"/>
      <c r="AK185" s="5"/>
      <c r="AM185" s="5"/>
      <c r="AN185" s="5"/>
      <c r="AO185" s="5"/>
      <c r="AP185" s="5"/>
    </row>
    <row r="186" spans="1:42" ht="15.75" hidden="1" x14ac:dyDescent="0.25">
      <c r="A186" s="21"/>
      <c r="B186" s="21"/>
      <c r="C186" s="6"/>
      <c r="D186" s="6"/>
      <c r="F186" s="5"/>
      <c r="G186" s="5"/>
      <c r="Y186" s="21"/>
      <c r="Z186" s="21"/>
      <c r="AC186" s="21"/>
      <c r="AD186" s="11"/>
      <c r="AE186" s="5"/>
      <c r="AF186" s="5"/>
      <c r="AG186" s="5"/>
      <c r="AH186" s="5"/>
      <c r="AI186" s="11"/>
      <c r="AK186" s="5"/>
      <c r="AM186" s="5"/>
      <c r="AN186" s="5"/>
      <c r="AO186" s="5"/>
      <c r="AP186" s="5"/>
    </row>
    <row r="187" spans="1:42" ht="15.75" hidden="1" x14ac:dyDescent="0.25">
      <c r="D187" s="6"/>
      <c r="F187" s="5"/>
      <c r="G187" s="5"/>
      <c r="Y187" s="21"/>
      <c r="Z187" s="21"/>
      <c r="AC187" s="21"/>
      <c r="AD187" s="11"/>
      <c r="AE187" s="5"/>
      <c r="AF187" s="5"/>
      <c r="AG187" s="5"/>
      <c r="AH187" s="5"/>
      <c r="AI187" s="11"/>
      <c r="AK187" s="5"/>
      <c r="AM187" s="5"/>
      <c r="AN187" s="5"/>
      <c r="AO187" s="5"/>
      <c r="AP187" s="5"/>
    </row>
    <row r="188" spans="1:42" ht="15.75" hidden="1" x14ac:dyDescent="0.25">
      <c r="F188" s="5"/>
      <c r="G188" s="5"/>
      <c r="AD188" s="81"/>
      <c r="AE188" s="5"/>
      <c r="AF188" s="5"/>
      <c r="AG188" s="5"/>
      <c r="AH188" s="5"/>
      <c r="AM188" s="5"/>
      <c r="AN188" s="5"/>
      <c r="AO188" s="5"/>
      <c r="AP188" s="5"/>
    </row>
    <row r="189" spans="1:42" ht="15.75" hidden="1" x14ac:dyDescent="0.25">
      <c r="F189" s="5"/>
      <c r="G189" s="5"/>
      <c r="AD189" s="81"/>
      <c r="AE189" s="5"/>
      <c r="AF189" s="5"/>
      <c r="AG189" s="5"/>
      <c r="AH189" s="5"/>
      <c r="AM189" s="5"/>
      <c r="AN189" s="5"/>
      <c r="AO189" s="5"/>
      <c r="AP189" s="5"/>
    </row>
    <row r="190" spans="1:42" ht="15.75" hidden="1" x14ac:dyDescent="0.25">
      <c r="F190" s="5"/>
      <c r="G190" s="5"/>
      <c r="AD190" s="81"/>
      <c r="AE190" s="5"/>
      <c r="AF190" s="5"/>
      <c r="AG190" s="5"/>
      <c r="AH190" s="5"/>
      <c r="AM190" s="5"/>
      <c r="AN190" s="5"/>
      <c r="AO190" s="5"/>
      <c r="AP190" s="5"/>
    </row>
    <row r="191" spans="1:42" ht="15.75" hidden="1" x14ac:dyDescent="0.25">
      <c r="F191" s="5"/>
      <c r="G191" s="5"/>
      <c r="AD191" s="81"/>
      <c r="AE191" s="5"/>
      <c r="AF191" s="5"/>
      <c r="AG191" s="5"/>
      <c r="AH191" s="5"/>
      <c r="AM191" s="5"/>
      <c r="AN191" s="5"/>
      <c r="AO191" s="5"/>
      <c r="AP191" s="5"/>
    </row>
    <row r="192" spans="1:42" ht="15.75" hidden="1" x14ac:dyDescent="0.25">
      <c r="F192" s="5"/>
      <c r="G192" s="5"/>
      <c r="AD192" s="81"/>
      <c r="AE192" s="5"/>
      <c r="AF192" s="5"/>
      <c r="AG192" s="5"/>
      <c r="AH192" s="5"/>
      <c r="AM192" s="5"/>
      <c r="AN192" s="5"/>
      <c r="AO192" s="5"/>
      <c r="AP192" s="5"/>
    </row>
    <row r="193" spans="6:42" ht="15.75" hidden="1" x14ac:dyDescent="0.25">
      <c r="F193" s="5"/>
      <c r="G193" s="5"/>
      <c r="AD193" s="81"/>
      <c r="AE193" s="5"/>
      <c r="AF193" s="5"/>
      <c r="AG193" s="5"/>
      <c r="AH193" s="5"/>
      <c r="AM193" s="5"/>
      <c r="AN193" s="5"/>
      <c r="AO193" s="5"/>
      <c r="AP193" s="5"/>
    </row>
    <row r="194" spans="6:42" ht="15.75" hidden="1" x14ac:dyDescent="0.25">
      <c r="F194" s="5"/>
      <c r="G194" s="5"/>
      <c r="AD194" s="81"/>
      <c r="AE194" s="5"/>
      <c r="AF194" s="5"/>
      <c r="AG194" s="5"/>
      <c r="AH194" s="5"/>
      <c r="AM194" s="5"/>
      <c r="AN194" s="5"/>
      <c r="AO194" s="5"/>
      <c r="AP194" s="5"/>
    </row>
    <row r="195" spans="6:42" ht="15.75" hidden="1" x14ac:dyDescent="0.25">
      <c r="F195" s="5"/>
      <c r="G195" s="5"/>
      <c r="AD195" s="81"/>
      <c r="AE195" s="5"/>
      <c r="AF195" s="5"/>
      <c r="AG195" s="5"/>
      <c r="AH195" s="5"/>
      <c r="AM195" s="5"/>
      <c r="AN195" s="5"/>
      <c r="AO195" s="5"/>
      <c r="AP195" s="5"/>
    </row>
    <row r="196" spans="6:42" ht="15.75" hidden="1" x14ac:dyDescent="0.25">
      <c r="F196" s="5"/>
      <c r="G196" s="5"/>
      <c r="AD196" s="81"/>
      <c r="AE196" s="5"/>
      <c r="AF196" s="5"/>
      <c r="AG196" s="5"/>
      <c r="AH196" s="5"/>
      <c r="AM196" s="5"/>
      <c r="AN196" s="5"/>
      <c r="AO196" s="5"/>
      <c r="AP196" s="5"/>
    </row>
    <row r="197" spans="6:42" ht="15.75" hidden="1" x14ac:dyDescent="0.25">
      <c r="F197" s="5"/>
      <c r="G197" s="5"/>
      <c r="AD197" s="81"/>
      <c r="AE197" s="5"/>
      <c r="AF197" s="5"/>
      <c r="AG197" s="5"/>
      <c r="AH197" s="5"/>
      <c r="AM197" s="5"/>
      <c r="AN197" s="5"/>
      <c r="AO197" s="5"/>
      <c r="AP197" s="5"/>
    </row>
    <row r="198" spans="6:42" ht="15.75" hidden="1" x14ac:dyDescent="0.25">
      <c r="F198" s="5"/>
      <c r="G198" s="5"/>
      <c r="AD198" s="81"/>
      <c r="AE198" s="5"/>
      <c r="AF198" s="5"/>
      <c r="AG198" s="5"/>
      <c r="AH198" s="5"/>
      <c r="AM198" s="5"/>
      <c r="AN198" s="5"/>
      <c r="AO198" s="5"/>
      <c r="AP198" s="5"/>
    </row>
    <row r="199" spans="6:42" ht="15.75" hidden="1" x14ac:dyDescent="0.25">
      <c r="F199" s="5"/>
      <c r="G199" s="5"/>
      <c r="AD199" s="81"/>
      <c r="AE199" s="5"/>
      <c r="AF199" s="5"/>
      <c r="AG199" s="5"/>
      <c r="AH199" s="5"/>
      <c r="AM199" s="5"/>
      <c r="AN199" s="5"/>
      <c r="AO199" s="5"/>
      <c r="AP199" s="5"/>
    </row>
    <row r="200" spans="6:42" ht="15.75" hidden="1" x14ac:dyDescent="0.25">
      <c r="F200" s="5"/>
      <c r="G200" s="5"/>
      <c r="AD200" s="81"/>
      <c r="AE200" s="5"/>
      <c r="AF200" s="5"/>
      <c r="AG200" s="5"/>
      <c r="AH200" s="5"/>
      <c r="AM200" s="5"/>
      <c r="AN200" s="5"/>
      <c r="AO200" s="5"/>
      <c r="AP200" s="5"/>
    </row>
    <row r="201" spans="6:42" ht="15.75" hidden="1" x14ac:dyDescent="0.25">
      <c r="F201" s="5"/>
      <c r="G201" s="5"/>
      <c r="AD201" s="81"/>
      <c r="AE201" s="5"/>
      <c r="AF201" s="5"/>
      <c r="AG201" s="5"/>
      <c r="AH201" s="5"/>
      <c r="AM201" s="5"/>
      <c r="AN201" s="5"/>
      <c r="AO201" s="5"/>
      <c r="AP201" s="5"/>
    </row>
    <row r="202" spans="6:42" ht="15.75" hidden="1" x14ac:dyDescent="0.25">
      <c r="F202" s="5"/>
      <c r="G202" s="5"/>
      <c r="AD202" s="81"/>
      <c r="AE202" s="5"/>
      <c r="AF202" s="5"/>
      <c r="AG202" s="5"/>
      <c r="AH202" s="5"/>
      <c r="AM202" s="5"/>
      <c r="AN202" s="5"/>
      <c r="AO202" s="5"/>
      <c r="AP202" s="5"/>
    </row>
    <row r="203" spans="6:42" ht="15.75" hidden="1" x14ac:dyDescent="0.25">
      <c r="F203" s="5"/>
      <c r="G203" s="5"/>
      <c r="AD203" s="81"/>
      <c r="AE203" s="5"/>
      <c r="AF203" s="5"/>
      <c r="AG203" s="5"/>
      <c r="AH203" s="5"/>
      <c r="AM203" s="5"/>
      <c r="AN203" s="5"/>
      <c r="AO203" s="5"/>
      <c r="AP203" s="5"/>
    </row>
    <row r="204" spans="6:42" ht="15.75" hidden="1" x14ac:dyDescent="0.25">
      <c r="F204" s="5"/>
      <c r="G204" s="5"/>
      <c r="AD204" s="81"/>
      <c r="AE204" s="5"/>
      <c r="AF204" s="5"/>
      <c r="AG204" s="5"/>
      <c r="AH204" s="5"/>
      <c r="AM204" s="5"/>
      <c r="AN204" s="5"/>
      <c r="AO204" s="5"/>
      <c r="AP204" s="5"/>
    </row>
    <row r="205" spans="6:42" ht="15.75" hidden="1" x14ac:dyDescent="0.25">
      <c r="F205" s="5"/>
      <c r="G205" s="5"/>
      <c r="AD205" s="81"/>
      <c r="AE205" s="5"/>
      <c r="AF205" s="5"/>
      <c r="AG205" s="5"/>
      <c r="AH205" s="5"/>
      <c r="AM205" s="5"/>
      <c r="AN205" s="5"/>
      <c r="AO205" s="5"/>
      <c r="AP205" s="5"/>
    </row>
    <row r="206" spans="6:42" ht="15.75" hidden="1" x14ac:dyDescent="0.25">
      <c r="F206" s="5"/>
      <c r="G206" s="5"/>
      <c r="AD206" s="81"/>
      <c r="AE206" s="5"/>
      <c r="AF206" s="5"/>
      <c r="AG206" s="5"/>
      <c r="AH206" s="5"/>
      <c r="AM206" s="5"/>
      <c r="AN206" s="5"/>
      <c r="AO206" s="5"/>
      <c r="AP206" s="5"/>
    </row>
    <row r="207" spans="6:42" ht="15.75" hidden="1" x14ac:dyDescent="0.25">
      <c r="F207" s="5"/>
      <c r="G207" s="5"/>
      <c r="AD207" s="81"/>
      <c r="AE207" s="5"/>
      <c r="AF207" s="5"/>
      <c r="AG207" s="5"/>
      <c r="AH207" s="5"/>
      <c r="AM207" s="5"/>
      <c r="AN207" s="5"/>
      <c r="AO207" s="5"/>
      <c r="AP207" s="5"/>
    </row>
    <row r="208" spans="6:42" ht="15.75" hidden="1" x14ac:dyDescent="0.25">
      <c r="F208" s="5"/>
      <c r="G208" s="5"/>
      <c r="AD208" s="81"/>
      <c r="AE208" s="5"/>
      <c r="AF208" s="5"/>
      <c r="AG208" s="5"/>
      <c r="AH208" s="5"/>
      <c r="AM208" s="5"/>
      <c r="AN208" s="5"/>
      <c r="AO208" s="5"/>
      <c r="AP208" s="5"/>
    </row>
    <row r="209" spans="4:42" ht="15.75" hidden="1" x14ac:dyDescent="0.25">
      <c r="F209" s="5"/>
      <c r="G209" s="5"/>
      <c r="AD209" s="81"/>
      <c r="AE209" s="5"/>
      <c r="AF209" s="5"/>
      <c r="AG209" s="5"/>
      <c r="AH209" s="5"/>
      <c r="AM209" s="5"/>
      <c r="AN209" s="5"/>
      <c r="AO209" s="5"/>
      <c r="AP209" s="5"/>
    </row>
    <row r="210" spans="4:42" ht="15.75" hidden="1" x14ac:dyDescent="0.25">
      <c r="F210" s="5"/>
      <c r="G210" s="5"/>
      <c r="AD210" s="81"/>
      <c r="AE210" s="5"/>
      <c r="AF210" s="5"/>
      <c r="AG210" s="5"/>
      <c r="AH210" s="5"/>
      <c r="AM210" s="5"/>
      <c r="AN210" s="5"/>
      <c r="AO210" s="5"/>
      <c r="AP210" s="5"/>
    </row>
    <row r="211" spans="4:42" ht="15.75" hidden="1" x14ac:dyDescent="0.25">
      <c r="F211" s="5"/>
      <c r="G211" s="5"/>
      <c r="AD211" s="81"/>
      <c r="AE211" s="5"/>
      <c r="AF211" s="5"/>
      <c r="AG211" s="5"/>
      <c r="AH211" s="5"/>
      <c r="AM211" s="5"/>
      <c r="AN211" s="5"/>
      <c r="AO211" s="5"/>
      <c r="AP211" s="5"/>
    </row>
    <row r="212" spans="4:42" ht="15.75" hidden="1" x14ac:dyDescent="0.25">
      <c r="F212" s="5"/>
      <c r="G212" s="5"/>
      <c r="AD212" s="81"/>
      <c r="AE212" s="5"/>
      <c r="AF212" s="5"/>
      <c r="AG212" s="5"/>
      <c r="AH212" s="5"/>
      <c r="AM212" s="5"/>
      <c r="AN212" s="5"/>
      <c r="AO212" s="5"/>
      <c r="AP212" s="5"/>
    </row>
    <row r="213" spans="4:42" ht="15.75" hidden="1" x14ac:dyDescent="0.25">
      <c r="F213" s="5"/>
      <c r="G213" s="5"/>
      <c r="AD213" s="81"/>
      <c r="AE213" s="5"/>
      <c r="AF213" s="5"/>
      <c r="AG213" s="5"/>
      <c r="AH213" s="5"/>
      <c r="AM213" s="5"/>
      <c r="AN213" s="5"/>
      <c r="AO213" s="5"/>
      <c r="AP213" s="5"/>
    </row>
    <row r="214" spans="4:42" ht="15.75" hidden="1" x14ac:dyDescent="0.25">
      <c r="F214" s="5"/>
      <c r="G214" s="5"/>
      <c r="AD214" s="81"/>
      <c r="AE214" s="5"/>
      <c r="AF214" s="5"/>
      <c r="AG214" s="5"/>
      <c r="AH214" s="5"/>
      <c r="AM214" s="5"/>
      <c r="AN214" s="5"/>
      <c r="AO214" s="5"/>
      <c r="AP214" s="5"/>
    </row>
    <row r="215" spans="4:42" ht="15.75" hidden="1" x14ac:dyDescent="0.25">
      <c r="F215" s="5"/>
      <c r="G215" s="5"/>
      <c r="AD215" s="81"/>
      <c r="AE215" s="5"/>
      <c r="AF215" s="5"/>
      <c r="AG215" s="5"/>
      <c r="AH215" s="5"/>
      <c r="AM215" s="5"/>
      <c r="AN215" s="5"/>
      <c r="AO215" s="5"/>
      <c r="AP215" s="5"/>
    </row>
    <row r="216" spans="4:42" ht="15.75" hidden="1" x14ac:dyDescent="0.25">
      <c r="F216" s="5"/>
      <c r="G216" s="5"/>
      <c r="AD216" s="81"/>
      <c r="AE216" s="5"/>
      <c r="AF216" s="5"/>
      <c r="AG216" s="5"/>
      <c r="AH216" s="5"/>
      <c r="AM216" s="5"/>
      <c r="AN216" s="5"/>
      <c r="AO216" s="5"/>
      <c r="AP216" s="5"/>
    </row>
    <row r="217" spans="4:42" ht="15.75" hidden="1" x14ac:dyDescent="0.25">
      <c r="F217" s="5"/>
      <c r="G217" s="5"/>
      <c r="AD217" s="81"/>
      <c r="AE217" s="5"/>
      <c r="AF217" s="5"/>
      <c r="AG217" s="5"/>
      <c r="AH217" s="5"/>
      <c r="AM217" s="5"/>
      <c r="AN217" s="5"/>
      <c r="AO217" s="5"/>
      <c r="AP217" s="5"/>
    </row>
    <row r="218" spans="4:42" ht="15.75" hidden="1" x14ac:dyDescent="0.25">
      <c r="F218" s="5"/>
      <c r="G218" s="5"/>
      <c r="AD218" s="81"/>
      <c r="AE218" s="5"/>
      <c r="AF218" s="5"/>
      <c r="AG218" s="5"/>
      <c r="AH218" s="5"/>
      <c r="AM218" s="5"/>
      <c r="AN218" s="5"/>
      <c r="AO218" s="5"/>
      <c r="AP218" s="5"/>
    </row>
    <row r="219" spans="4:42" ht="15.75" hidden="1" x14ac:dyDescent="0.25">
      <c r="D219" s="11"/>
      <c r="E219" s="21"/>
      <c r="F219" s="5"/>
      <c r="G219" s="5"/>
      <c r="AD219" s="81"/>
      <c r="AE219" s="5"/>
      <c r="AF219" s="5"/>
      <c r="AG219" s="5"/>
      <c r="AH219" s="5"/>
      <c r="AI219" s="11"/>
      <c r="AM219" s="5"/>
      <c r="AN219" s="5"/>
      <c r="AO219" s="5"/>
      <c r="AP219" s="5"/>
    </row>
  </sheetData>
  <sheetProtection password="D09D" sheet="1" objects="1" scenarios="1"/>
  <autoFilter ref="E1:E219" xr:uid="{280A9DB1-C54E-44B8-81A4-569B3166BA7E}">
    <filterColumn colId="0">
      <filters>
        <filter val="CATEGORIA"/>
        <filter val="MASTER A"/>
        <filter val="MASTER B"/>
      </filters>
    </filterColumn>
  </autoFilter>
  <conditionalFormatting sqref="H1:H113 H143:H1048576 H115:H141">
    <cfRule type="containsText" dxfId="11" priority="3" operator="containsText" text="FEMININO">
      <formula>NOT(ISERROR(SEARCH("FEMININO",H1)))</formula>
    </cfRule>
  </conditionalFormatting>
  <conditionalFormatting sqref="H142">
    <cfRule type="containsText" dxfId="10" priority="2" operator="containsText" text="FEMININO">
      <formula>NOT(ISERROR(SEARCH("FEMININO",H142)))</formula>
    </cfRule>
  </conditionalFormatting>
  <conditionalFormatting sqref="H114">
    <cfRule type="containsText" dxfId="9" priority="1" operator="containsText" text="FEMININO">
      <formula>NOT(ISERROR(SEARCH("FEMININO",H114)))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EB428-0140-4A46-B9DF-D09A5810C8FB}">
  <sheetPr filterMode="1">
    <tabColor rgb="FF9E0000"/>
  </sheetPr>
  <dimension ref="A1:CC219"/>
  <sheetViews>
    <sheetView showGridLines="0" workbookViewId="0">
      <selection activeCell="H40" sqref="H40"/>
    </sheetView>
  </sheetViews>
  <sheetFormatPr defaultRowHeight="15" x14ac:dyDescent="0.25"/>
  <cols>
    <col min="1" max="1" width="9.42578125" style="5" customWidth="1"/>
    <col min="2" max="2" width="10.140625" style="5" customWidth="1"/>
    <col min="3" max="3" width="5.28515625" style="337" customWidth="1"/>
    <col min="4" max="4" width="34.140625" style="5" customWidth="1"/>
    <col min="5" max="5" width="12.140625" style="11" customWidth="1"/>
    <col min="6" max="6" width="24.85546875" style="11" customWidth="1"/>
    <col min="7" max="7" width="25.140625" style="21" bestFit="1" customWidth="1"/>
    <col min="8" max="8" width="33" style="350" bestFit="1" customWidth="1"/>
    <col min="9" max="9" width="9.140625" style="6"/>
    <col min="10" max="10" width="16.28515625" style="6" bestFit="1" customWidth="1"/>
    <col min="11" max="11" width="10.42578125" style="6" customWidth="1"/>
    <col min="12" max="12" width="5.5703125" style="6" bestFit="1" customWidth="1"/>
    <col min="13" max="13" width="9.7109375" style="6" bestFit="1" customWidth="1"/>
    <col min="14" max="14" width="9.28515625" style="6" bestFit="1" customWidth="1"/>
    <col min="15" max="15" width="9.5703125" style="6" customWidth="1"/>
    <col min="16" max="16" width="6.7109375" style="6" customWidth="1"/>
    <col min="17" max="17" width="9.7109375" style="6" bestFit="1" customWidth="1"/>
    <col min="18" max="18" width="9.7109375" style="6" customWidth="1"/>
    <col min="19" max="19" width="11" style="6" customWidth="1"/>
    <col min="20" max="20" width="7.5703125" style="6" customWidth="1"/>
    <col min="21" max="21" width="9.7109375" style="6" bestFit="1" customWidth="1"/>
    <col min="22" max="22" width="9.28515625" style="6" bestFit="1" customWidth="1"/>
    <col min="23" max="23" width="8.42578125" style="6" customWidth="1"/>
    <col min="24" max="24" width="5.5703125" style="6" bestFit="1" customWidth="1"/>
    <col min="25" max="26" width="8.5703125" style="5" customWidth="1"/>
    <col min="27" max="27" width="8.28515625" style="6" customWidth="1"/>
    <col min="28" max="28" width="5.5703125" style="6" bestFit="1" customWidth="1"/>
    <col min="29" max="29" width="9" style="5" customWidth="1"/>
    <col min="30" max="30" width="8.42578125" style="78" customWidth="1"/>
    <col min="31" max="31" width="8.28515625" style="4" customWidth="1"/>
    <col min="32" max="32" width="5.5703125" style="6" bestFit="1" customWidth="1"/>
    <col min="33" max="33" width="9.7109375" style="6" bestFit="1" customWidth="1"/>
    <col min="34" max="34" width="9" style="6" customWidth="1"/>
    <col min="35" max="35" width="8.28515625" style="128" customWidth="1"/>
    <col min="36" max="36" width="5.5703125" style="6" customWidth="1"/>
    <col min="37" max="37" width="9.7109375" style="6" customWidth="1"/>
    <col min="38" max="38" width="9.28515625" style="6" customWidth="1"/>
    <col min="39" max="39" width="8.42578125" style="4" customWidth="1"/>
    <col min="40" max="40" width="5.5703125" style="6" bestFit="1" customWidth="1"/>
    <col min="41" max="41" width="9.7109375" style="6" bestFit="1" customWidth="1"/>
    <col min="42" max="42" width="9.28515625" style="6" customWidth="1"/>
    <col min="43" max="16384" width="9.140625" style="5"/>
  </cols>
  <sheetData>
    <row r="1" spans="1:81" s="90" customFormat="1" ht="23.25" x14ac:dyDescent="0.35">
      <c r="A1" s="204"/>
      <c r="B1" s="204"/>
      <c r="C1" s="334"/>
      <c r="D1" s="205" t="s">
        <v>288</v>
      </c>
      <c r="E1" s="206"/>
      <c r="F1" s="206"/>
      <c r="G1" s="207"/>
      <c r="H1" s="349"/>
      <c r="I1" s="209"/>
      <c r="J1" s="209"/>
      <c r="K1" s="341" t="s">
        <v>324</v>
      </c>
      <c r="L1" s="342"/>
      <c r="M1" s="342"/>
      <c r="N1" s="342"/>
      <c r="O1" s="322" t="s">
        <v>319</v>
      </c>
      <c r="P1" s="332"/>
      <c r="Q1" s="332"/>
      <c r="R1" s="332"/>
      <c r="S1" s="285" t="s">
        <v>309</v>
      </c>
      <c r="T1" s="273"/>
      <c r="U1" s="273"/>
      <c r="V1" s="273"/>
      <c r="W1" s="129" t="s">
        <v>300</v>
      </c>
      <c r="X1" s="130"/>
      <c r="Y1" s="135"/>
      <c r="Z1" s="135"/>
      <c r="AA1" s="100" t="s">
        <v>277</v>
      </c>
      <c r="AB1" s="91"/>
      <c r="AC1" s="101"/>
      <c r="AD1" s="101"/>
      <c r="AE1" s="245" t="s">
        <v>301</v>
      </c>
      <c r="AF1" s="245"/>
      <c r="AG1" s="245"/>
      <c r="AH1" s="245"/>
      <c r="AI1" s="243" t="s">
        <v>302</v>
      </c>
      <c r="AJ1" s="243"/>
      <c r="AK1" s="243"/>
      <c r="AL1" s="243"/>
      <c r="AM1" s="244" t="s">
        <v>303</v>
      </c>
      <c r="AN1" s="244"/>
      <c r="AO1" s="244"/>
      <c r="AP1" s="244"/>
    </row>
    <row r="2" spans="1:81" s="90" customFormat="1" ht="15.75" x14ac:dyDescent="0.25">
      <c r="A2" s="51" t="s">
        <v>84</v>
      </c>
      <c r="B2" s="51" t="s">
        <v>85</v>
      </c>
      <c r="C2" s="335" t="s">
        <v>4</v>
      </c>
      <c r="D2" s="90" t="s">
        <v>3</v>
      </c>
      <c r="E2" s="10" t="s">
        <v>0</v>
      </c>
      <c r="F2" s="90" t="s">
        <v>1</v>
      </c>
      <c r="G2" s="17" t="s">
        <v>156</v>
      </c>
      <c r="H2" s="87" t="s">
        <v>356</v>
      </c>
      <c r="I2" s="90" t="s">
        <v>232</v>
      </c>
      <c r="J2" s="90" t="s">
        <v>89</v>
      </c>
      <c r="K2" s="343" t="s">
        <v>2</v>
      </c>
      <c r="L2" s="343" t="s">
        <v>4</v>
      </c>
      <c r="M2" s="343" t="s">
        <v>93</v>
      </c>
      <c r="N2" s="343" t="s">
        <v>84</v>
      </c>
      <c r="O2" s="310" t="s">
        <v>2</v>
      </c>
      <c r="P2" s="310" t="s">
        <v>4</v>
      </c>
      <c r="Q2" s="310" t="s">
        <v>93</v>
      </c>
      <c r="R2" s="310" t="s">
        <v>84</v>
      </c>
      <c r="S2" s="274" t="s">
        <v>84</v>
      </c>
      <c r="T2" s="274" t="s">
        <v>4</v>
      </c>
      <c r="U2" s="274" t="s">
        <v>93</v>
      </c>
      <c r="V2" s="274" t="s">
        <v>84</v>
      </c>
      <c r="W2" s="131" t="s">
        <v>2</v>
      </c>
      <c r="X2" s="131" t="s">
        <v>4</v>
      </c>
      <c r="Y2" s="136" t="s">
        <v>93</v>
      </c>
      <c r="Z2" s="136" t="s">
        <v>84</v>
      </c>
      <c r="AA2" s="92" t="s">
        <v>2</v>
      </c>
      <c r="AB2" s="92" t="s">
        <v>4</v>
      </c>
      <c r="AC2" s="92" t="s">
        <v>93</v>
      </c>
      <c r="AD2" s="92" t="s">
        <v>84</v>
      </c>
      <c r="AE2" s="246" t="s">
        <v>2</v>
      </c>
      <c r="AF2" s="247" t="s">
        <v>4</v>
      </c>
      <c r="AG2" s="247" t="s">
        <v>93</v>
      </c>
      <c r="AH2" s="247" t="s">
        <v>84</v>
      </c>
      <c r="AI2" s="191" t="s">
        <v>2</v>
      </c>
      <c r="AJ2" s="175" t="s">
        <v>4</v>
      </c>
      <c r="AK2" s="175" t="s">
        <v>93</v>
      </c>
      <c r="AL2" s="175" t="s">
        <v>84</v>
      </c>
      <c r="AM2" s="39" t="s">
        <v>2</v>
      </c>
      <c r="AN2" s="40" t="s">
        <v>4</v>
      </c>
      <c r="AO2" s="40" t="s">
        <v>93</v>
      </c>
      <c r="AP2" s="40" t="s">
        <v>84</v>
      </c>
    </row>
    <row r="3" spans="1:81" s="90" customFormat="1" ht="15.75" customHeight="1" x14ac:dyDescent="0.3">
      <c r="A3" s="53">
        <f>N3+R3+V3+Z3+AD3+AH3+AL3+AP3</f>
        <v>776</v>
      </c>
      <c r="B3" s="53">
        <v>1</v>
      </c>
      <c r="C3" s="336">
        <f>AVERAGE(L3,P3,T3,X3,AB3,AF3,AJ3,AN3,)</f>
        <v>36.333333333333336</v>
      </c>
      <c r="D3" s="352" t="s">
        <v>39</v>
      </c>
      <c r="E3" s="350" t="s">
        <v>13</v>
      </c>
      <c r="F3" s="350" t="s">
        <v>18</v>
      </c>
      <c r="G3" s="353" t="s">
        <v>210</v>
      </c>
      <c r="H3" s="351" t="s">
        <v>329</v>
      </c>
      <c r="I3" s="8" t="s">
        <v>92</v>
      </c>
      <c r="J3" s="8" t="s">
        <v>90</v>
      </c>
      <c r="K3" s="345">
        <v>4.5995370370370365E-3</v>
      </c>
      <c r="L3" s="344">
        <v>32</v>
      </c>
      <c r="M3" s="344">
        <v>7</v>
      </c>
      <c r="N3" s="344">
        <v>93</v>
      </c>
      <c r="O3" s="339">
        <v>2.170138888888889E-3</v>
      </c>
      <c r="P3" s="340">
        <v>32</v>
      </c>
      <c r="Q3" s="340">
        <v>7</v>
      </c>
      <c r="R3" s="340">
        <v>94</v>
      </c>
      <c r="S3" s="293">
        <v>9.8263888888888901E-4</v>
      </c>
      <c r="T3" s="294">
        <v>43</v>
      </c>
      <c r="U3" s="294">
        <v>1</v>
      </c>
      <c r="V3" s="294">
        <v>100</v>
      </c>
      <c r="W3" s="156">
        <v>7.6504629629629622E-4</v>
      </c>
      <c r="X3" s="154">
        <v>44</v>
      </c>
      <c r="Y3" s="154">
        <v>3</v>
      </c>
      <c r="Z3" s="154">
        <v>100</v>
      </c>
      <c r="AA3" s="107">
        <v>9.6400462962962959E-3</v>
      </c>
      <c r="AB3" s="108">
        <v>29</v>
      </c>
      <c r="AC3" s="108">
        <v>8</v>
      </c>
      <c r="AD3" s="108">
        <v>93</v>
      </c>
      <c r="AE3" s="248">
        <v>5.6134259259259256E-4</v>
      </c>
      <c r="AF3" s="249">
        <v>49</v>
      </c>
      <c r="AG3" s="249">
        <v>4</v>
      </c>
      <c r="AH3" s="249">
        <v>97</v>
      </c>
      <c r="AI3" s="192">
        <v>3.6226851851851855E-4</v>
      </c>
      <c r="AJ3" s="193">
        <v>48</v>
      </c>
      <c r="AK3" s="193">
        <v>1</v>
      </c>
      <c r="AL3" s="193">
        <v>100</v>
      </c>
      <c r="AM3" s="114">
        <v>1.7824074074074075E-4</v>
      </c>
      <c r="AN3" s="115">
        <v>50</v>
      </c>
      <c r="AO3" s="115">
        <v>2</v>
      </c>
      <c r="AP3" s="115">
        <v>99</v>
      </c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T3" s="110"/>
      <c r="BU3" s="110"/>
      <c r="BV3" s="110"/>
      <c r="BW3" s="110"/>
      <c r="BX3" s="110"/>
      <c r="BY3" s="110"/>
      <c r="BZ3" s="110"/>
    </row>
    <row r="4" spans="1:81" s="110" customFormat="1" ht="18.75" hidden="1" x14ac:dyDescent="0.3">
      <c r="A4" s="53">
        <f>N4+R4+V4+Z4+AD4+AH4+AL4+AP4</f>
        <v>757</v>
      </c>
      <c r="B4" s="53">
        <v>2</v>
      </c>
      <c r="C4" s="336">
        <f>AVERAGE(L4,P4,T4,X4,AB4,AF4,AJ4,AN4,)</f>
        <v>38.111111111111114</v>
      </c>
      <c r="D4" s="352" t="s">
        <v>6</v>
      </c>
      <c r="E4" s="350" t="s">
        <v>7</v>
      </c>
      <c r="F4" s="350" t="s">
        <v>8</v>
      </c>
      <c r="G4" s="353" t="s">
        <v>210</v>
      </c>
      <c r="H4" s="350" t="s">
        <v>330</v>
      </c>
      <c r="I4" s="8" t="s">
        <v>92</v>
      </c>
      <c r="J4" s="8" t="s">
        <v>90</v>
      </c>
      <c r="K4" s="345">
        <v>4.5486111111111109E-3</v>
      </c>
      <c r="L4" s="344">
        <v>36</v>
      </c>
      <c r="M4" s="344">
        <v>6</v>
      </c>
      <c r="N4" s="344">
        <v>95</v>
      </c>
      <c r="O4" s="339">
        <v>2.1400462962962961E-3</v>
      </c>
      <c r="P4" s="340">
        <v>43</v>
      </c>
      <c r="Q4" s="340">
        <v>5</v>
      </c>
      <c r="R4" s="340">
        <v>97</v>
      </c>
      <c r="S4" s="291">
        <v>9.9652777777777782E-4</v>
      </c>
      <c r="T4" s="292">
        <v>34</v>
      </c>
      <c r="U4" s="292">
        <v>5</v>
      </c>
      <c r="V4" s="292">
        <v>96</v>
      </c>
      <c r="W4" s="133">
        <v>7.7430555555555553E-4</v>
      </c>
      <c r="X4" s="134">
        <v>36</v>
      </c>
      <c r="Y4" s="134">
        <v>5</v>
      </c>
      <c r="Z4" s="134">
        <v>96</v>
      </c>
      <c r="AA4" s="103">
        <v>9.7106481481481471E-3</v>
      </c>
      <c r="AB4" s="93">
        <v>30</v>
      </c>
      <c r="AC4" s="94">
        <v>11</v>
      </c>
      <c r="AD4" s="94">
        <v>90</v>
      </c>
      <c r="AE4" s="250">
        <v>5.6712962962962956E-4</v>
      </c>
      <c r="AF4" s="251">
        <v>37</v>
      </c>
      <c r="AG4" s="252">
        <v>6</v>
      </c>
      <c r="AH4" s="253">
        <v>95</v>
      </c>
      <c r="AI4" s="194">
        <v>3.7037037037037035E-4</v>
      </c>
      <c r="AJ4" s="177">
        <v>60</v>
      </c>
      <c r="AK4" s="177">
        <v>5</v>
      </c>
      <c r="AL4" s="177">
        <v>96</v>
      </c>
      <c r="AM4" s="41">
        <v>1.8518518518518518E-4</v>
      </c>
      <c r="AN4" s="42">
        <v>67</v>
      </c>
      <c r="AO4" s="42">
        <v>9</v>
      </c>
      <c r="AP4" s="42">
        <v>92</v>
      </c>
    </row>
    <row r="5" spans="1:81" s="110" customFormat="1" ht="15.75" hidden="1" customHeight="1" x14ac:dyDescent="0.3">
      <c r="A5" s="53">
        <f>N5+R5+V5+Z5+AD5+AH5+AL5+AP5</f>
        <v>729</v>
      </c>
      <c r="B5" s="53">
        <v>3</v>
      </c>
      <c r="C5" s="336">
        <f>AVERAGE(L5,P5,T5,X5,AB5,AF5,AJ5,AN5,)</f>
        <v>39.555555555555557</v>
      </c>
      <c r="D5" s="352" t="s">
        <v>19</v>
      </c>
      <c r="E5" s="350" t="s">
        <v>7</v>
      </c>
      <c r="F5" s="350" t="s">
        <v>18</v>
      </c>
      <c r="G5" s="353" t="s">
        <v>210</v>
      </c>
      <c r="H5" s="350" t="s">
        <v>331</v>
      </c>
      <c r="I5" s="8" t="s">
        <v>92</v>
      </c>
      <c r="J5" s="8" t="s">
        <v>90</v>
      </c>
      <c r="K5" s="345">
        <v>4.5324074074074077E-3</v>
      </c>
      <c r="L5" s="344">
        <v>31</v>
      </c>
      <c r="M5" s="344">
        <v>5</v>
      </c>
      <c r="N5" s="344">
        <v>96</v>
      </c>
      <c r="O5" s="313">
        <v>2.138888888888889E-3</v>
      </c>
      <c r="P5" s="314">
        <v>41</v>
      </c>
      <c r="Q5" s="314">
        <v>4</v>
      </c>
      <c r="R5" s="314">
        <v>96</v>
      </c>
      <c r="S5" s="283">
        <v>1.0162037037037038E-3</v>
      </c>
      <c r="T5" s="278">
        <v>46</v>
      </c>
      <c r="U5" s="278">
        <v>9</v>
      </c>
      <c r="V5" s="278">
        <v>92</v>
      </c>
      <c r="W5" s="133">
        <v>8.0555555555555545E-4</v>
      </c>
      <c r="X5" s="134">
        <v>44</v>
      </c>
      <c r="Y5" s="134">
        <v>9</v>
      </c>
      <c r="Z5" s="134">
        <v>92</v>
      </c>
      <c r="AA5" s="98">
        <v>9.2766203703703708E-3</v>
      </c>
      <c r="AB5" s="94">
        <v>30</v>
      </c>
      <c r="AC5" s="94">
        <v>3</v>
      </c>
      <c r="AD5" s="94">
        <v>98</v>
      </c>
      <c r="AE5" s="250">
        <v>5.9490740740740739E-4</v>
      </c>
      <c r="AF5" s="252">
        <v>52</v>
      </c>
      <c r="AG5" s="252">
        <v>18</v>
      </c>
      <c r="AH5" s="253">
        <v>83</v>
      </c>
      <c r="AI5" s="195">
        <v>3.8888888888888892E-4</v>
      </c>
      <c r="AJ5" s="180">
        <v>55</v>
      </c>
      <c r="AK5" s="180">
        <v>12</v>
      </c>
      <c r="AL5" s="181">
        <v>90</v>
      </c>
      <c r="AM5" s="41">
        <v>1.9444444444444446E-4</v>
      </c>
      <c r="AN5" s="42">
        <v>57</v>
      </c>
      <c r="AO5" s="42">
        <v>19</v>
      </c>
      <c r="AP5" s="42">
        <v>82</v>
      </c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</row>
    <row r="6" spans="1:81" s="110" customFormat="1" ht="18.75" x14ac:dyDescent="0.3">
      <c r="A6" s="53">
        <f>N6+R6+V6+Z6+AD6+AH6+AL6+AP6</f>
        <v>723</v>
      </c>
      <c r="B6" s="53">
        <v>4</v>
      </c>
      <c r="C6" s="336">
        <f>AVERAGE(L6,P6,T6,X6,AB6,AF6,AJ6,AN6,)</f>
        <v>36.888888888888886</v>
      </c>
      <c r="D6" s="3" t="s">
        <v>44</v>
      </c>
      <c r="E6" s="12" t="s">
        <v>13</v>
      </c>
      <c r="F6" s="12" t="s">
        <v>18</v>
      </c>
      <c r="G6" s="57" t="s">
        <v>210</v>
      </c>
      <c r="H6" s="351"/>
      <c r="I6" s="8" t="s">
        <v>92</v>
      </c>
      <c r="J6" s="8" t="s">
        <v>90</v>
      </c>
      <c r="K6" s="345">
        <v>4.7141203703703703E-3</v>
      </c>
      <c r="L6" s="344">
        <v>30</v>
      </c>
      <c r="M6" s="344">
        <v>8</v>
      </c>
      <c r="N6" s="344">
        <v>92</v>
      </c>
      <c r="O6" s="313">
        <v>2.2060185185185186E-3</v>
      </c>
      <c r="P6" s="314">
        <v>35</v>
      </c>
      <c r="Q6" s="314">
        <v>8</v>
      </c>
      <c r="R6" s="314">
        <v>93</v>
      </c>
      <c r="S6" s="283">
        <v>1.017361111111111E-3</v>
      </c>
      <c r="T6" s="278">
        <v>42</v>
      </c>
      <c r="U6" s="278">
        <v>10</v>
      </c>
      <c r="V6" s="278">
        <v>91</v>
      </c>
      <c r="W6" s="133">
        <v>8.0324074074074076E-4</v>
      </c>
      <c r="X6" s="134">
        <v>42</v>
      </c>
      <c r="Y6" s="134">
        <v>8</v>
      </c>
      <c r="Z6" s="134">
        <v>93</v>
      </c>
      <c r="AA6" s="98">
        <v>9.8784722222222225E-3</v>
      </c>
      <c r="AB6" s="94">
        <v>26</v>
      </c>
      <c r="AC6" s="94">
        <v>14</v>
      </c>
      <c r="AD6" s="94">
        <v>87</v>
      </c>
      <c r="AE6" s="250">
        <v>5.9143518518518518E-4</v>
      </c>
      <c r="AF6" s="252">
        <v>47</v>
      </c>
      <c r="AG6" s="252">
        <v>16</v>
      </c>
      <c r="AH6" s="253">
        <v>85</v>
      </c>
      <c r="AI6" s="195">
        <v>3.8310185185185186E-4</v>
      </c>
      <c r="AJ6" s="180">
        <v>51</v>
      </c>
      <c r="AK6" s="180">
        <v>8</v>
      </c>
      <c r="AL6" s="181">
        <v>93</v>
      </c>
      <c r="AM6" s="41">
        <v>1.8749999999999998E-4</v>
      </c>
      <c r="AN6" s="42">
        <v>59</v>
      </c>
      <c r="AO6" s="42">
        <v>12</v>
      </c>
      <c r="AP6" s="42">
        <v>89</v>
      </c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T6" s="90"/>
      <c r="BU6" s="90"/>
      <c r="BV6" s="90"/>
      <c r="BW6" s="90"/>
      <c r="BX6" s="90"/>
      <c r="BY6" s="90"/>
      <c r="BZ6" s="90"/>
      <c r="CA6" s="90"/>
      <c r="CB6" s="90"/>
      <c r="CC6" s="90"/>
    </row>
    <row r="7" spans="1:81" s="110" customFormat="1" ht="15.75" customHeight="1" x14ac:dyDescent="0.3">
      <c r="A7" s="53">
        <f>N7+R7+V7+Z7+AD7+AH7+AL7+AP7</f>
        <v>718</v>
      </c>
      <c r="B7" s="53">
        <v>5</v>
      </c>
      <c r="C7" s="336">
        <f>AVERAGE(L7,P7,T7,X7,AB7,AF7,AJ7,AN7,)</f>
        <v>33.444444444444443</v>
      </c>
      <c r="D7" s="3" t="s">
        <v>14</v>
      </c>
      <c r="E7" s="12" t="s">
        <v>13</v>
      </c>
      <c r="F7" s="12" t="s">
        <v>121</v>
      </c>
      <c r="G7" s="57" t="s">
        <v>211</v>
      </c>
      <c r="H7" s="350"/>
      <c r="I7" s="8" t="s">
        <v>92</v>
      </c>
      <c r="J7" s="8" t="s">
        <v>90</v>
      </c>
      <c r="K7" s="345">
        <v>5.269675925925925E-3</v>
      </c>
      <c r="L7" s="344">
        <v>27</v>
      </c>
      <c r="M7" s="344">
        <v>14</v>
      </c>
      <c r="N7" s="344">
        <v>86</v>
      </c>
      <c r="O7" s="313">
        <v>2.3730324074074075E-3</v>
      </c>
      <c r="P7" s="314">
        <v>31</v>
      </c>
      <c r="Q7" s="314">
        <v>16</v>
      </c>
      <c r="R7" s="314">
        <v>85</v>
      </c>
      <c r="S7" s="283">
        <v>9.930555555555554E-4</v>
      </c>
      <c r="T7" s="278">
        <v>39</v>
      </c>
      <c r="U7" s="278">
        <v>3</v>
      </c>
      <c r="V7" s="278">
        <v>98</v>
      </c>
      <c r="W7" s="133">
        <v>7.6967592592592593E-4</v>
      </c>
      <c r="X7" s="134">
        <v>41</v>
      </c>
      <c r="Y7" s="134">
        <v>4</v>
      </c>
      <c r="Z7" s="134">
        <v>97</v>
      </c>
      <c r="AA7" s="98">
        <v>1.089699074074074E-2</v>
      </c>
      <c r="AB7" s="94">
        <v>26</v>
      </c>
      <c r="AC7" s="94">
        <v>40</v>
      </c>
      <c r="AD7" s="94">
        <v>61</v>
      </c>
      <c r="AE7" s="254">
        <v>5.4976851851851855E-4</v>
      </c>
      <c r="AF7" s="255">
        <v>42</v>
      </c>
      <c r="AG7" s="255">
        <v>2</v>
      </c>
      <c r="AH7" s="255">
        <v>99</v>
      </c>
      <c r="AI7" s="195">
        <v>3.6458333333333335E-4</v>
      </c>
      <c r="AJ7" s="180">
        <v>46</v>
      </c>
      <c r="AK7" s="180">
        <v>3</v>
      </c>
      <c r="AL7" s="181">
        <v>98</v>
      </c>
      <c r="AM7" s="41">
        <v>1.8402777777777778E-4</v>
      </c>
      <c r="AN7" s="42">
        <v>49</v>
      </c>
      <c r="AO7" s="42">
        <v>7</v>
      </c>
      <c r="AP7" s="42">
        <v>94</v>
      </c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T7" s="90"/>
      <c r="BU7" s="90"/>
      <c r="BV7" s="90"/>
      <c r="BW7" s="90"/>
      <c r="BX7" s="90"/>
      <c r="BY7" s="90"/>
      <c r="BZ7" s="90"/>
      <c r="CA7" s="90"/>
      <c r="CB7" s="90"/>
      <c r="CC7" s="90"/>
    </row>
    <row r="8" spans="1:81" s="110" customFormat="1" ht="15.75" hidden="1" customHeight="1" x14ac:dyDescent="0.3">
      <c r="A8" s="53">
        <f>N8+R8+V8+Z8+AD8+AH8+AL8+AP8</f>
        <v>668</v>
      </c>
      <c r="B8" s="53">
        <v>6</v>
      </c>
      <c r="C8" s="336">
        <f>AVERAGE(L8,P8,T8,X8,AB8,AF8,AJ8,AN8,)</f>
        <v>34.857142857142854</v>
      </c>
      <c r="D8" s="3" t="s">
        <v>171</v>
      </c>
      <c r="E8" s="12" t="s">
        <v>233</v>
      </c>
      <c r="F8" s="12" t="s">
        <v>181</v>
      </c>
      <c r="G8" s="57" t="s">
        <v>209</v>
      </c>
      <c r="H8" s="351" t="s">
        <v>332</v>
      </c>
      <c r="I8" s="8" t="s">
        <v>92</v>
      </c>
      <c r="J8" s="8" t="s">
        <v>90</v>
      </c>
      <c r="K8" s="345">
        <v>4.5613425925925925E-3</v>
      </c>
      <c r="L8" s="344">
        <v>33</v>
      </c>
      <c r="M8" s="344"/>
      <c r="N8" s="344">
        <v>94</v>
      </c>
      <c r="O8" s="329">
        <v>2.1215277777777782E-3</v>
      </c>
      <c r="P8" s="330">
        <v>38</v>
      </c>
      <c r="Q8" s="330">
        <v>3</v>
      </c>
      <c r="R8" s="330">
        <v>98</v>
      </c>
      <c r="S8" s="293">
        <v>9.8263888888888901E-4</v>
      </c>
      <c r="T8" s="294">
        <v>43</v>
      </c>
      <c r="U8" s="294">
        <v>2</v>
      </c>
      <c r="V8" s="294">
        <v>99</v>
      </c>
      <c r="W8" s="156">
        <v>7.6041666666666662E-4</v>
      </c>
      <c r="X8" s="154">
        <v>49</v>
      </c>
      <c r="Y8" s="154">
        <v>2</v>
      </c>
      <c r="Z8" s="154">
        <v>99</v>
      </c>
      <c r="AA8" s="107">
        <v>9.5671296296296303E-3</v>
      </c>
      <c r="AB8" s="108">
        <v>30</v>
      </c>
      <c r="AC8" s="108">
        <v>5</v>
      </c>
      <c r="AD8" s="108">
        <v>96</v>
      </c>
      <c r="AE8" s="248">
        <v>5.7754629629629627E-4</v>
      </c>
      <c r="AF8" s="249">
        <v>51</v>
      </c>
      <c r="AG8" s="249">
        <v>11</v>
      </c>
      <c r="AH8" s="249">
        <v>90</v>
      </c>
      <c r="AI8" s="199" t="s">
        <v>289</v>
      </c>
      <c r="AJ8" s="199"/>
      <c r="AK8" s="196"/>
      <c r="AL8" s="193">
        <v>39</v>
      </c>
      <c r="AM8" s="43" t="s">
        <v>152</v>
      </c>
      <c r="AN8" s="115"/>
      <c r="AO8" s="115"/>
      <c r="AP8" s="115">
        <v>53</v>
      </c>
    </row>
    <row r="9" spans="1:81" s="110" customFormat="1" ht="15.75" hidden="1" customHeight="1" x14ac:dyDescent="0.3">
      <c r="A9" s="53">
        <f>N9+R9+V9+Z9+AD9+AH9+AL9+AP9</f>
        <v>640</v>
      </c>
      <c r="B9" s="53">
        <v>7</v>
      </c>
      <c r="C9" s="336">
        <f>AVERAGE(L9,P9,T9,X9,AB9,AF9,AJ9,AN9,)</f>
        <v>34.333333333333336</v>
      </c>
      <c r="D9" s="3" t="s">
        <v>48</v>
      </c>
      <c r="E9" s="12" t="s">
        <v>50</v>
      </c>
      <c r="F9" s="12" t="s">
        <v>18</v>
      </c>
      <c r="G9" s="57" t="s">
        <v>210</v>
      </c>
      <c r="H9" s="351" t="s">
        <v>333</v>
      </c>
      <c r="I9" s="8" t="s">
        <v>92</v>
      </c>
      <c r="J9" s="8" t="s">
        <v>90</v>
      </c>
      <c r="K9" s="345">
        <v>5.0231481481481481E-3</v>
      </c>
      <c r="L9" s="344">
        <v>27</v>
      </c>
      <c r="M9" s="344">
        <v>11</v>
      </c>
      <c r="N9" s="344">
        <v>89</v>
      </c>
      <c r="O9" s="339">
        <v>2.3217592592592591E-3</v>
      </c>
      <c r="P9" s="340">
        <v>32</v>
      </c>
      <c r="Q9" s="340">
        <v>11</v>
      </c>
      <c r="R9" s="340">
        <v>90</v>
      </c>
      <c r="S9" s="289">
        <v>1.0868055555555555E-3</v>
      </c>
      <c r="T9" s="290">
        <v>39</v>
      </c>
      <c r="U9" s="290">
        <v>19</v>
      </c>
      <c r="V9" s="290">
        <v>82</v>
      </c>
      <c r="W9" s="156">
        <v>8.587962962962963E-4</v>
      </c>
      <c r="X9" s="154">
        <v>39</v>
      </c>
      <c r="Y9" s="154">
        <v>19</v>
      </c>
      <c r="Z9" s="154">
        <v>82</v>
      </c>
      <c r="AA9" s="107">
        <v>1.0731481481481481E-2</v>
      </c>
      <c r="AB9" s="108">
        <v>24</v>
      </c>
      <c r="AC9" s="108">
        <v>33</v>
      </c>
      <c r="AD9" s="108">
        <v>68</v>
      </c>
      <c r="AE9" s="248">
        <v>6.3310185185185192E-4</v>
      </c>
      <c r="AF9" s="249">
        <v>47</v>
      </c>
      <c r="AG9" s="249">
        <v>25</v>
      </c>
      <c r="AH9" s="249">
        <v>76</v>
      </c>
      <c r="AI9" s="192">
        <v>4.1550925925925918E-4</v>
      </c>
      <c r="AJ9" s="193">
        <v>53</v>
      </c>
      <c r="AK9" s="193">
        <v>24</v>
      </c>
      <c r="AL9" s="193">
        <v>77</v>
      </c>
      <c r="AM9" s="114">
        <v>2.0254629629629629E-4</v>
      </c>
      <c r="AN9" s="115">
        <v>48</v>
      </c>
      <c r="AO9" s="115">
        <v>25</v>
      </c>
      <c r="AP9" s="115">
        <v>76</v>
      </c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CA9" s="24"/>
      <c r="CB9" s="24"/>
      <c r="CC9" s="24"/>
    </row>
    <row r="10" spans="1:81" s="90" customFormat="1" ht="18.75" x14ac:dyDescent="0.3">
      <c r="A10" s="53">
        <f>N10+R10+V10+Z10+AD10+AH10+AL10+AP10</f>
        <v>636</v>
      </c>
      <c r="B10" s="53">
        <v>8</v>
      </c>
      <c r="C10" s="336">
        <f>AVERAGE(L10,P10,T10,X10,AB10,AF10,AJ10,AN10,)</f>
        <v>32.888888888888886</v>
      </c>
      <c r="D10" s="3" t="s">
        <v>69</v>
      </c>
      <c r="E10" s="12" t="s">
        <v>13</v>
      </c>
      <c r="F10" s="12" t="s">
        <v>18</v>
      </c>
      <c r="G10" s="57" t="s">
        <v>210</v>
      </c>
      <c r="H10" s="350"/>
      <c r="I10" s="8" t="s">
        <v>92</v>
      </c>
      <c r="J10" s="8" t="s">
        <v>90</v>
      </c>
      <c r="K10" s="345">
        <v>5.0833333333333338E-3</v>
      </c>
      <c r="L10" s="344">
        <v>28</v>
      </c>
      <c r="M10" s="344">
        <v>12</v>
      </c>
      <c r="N10" s="344">
        <v>88</v>
      </c>
      <c r="O10" s="313">
        <v>2.2997685185185183E-3</v>
      </c>
      <c r="P10" s="314">
        <v>33</v>
      </c>
      <c r="Q10" s="314">
        <v>10</v>
      </c>
      <c r="R10" s="314">
        <v>91</v>
      </c>
      <c r="S10" s="283">
        <v>1.0983796296296295E-3</v>
      </c>
      <c r="T10" s="278">
        <v>39</v>
      </c>
      <c r="U10" s="278">
        <v>21</v>
      </c>
      <c r="V10" s="278">
        <v>80</v>
      </c>
      <c r="W10" s="133">
        <v>8.5300925925925919E-4</v>
      </c>
      <c r="X10" s="134">
        <v>39</v>
      </c>
      <c r="Y10" s="134">
        <v>17</v>
      </c>
      <c r="Z10" s="134">
        <v>83</v>
      </c>
      <c r="AA10" s="98">
        <v>1.0628472222222221E-2</v>
      </c>
      <c r="AB10" s="94">
        <v>25</v>
      </c>
      <c r="AC10" s="94">
        <v>32</v>
      </c>
      <c r="AD10" s="94">
        <v>69</v>
      </c>
      <c r="AE10" s="250">
        <v>6.3194444444444442E-4</v>
      </c>
      <c r="AF10" s="252">
        <v>45</v>
      </c>
      <c r="AG10" s="252">
        <v>24</v>
      </c>
      <c r="AH10" s="253">
        <v>77</v>
      </c>
      <c r="AI10" s="195">
        <v>4.4328703703703701E-4</v>
      </c>
      <c r="AJ10" s="180">
        <v>40</v>
      </c>
      <c r="AK10" s="180">
        <v>32</v>
      </c>
      <c r="AL10" s="181">
        <v>69</v>
      </c>
      <c r="AM10" s="41">
        <v>1.9675925925925926E-4</v>
      </c>
      <c r="AN10" s="42">
        <v>47</v>
      </c>
      <c r="AO10" s="42">
        <v>22</v>
      </c>
      <c r="AP10" s="42">
        <v>79</v>
      </c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  <c r="BK10" s="110"/>
      <c r="BL10" s="110"/>
      <c r="BM10" s="110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0"/>
      <c r="CA10" s="5"/>
      <c r="CB10" s="5"/>
      <c r="CC10" s="5"/>
    </row>
    <row r="11" spans="1:81" s="90" customFormat="1" ht="15.75" hidden="1" customHeight="1" x14ac:dyDescent="0.3">
      <c r="A11" s="53">
        <f>N11+R11+V11+Z11+AD11+AH11+AL11+AP11</f>
        <v>625</v>
      </c>
      <c r="B11" s="53">
        <v>9</v>
      </c>
      <c r="C11" s="336">
        <f>AVERAGE(L11,P11,T11,X11,AB11,AF11,AJ11,AN11,)</f>
        <v>41.125</v>
      </c>
      <c r="D11" s="3" t="s">
        <v>72</v>
      </c>
      <c r="E11" s="12" t="s">
        <v>7</v>
      </c>
      <c r="F11" s="12" t="s">
        <v>73</v>
      </c>
      <c r="G11" s="57" t="s">
        <v>125</v>
      </c>
      <c r="H11" s="350"/>
      <c r="I11" s="8" t="s">
        <v>92</v>
      </c>
      <c r="J11" s="8" t="s">
        <v>90</v>
      </c>
      <c r="K11" s="344"/>
      <c r="L11" s="344"/>
      <c r="M11" s="344"/>
      <c r="N11" s="344"/>
      <c r="O11" s="313">
        <v>2.1678240740740742E-3</v>
      </c>
      <c r="P11" s="314">
        <v>39</v>
      </c>
      <c r="Q11" s="314">
        <v>6</v>
      </c>
      <c r="R11" s="314">
        <v>95</v>
      </c>
      <c r="S11" s="283">
        <v>1.0231481481481482E-3</v>
      </c>
      <c r="T11" s="278">
        <v>45</v>
      </c>
      <c r="U11" s="278">
        <v>11</v>
      </c>
      <c r="V11" s="278">
        <v>90</v>
      </c>
      <c r="W11" s="133">
        <v>8.1365740740740736E-4</v>
      </c>
      <c r="X11" s="134">
        <v>49</v>
      </c>
      <c r="Y11" s="134">
        <v>13</v>
      </c>
      <c r="Z11" s="134">
        <v>88</v>
      </c>
      <c r="AA11" s="98">
        <v>9.2453703703703708E-3</v>
      </c>
      <c r="AB11" s="94">
        <v>30</v>
      </c>
      <c r="AC11" s="94">
        <v>2</v>
      </c>
      <c r="AD11" s="94">
        <v>99</v>
      </c>
      <c r="AE11" s="250">
        <v>6.0995370370370381E-4</v>
      </c>
      <c r="AF11" s="252">
        <v>54</v>
      </c>
      <c r="AG11" s="252">
        <v>21</v>
      </c>
      <c r="AH11" s="253">
        <v>80</v>
      </c>
      <c r="AI11" s="195">
        <v>4.0509259259259258E-4</v>
      </c>
      <c r="AJ11" s="180">
        <v>56</v>
      </c>
      <c r="AK11" s="180">
        <v>21</v>
      </c>
      <c r="AL11" s="181">
        <v>80</v>
      </c>
      <c r="AM11" s="41">
        <v>1.8402777777777778E-4</v>
      </c>
      <c r="AN11" s="42">
        <v>56</v>
      </c>
      <c r="AO11" s="42">
        <v>8</v>
      </c>
      <c r="AP11" s="42">
        <v>93</v>
      </c>
      <c r="BQ11" s="110"/>
      <c r="BR11" s="110"/>
      <c r="BS11" s="110"/>
      <c r="BT11" s="110"/>
      <c r="BU11" s="110"/>
      <c r="BV11" s="110"/>
      <c r="BW11" s="110"/>
      <c r="BX11" s="110"/>
      <c r="BY11" s="110"/>
      <c r="BZ11" s="110"/>
      <c r="CA11" s="106"/>
      <c r="CB11" s="106"/>
      <c r="CC11" s="106"/>
    </row>
    <row r="12" spans="1:81" s="110" customFormat="1" ht="15.75" hidden="1" customHeight="1" x14ac:dyDescent="0.3">
      <c r="A12" s="53">
        <f>N12+R12+V12+Z12+AD12+AH12+AL12+AP12</f>
        <v>621</v>
      </c>
      <c r="B12" s="53">
        <v>10</v>
      </c>
      <c r="C12" s="336">
        <f>AVERAGE(L12,P12,T12,X12,AB12,AF12,AJ12,AN12,)</f>
        <v>37.555555555555557</v>
      </c>
      <c r="D12" s="3" t="s">
        <v>40</v>
      </c>
      <c r="E12" s="12" t="s">
        <v>25</v>
      </c>
      <c r="F12" s="12" t="s">
        <v>18</v>
      </c>
      <c r="G12" s="57" t="s">
        <v>210</v>
      </c>
      <c r="H12" s="350" t="s">
        <v>334</v>
      </c>
      <c r="I12" s="8" t="s">
        <v>92</v>
      </c>
      <c r="J12" s="8" t="s">
        <v>357</v>
      </c>
      <c r="K12" s="345">
        <v>4.915856481481482E-3</v>
      </c>
      <c r="L12" s="344">
        <v>36</v>
      </c>
      <c r="M12" s="344">
        <v>11</v>
      </c>
      <c r="N12" s="344">
        <v>90</v>
      </c>
      <c r="O12" s="339">
        <v>2.3415509259259262E-3</v>
      </c>
      <c r="P12" s="340">
        <v>37</v>
      </c>
      <c r="Q12" s="340">
        <v>15</v>
      </c>
      <c r="R12" s="340">
        <v>86</v>
      </c>
      <c r="S12" s="289">
        <v>1.0868055555555555E-3</v>
      </c>
      <c r="T12" s="290">
        <v>47</v>
      </c>
      <c r="U12" s="290">
        <v>20</v>
      </c>
      <c r="V12" s="290">
        <v>81</v>
      </c>
      <c r="W12" s="156">
        <v>8.9814814814814824E-4</v>
      </c>
      <c r="X12" s="154">
        <v>46</v>
      </c>
      <c r="Y12" s="154">
        <v>24</v>
      </c>
      <c r="Z12" s="154">
        <v>77</v>
      </c>
      <c r="AA12" s="104">
        <v>1.0875000000000001E-2</v>
      </c>
      <c r="AB12" s="95">
        <v>29</v>
      </c>
      <c r="AC12" s="95">
        <v>38</v>
      </c>
      <c r="AD12" s="95">
        <v>63</v>
      </c>
      <c r="AE12" s="250">
        <v>6.4120370370370373E-4</v>
      </c>
      <c r="AF12" s="253">
        <v>49</v>
      </c>
      <c r="AG12" s="253">
        <v>30</v>
      </c>
      <c r="AH12" s="253">
        <v>71</v>
      </c>
      <c r="AI12" s="194">
        <v>4.1782407407407409E-4</v>
      </c>
      <c r="AJ12" s="177">
        <v>41</v>
      </c>
      <c r="AK12" s="177">
        <v>25</v>
      </c>
      <c r="AL12" s="177">
        <v>76</v>
      </c>
      <c r="AM12" s="41">
        <v>2.0254629629629629E-4</v>
      </c>
      <c r="AN12" s="42">
        <v>53</v>
      </c>
      <c r="AO12" s="42">
        <v>24</v>
      </c>
      <c r="AP12" s="42">
        <v>77</v>
      </c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90"/>
      <c r="BR12" s="90"/>
      <c r="BS12" s="90"/>
      <c r="BT12" s="90"/>
      <c r="BU12" s="90"/>
      <c r="BV12" s="90"/>
      <c r="BW12" s="90"/>
      <c r="BX12" s="90"/>
      <c r="BY12" s="90"/>
      <c r="BZ12" s="90"/>
    </row>
    <row r="13" spans="1:81" s="110" customFormat="1" ht="18.75" hidden="1" x14ac:dyDescent="0.3">
      <c r="A13" s="53">
        <f>N13+R13+V13+Z13+AD13+AH13+AL13+AP13</f>
        <v>611</v>
      </c>
      <c r="B13" s="53">
        <v>11</v>
      </c>
      <c r="C13" s="336">
        <f>AVERAGE(L13,P13,T13,X13,AB13,AF13,AJ13,AN13,)</f>
        <v>26.166666666666668</v>
      </c>
      <c r="D13" s="12" t="s">
        <v>237</v>
      </c>
      <c r="E13" s="12" t="s">
        <v>34</v>
      </c>
      <c r="F13" s="12" t="s">
        <v>275</v>
      </c>
      <c r="G13" s="57" t="s">
        <v>121</v>
      </c>
      <c r="H13" s="351" t="s">
        <v>344</v>
      </c>
      <c r="I13" s="8" t="s">
        <v>92</v>
      </c>
      <c r="J13" s="8" t="s">
        <v>90</v>
      </c>
      <c r="K13" s="345">
        <v>4.5115740740740741E-3</v>
      </c>
      <c r="L13" s="344">
        <v>29</v>
      </c>
      <c r="M13" s="344">
        <v>4</v>
      </c>
      <c r="N13" s="344">
        <v>97</v>
      </c>
      <c r="O13" s="329">
        <v>2.0648148148148149E-3</v>
      </c>
      <c r="P13" s="330">
        <v>32</v>
      </c>
      <c r="Q13" s="330">
        <v>2</v>
      </c>
      <c r="R13" s="330">
        <v>99</v>
      </c>
      <c r="S13" s="291">
        <v>9.930555555555554E-4</v>
      </c>
      <c r="T13" s="292">
        <v>34</v>
      </c>
      <c r="U13" s="292">
        <v>4</v>
      </c>
      <c r="V13" s="292">
        <v>97</v>
      </c>
      <c r="W13" s="156">
        <v>8.1249999999999996E-4</v>
      </c>
      <c r="X13" s="154">
        <v>34</v>
      </c>
      <c r="Y13" s="154">
        <v>11</v>
      </c>
      <c r="Z13" s="154">
        <v>90</v>
      </c>
      <c r="AA13" s="107">
        <v>9.479166666666667E-3</v>
      </c>
      <c r="AB13" s="108">
        <v>28</v>
      </c>
      <c r="AC13" s="108">
        <v>4</v>
      </c>
      <c r="AD13" s="108">
        <v>97</v>
      </c>
      <c r="AE13" s="256" t="s">
        <v>290</v>
      </c>
      <c r="AF13" s="257"/>
      <c r="AG13" s="257"/>
      <c r="AH13" s="249">
        <v>39</v>
      </c>
      <c r="AI13" s="199" t="s">
        <v>289</v>
      </c>
      <c r="AJ13" s="199"/>
      <c r="AK13" s="196"/>
      <c r="AL13" s="193">
        <v>39</v>
      </c>
      <c r="AM13" s="43" t="s">
        <v>152</v>
      </c>
      <c r="AN13" s="115"/>
      <c r="AO13" s="115"/>
      <c r="AP13" s="115">
        <v>53</v>
      </c>
    </row>
    <row r="14" spans="1:81" s="24" customFormat="1" ht="18.75" x14ac:dyDescent="0.3">
      <c r="A14" s="53">
        <f>N14+R14+V14+Z14+AD14+AH14+AL14+AP14</f>
        <v>581</v>
      </c>
      <c r="B14" s="53">
        <v>12</v>
      </c>
      <c r="C14" s="336">
        <f>AVERAGE(L14,P14,T14,X14,AB14,AF14,AJ14,AN14,)</f>
        <v>29.333333333333332</v>
      </c>
      <c r="D14" s="3" t="s">
        <v>10</v>
      </c>
      <c r="E14" s="12" t="s">
        <v>13</v>
      </c>
      <c r="F14" s="12" t="s">
        <v>18</v>
      </c>
      <c r="G14" s="57" t="s">
        <v>210</v>
      </c>
      <c r="H14" s="350"/>
      <c r="I14" s="8" t="s">
        <v>92</v>
      </c>
      <c r="J14" s="8" t="s">
        <v>90</v>
      </c>
      <c r="K14" s="345">
        <v>5.2731481481481483E-3</v>
      </c>
      <c r="L14" s="344">
        <v>28</v>
      </c>
      <c r="M14" s="344">
        <v>15</v>
      </c>
      <c r="N14" s="344">
        <v>85</v>
      </c>
      <c r="O14" s="313">
        <v>2.4699074074074072E-3</v>
      </c>
      <c r="P14" s="314">
        <v>29</v>
      </c>
      <c r="Q14" s="314">
        <v>19</v>
      </c>
      <c r="R14" s="314">
        <v>82</v>
      </c>
      <c r="S14" s="283">
        <v>1.2037037037037038E-3</v>
      </c>
      <c r="T14" s="278">
        <v>33</v>
      </c>
      <c r="U14" s="278">
        <v>27</v>
      </c>
      <c r="V14" s="278">
        <v>74</v>
      </c>
      <c r="W14" s="133">
        <v>9.2013888888888885E-4</v>
      </c>
      <c r="X14" s="134">
        <v>39</v>
      </c>
      <c r="Y14" s="134">
        <v>28</v>
      </c>
      <c r="Z14" s="134">
        <v>73</v>
      </c>
      <c r="AA14" s="98">
        <v>1.1525462962962965E-2</v>
      </c>
      <c r="AB14" s="94">
        <v>21</v>
      </c>
      <c r="AC14" s="94">
        <v>48</v>
      </c>
      <c r="AD14" s="94">
        <v>53</v>
      </c>
      <c r="AE14" s="250">
        <v>6.6550925925925935E-4</v>
      </c>
      <c r="AF14" s="252">
        <v>33</v>
      </c>
      <c r="AG14" s="252">
        <v>36</v>
      </c>
      <c r="AH14" s="253">
        <v>65</v>
      </c>
      <c r="AI14" s="195">
        <v>4.224537037037037E-4</v>
      </c>
      <c r="AJ14" s="180">
        <v>41</v>
      </c>
      <c r="AK14" s="180">
        <v>26</v>
      </c>
      <c r="AL14" s="181">
        <v>75</v>
      </c>
      <c r="AM14" s="41">
        <v>2.0833333333333335E-4</v>
      </c>
      <c r="AN14" s="42">
        <v>40</v>
      </c>
      <c r="AO14" s="42">
        <v>27</v>
      </c>
      <c r="AP14" s="42">
        <v>74</v>
      </c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110"/>
      <c r="BU14" s="110"/>
      <c r="BV14" s="110"/>
      <c r="BW14" s="110"/>
      <c r="BX14" s="110"/>
      <c r="BY14" s="110"/>
      <c r="BZ14" s="110"/>
      <c r="CA14" s="90"/>
      <c r="CB14" s="90"/>
      <c r="CC14" s="90"/>
    </row>
    <row r="15" spans="1:81" ht="18.75" hidden="1" x14ac:dyDescent="0.3">
      <c r="A15" s="53">
        <f>N15+R15+V15+Z15+AD15+AH15+AL15+AP15</f>
        <v>558</v>
      </c>
      <c r="B15" s="53">
        <v>13</v>
      </c>
      <c r="C15" s="336">
        <f>AVERAGE(L15,P15,T15,X15,AB15,AF15,AJ15,AN15,)</f>
        <v>29.333333333333332</v>
      </c>
      <c r="D15" s="3" t="s">
        <v>186</v>
      </c>
      <c r="E15" s="12" t="s">
        <v>101</v>
      </c>
      <c r="F15" s="12" t="s">
        <v>18</v>
      </c>
      <c r="G15" s="57" t="s">
        <v>210</v>
      </c>
      <c r="H15" s="351" t="s">
        <v>335</v>
      </c>
      <c r="I15" s="8" t="s">
        <v>92</v>
      </c>
      <c r="J15" s="8" t="s">
        <v>90</v>
      </c>
      <c r="K15" s="345">
        <v>4.8726851851851856E-3</v>
      </c>
      <c r="L15" s="344">
        <v>29</v>
      </c>
      <c r="M15" s="344">
        <v>9</v>
      </c>
      <c r="N15" s="344">
        <v>91</v>
      </c>
      <c r="O15" s="339">
        <v>2.3252314814814815E-3</v>
      </c>
      <c r="P15" s="340">
        <v>34</v>
      </c>
      <c r="Q15" s="340">
        <v>12</v>
      </c>
      <c r="R15" s="340">
        <v>89</v>
      </c>
      <c r="S15" s="333" t="s">
        <v>315</v>
      </c>
      <c r="T15" s="278"/>
      <c r="U15" s="278"/>
      <c r="V15" s="278">
        <v>62</v>
      </c>
      <c r="W15" s="156">
        <v>8.9351851851851842E-4</v>
      </c>
      <c r="X15" s="154">
        <v>38</v>
      </c>
      <c r="Y15" s="154">
        <v>23</v>
      </c>
      <c r="Z15" s="154">
        <v>78</v>
      </c>
      <c r="AA15" s="107">
        <v>1.0280092592592592E-2</v>
      </c>
      <c r="AB15" s="108">
        <v>24</v>
      </c>
      <c r="AC15" s="108">
        <v>23</v>
      </c>
      <c r="AD15" s="108">
        <v>78</v>
      </c>
      <c r="AE15" s="248">
        <v>6.5046296296296304E-4</v>
      </c>
      <c r="AF15" s="249">
        <v>51</v>
      </c>
      <c r="AG15" s="249">
        <v>33</v>
      </c>
      <c r="AH15" s="249">
        <v>68</v>
      </c>
      <c r="AI15" s="199" t="s">
        <v>289</v>
      </c>
      <c r="AJ15" s="199"/>
      <c r="AK15" s="196"/>
      <c r="AL15" s="193">
        <v>39</v>
      </c>
      <c r="AM15" s="43" t="s">
        <v>152</v>
      </c>
      <c r="AN15" s="115"/>
      <c r="AO15" s="115"/>
      <c r="AP15" s="115">
        <v>53</v>
      </c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24"/>
      <c r="BR15" s="24"/>
      <c r="BS15" s="24"/>
      <c r="BT15" s="90"/>
      <c r="BU15" s="90"/>
      <c r="BV15" s="90"/>
      <c r="BW15" s="90"/>
      <c r="BX15" s="90"/>
      <c r="BY15" s="24"/>
      <c r="BZ15" s="24"/>
      <c r="CA15" s="110"/>
      <c r="CB15" s="110"/>
      <c r="CC15" s="110"/>
    </row>
    <row r="16" spans="1:81" s="110" customFormat="1" ht="18.75" hidden="1" x14ac:dyDescent="0.3">
      <c r="A16" s="53">
        <f>N16+R16+V16+Z16+AD16+AH16+AL16+AP16</f>
        <v>554</v>
      </c>
      <c r="B16" s="53">
        <v>14</v>
      </c>
      <c r="C16" s="336">
        <f>AVERAGE(L16,P16,T16,X16,AB16,AF16,AJ16,AN16,)</f>
        <v>30.444444444444443</v>
      </c>
      <c r="D16" s="3" t="s">
        <v>95</v>
      </c>
      <c r="E16" s="12" t="s">
        <v>25</v>
      </c>
      <c r="F16" s="12" t="s">
        <v>18</v>
      </c>
      <c r="G16" s="57" t="s">
        <v>210</v>
      </c>
      <c r="H16" s="350"/>
      <c r="I16" s="8" t="s">
        <v>92</v>
      </c>
      <c r="J16" s="8" t="s">
        <v>90</v>
      </c>
      <c r="K16" s="345">
        <v>5.386574074074074E-3</v>
      </c>
      <c r="L16" s="344">
        <v>27</v>
      </c>
      <c r="M16" s="344">
        <v>16</v>
      </c>
      <c r="N16" s="344">
        <v>84</v>
      </c>
      <c r="O16" s="313">
        <v>2.5081018518518521E-3</v>
      </c>
      <c r="P16" s="314">
        <v>32</v>
      </c>
      <c r="Q16" s="314">
        <v>20</v>
      </c>
      <c r="R16" s="314">
        <v>81</v>
      </c>
      <c r="S16" s="283">
        <v>1.1805555555555556E-3</v>
      </c>
      <c r="T16" s="278">
        <v>32</v>
      </c>
      <c r="U16" s="278">
        <v>26</v>
      </c>
      <c r="V16" s="278">
        <v>75</v>
      </c>
      <c r="W16" s="133">
        <v>9.2245370370370365E-4</v>
      </c>
      <c r="X16" s="134">
        <v>36</v>
      </c>
      <c r="Y16" s="134">
        <v>29</v>
      </c>
      <c r="Z16" s="134">
        <v>72</v>
      </c>
      <c r="AA16" s="98">
        <v>1.1135416666666667E-2</v>
      </c>
      <c r="AB16" s="94">
        <v>25</v>
      </c>
      <c r="AC16" s="94">
        <v>43</v>
      </c>
      <c r="AD16" s="94">
        <v>58</v>
      </c>
      <c r="AE16" s="250">
        <v>6.8750000000000007E-4</v>
      </c>
      <c r="AF16" s="252">
        <v>39</v>
      </c>
      <c r="AG16" s="252">
        <v>40</v>
      </c>
      <c r="AH16" s="253">
        <v>61</v>
      </c>
      <c r="AI16" s="195">
        <v>4.5486111111111102E-4</v>
      </c>
      <c r="AJ16" s="180">
        <v>41</v>
      </c>
      <c r="AK16" s="180">
        <v>38</v>
      </c>
      <c r="AL16" s="181">
        <v>64</v>
      </c>
      <c r="AM16" s="41">
        <v>2.3958333333333332E-4</v>
      </c>
      <c r="AN16" s="42">
        <v>42</v>
      </c>
      <c r="AO16" s="42">
        <v>42</v>
      </c>
      <c r="AP16" s="272">
        <v>59</v>
      </c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</row>
    <row r="17" spans="1:81" s="90" customFormat="1" ht="15.75" customHeight="1" x14ac:dyDescent="0.3">
      <c r="A17" s="53">
        <f>N17+R17+V17+Z17+AD17+AH17+AL17+AP17</f>
        <v>548</v>
      </c>
      <c r="B17" s="53">
        <v>15</v>
      </c>
      <c r="C17" s="336">
        <f>AVERAGE(L17,P17,T17,X17,AB17,AF17,AJ17,AN17,)</f>
        <v>36.428571428571431</v>
      </c>
      <c r="D17" s="3" t="s">
        <v>12</v>
      </c>
      <c r="E17" s="12" t="s">
        <v>13</v>
      </c>
      <c r="F17" s="12" t="s">
        <v>18</v>
      </c>
      <c r="G17" s="57" t="s">
        <v>210</v>
      </c>
      <c r="H17" s="350"/>
      <c r="I17" s="8" t="s">
        <v>92</v>
      </c>
      <c r="J17" s="8" t="s">
        <v>90</v>
      </c>
      <c r="K17" s="344"/>
      <c r="L17" s="344"/>
      <c r="M17" s="344"/>
      <c r="N17" s="344"/>
      <c r="O17" s="313">
        <v>2.3773148148148147E-3</v>
      </c>
      <c r="P17" s="314">
        <v>26</v>
      </c>
      <c r="Q17" s="314">
        <v>17</v>
      </c>
      <c r="R17" s="314">
        <v>84</v>
      </c>
      <c r="S17" s="283">
        <v>1.0092592592592592E-3</v>
      </c>
      <c r="T17" s="278">
        <v>42</v>
      </c>
      <c r="U17" s="278">
        <v>8</v>
      </c>
      <c r="V17" s="278">
        <v>93</v>
      </c>
      <c r="W17" s="133">
        <v>8.1365740740740736E-4</v>
      </c>
      <c r="X17" s="134">
        <v>39</v>
      </c>
      <c r="Y17" s="134">
        <v>12</v>
      </c>
      <c r="Z17" s="134">
        <v>89</v>
      </c>
      <c r="AA17" s="210" t="s">
        <v>291</v>
      </c>
      <c r="AB17" s="95"/>
      <c r="AC17" s="95"/>
      <c r="AD17" s="95">
        <v>28</v>
      </c>
      <c r="AE17" s="250">
        <v>5.912037037037037E-4</v>
      </c>
      <c r="AF17" s="252">
        <v>42</v>
      </c>
      <c r="AG17" s="252">
        <v>14</v>
      </c>
      <c r="AH17" s="253">
        <v>87</v>
      </c>
      <c r="AI17" s="195">
        <v>3.9351851851851852E-4</v>
      </c>
      <c r="AJ17" s="180">
        <v>42</v>
      </c>
      <c r="AK17" s="180">
        <v>14</v>
      </c>
      <c r="AL17" s="181">
        <v>87</v>
      </c>
      <c r="AM17" s="41">
        <v>1.9675925925925926E-4</v>
      </c>
      <c r="AN17" s="42">
        <v>64</v>
      </c>
      <c r="AO17" s="42">
        <v>21</v>
      </c>
      <c r="AP17" s="42">
        <v>80</v>
      </c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</row>
    <row r="18" spans="1:81" s="90" customFormat="1" ht="15.75" hidden="1" customHeight="1" x14ac:dyDescent="0.3">
      <c r="A18" s="53">
        <f>N18+R18+V18+Z18+AD18+AH18+AL18+AP18</f>
        <v>547</v>
      </c>
      <c r="B18" s="53">
        <v>16</v>
      </c>
      <c r="C18" s="336">
        <f>AVERAGE(L18,P18,T18,X18,AB18,AF18,AJ18,AN18,)</f>
        <v>30.555555555555557</v>
      </c>
      <c r="D18" s="3" t="s">
        <v>49</v>
      </c>
      <c r="E18" s="12" t="s">
        <v>50</v>
      </c>
      <c r="F18" s="12" t="s">
        <v>51</v>
      </c>
      <c r="G18" s="57" t="s">
        <v>131</v>
      </c>
      <c r="H18" s="350"/>
      <c r="I18" s="8" t="s">
        <v>92</v>
      </c>
      <c r="J18" s="8" t="s">
        <v>90</v>
      </c>
      <c r="K18" s="345">
        <v>5.4826388888888885E-3</v>
      </c>
      <c r="L18" s="344">
        <v>27</v>
      </c>
      <c r="M18" s="344">
        <v>18</v>
      </c>
      <c r="N18" s="344">
        <v>82</v>
      </c>
      <c r="O18" s="339">
        <v>2.5821759259259257E-3</v>
      </c>
      <c r="P18" s="340">
        <v>30</v>
      </c>
      <c r="Q18" s="340">
        <v>22</v>
      </c>
      <c r="R18" s="340">
        <v>79</v>
      </c>
      <c r="S18" s="289">
        <v>1.2395833333333334E-3</v>
      </c>
      <c r="T18" s="290">
        <v>32</v>
      </c>
      <c r="U18" s="290">
        <v>30</v>
      </c>
      <c r="V18" s="290">
        <v>71</v>
      </c>
      <c r="W18" s="133">
        <v>2.4189814814814812E-4</v>
      </c>
      <c r="X18" s="134">
        <v>41</v>
      </c>
      <c r="Y18" s="134">
        <v>30</v>
      </c>
      <c r="Z18" s="134">
        <v>71</v>
      </c>
      <c r="AA18" s="98">
        <v>1.1957175925925927E-2</v>
      </c>
      <c r="AB18" s="94">
        <v>24</v>
      </c>
      <c r="AC18" s="94">
        <v>51</v>
      </c>
      <c r="AD18" s="94">
        <v>50</v>
      </c>
      <c r="AE18" s="250">
        <v>6.8634259259259256E-4</v>
      </c>
      <c r="AF18" s="252">
        <v>36</v>
      </c>
      <c r="AG18" s="252">
        <v>39</v>
      </c>
      <c r="AH18" s="253">
        <v>62</v>
      </c>
      <c r="AI18" s="195">
        <v>4.5370370370370378E-4</v>
      </c>
      <c r="AJ18" s="180">
        <v>38</v>
      </c>
      <c r="AK18" s="180">
        <v>35</v>
      </c>
      <c r="AL18" s="181">
        <v>66</v>
      </c>
      <c r="AM18" s="41">
        <v>2.2106481481481481E-4</v>
      </c>
      <c r="AN18" s="42">
        <v>47</v>
      </c>
      <c r="AO18" s="42">
        <v>35</v>
      </c>
      <c r="AP18" s="42">
        <v>66</v>
      </c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</row>
    <row r="19" spans="1:81" s="90" customFormat="1" ht="18.75" hidden="1" x14ac:dyDescent="0.3">
      <c r="A19" s="53">
        <f>N19+R19+V19+Z19+AD19+AH19+AL19+AP19</f>
        <v>532</v>
      </c>
      <c r="B19" s="53">
        <v>17</v>
      </c>
      <c r="C19" s="336">
        <f>AVERAGE(L19,P19,T19,X19,AB19,AF19,AJ19,AN19,)</f>
        <v>25.75</v>
      </c>
      <c r="D19" s="12" t="s">
        <v>276</v>
      </c>
      <c r="E19" s="12" t="s">
        <v>7</v>
      </c>
      <c r="F19" s="12" t="s">
        <v>235</v>
      </c>
      <c r="G19" s="57" t="s">
        <v>236</v>
      </c>
      <c r="H19" s="351"/>
      <c r="I19" s="8" t="s">
        <v>92</v>
      </c>
      <c r="J19" s="8" t="s">
        <v>90</v>
      </c>
      <c r="K19" s="345">
        <v>4.3124999999999995E-3</v>
      </c>
      <c r="L19" s="344">
        <v>34</v>
      </c>
      <c r="M19" s="344">
        <v>1</v>
      </c>
      <c r="N19" s="344">
        <v>100</v>
      </c>
      <c r="O19" s="346" t="s">
        <v>315</v>
      </c>
      <c r="P19" s="314"/>
      <c r="Q19" s="314"/>
      <c r="R19" s="314">
        <v>68</v>
      </c>
      <c r="S19" s="333" t="s">
        <v>315</v>
      </c>
      <c r="T19" s="278"/>
      <c r="U19" s="278"/>
      <c r="V19" s="278">
        <v>62</v>
      </c>
      <c r="W19" s="133">
        <v>2.4189814814814812E-4</v>
      </c>
      <c r="X19" s="134">
        <v>41</v>
      </c>
      <c r="Y19" s="134">
        <v>30</v>
      </c>
      <c r="Z19" s="134">
        <v>71</v>
      </c>
      <c r="AA19" s="107">
        <v>9.0435185185185184E-3</v>
      </c>
      <c r="AB19" s="108">
        <v>28</v>
      </c>
      <c r="AC19" s="108">
        <v>1</v>
      </c>
      <c r="AD19" s="108">
        <v>100</v>
      </c>
      <c r="AE19" s="256" t="s">
        <v>290</v>
      </c>
      <c r="AF19" s="257"/>
      <c r="AG19" s="257"/>
      <c r="AH19" s="249">
        <v>39</v>
      </c>
      <c r="AI19" s="199" t="s">
        <v>289</v>
      </c>
      <c r="AJ19" s="199"/>
      <c r="AK19" s="196"/>
      <c r="AL19" s="193">
        <v>39</v>
      </c>
      <c r="AM19" s="43" t="s">
        <v>152</v>
      </c>
      <c r="AN19" s="115"/>
      <c r="AO19" s="115"/>
      <c r="AP19" s="115">
        <v>53</v>
      </c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5"/>
      <c r="BR19" s="5"/>
      <c r="BS19" s="5"/>
      <c r="BT19" s="106"/>
      <c r="BU19" s="106"/>
      <c r="BV19" s="106"/>
      <c r="BW19" s="106"/>
      <c r="BX19" s="106"/>
      <c r="BY19" s="106"/>
      <c r="BZ19" s="106"/>
    </row>
    <row r="20" spans="1:81" s="90" customFormat="1" ht="18.75" hidden="1" x14ac:dyDescent="0.3">
      <c r="A20" s="53">
        <f>N20+R20+V20+Z20+AD20+AH20+AL20+AP20</f>
        <v>520</v>
      </c>
      <c r="B20" s="53">
        <v>18</v>
      </c>
      <c r="C20" s="336">
        <f>AVERAGE(L20,P20,T20,X20,AB20,AF20,AJ20,AN20,)</f>
        <v>33.111111111111114</v>
      </c>
      <c r="D20" s="354" t="s">
        <v>75</v>
      </c>
      <c r="E20" s="355" t="s">
        <v>7</v>
      </c>
      <c r="F20" s="355" t="s">
        <v>18</v>
      </c>
      <c r="G20" s="356" t="s">
        <v>210</v>
      </c>
      <c r="H20" s="351" t="s">
        <v>336</v>
      </c>
      <c r="I20" s="8" t="s">
        <v>77</v>
      </c>
      <c r="J20" s="8" t="s">
        <v>90</v>
      </c>
      <c r="K20" s="345">
        <v>5.4710648148148149E-3</v>
      </c>
      <c r="L20" s="344">
        <v>33</v>
      </c>
      <c r="M20" s="344">
        <v>17</v>
      </c>
      <c r="N20" s="344">
        <v>83</v>
      </c>
      <c r="O20" s="339">
        <v>2.6574074074074074E-3</v>
      </c>
      <c r="P20" s="340">
        <v>36</v>
      </c>
      <c r="Q20" s="340">
        <v>24</v>
      </c>
      <c r="R20" s="340">
        <v>77</v>
      </c>
      <c r="S20" s="283">
        <v>1.236111111111111E-3</v>
      </c>
      <c r="T20" s="278">
        <v>38</v>
      </c>
      <c r="U20" s="278">
        <v>29</v>
      </c>
      <c r="V20" s="278">
        <v>72</v>
      </c>
      <c r="W20" s="156">
        <v>9.780092592592592E-4</v>
      </c>
      <c r="X20" s="154">
        <v>34</v>
      </c>
      <c r="Y20" s="154">
        <v>31</v>
      </c>
      <c r="Z20" s="154">
        <v>70</v>
      </c>
      <c r="AA20" s="107">
        <v>1.1859953703703704E-2</v>
      </c>
      <c r="AB20" s="108">
        <v>24</v>
      </c>
      <c r="AC20" s="108">
        <v>50</v>
      </c>
      <c r="AD20" s="108">
        <v>51</v>
      </c>
      <c r="AE20" s="248">
        <v>7.5578703703703702E-4</v>
      </c>
      <c r="AF20" s="249">
        <v>43</v>
      </c>
      <c r="AG20" s="249">
        <v>50</v>
      </c>
      <c r="AH20" s="249">
        <v>51</v>
      </c>
      <c r="AI20" s="192">
        <v>4.8379629629629624E-4</v>
      </c>
      <c r="AJ20" s="193">
        <v>43</v>
      </c>
      <c r="AK20" s="193">
        <v>45</v>
      </c>
      <c r="AL20" s="193">
        <v>56</v>
      </c>
      <c r="AM20" s="114">
        <v>2.3726851851851852E-4</v>
      </c>
      <c r="AN20" s="115">
        <v>47</v>
      </c>
      <c r="AO20" s="115">
        <v>41</v>
      </c>
      <c r="AP20" s="115">
        <v>60</v>
      </c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</row>
    <row r="21" spans="1:81" s="110" customFormat="1" ht="18.75" hidden="1" x14ac:dyDescent="0.3">
      <c r="A21" s="53">
        <f>N21+R21+V21+Z21+AD21+AH21+AL21+AP21</f>
        <v>510</v>
      </c>
      <c r="B21" s="53">
        <v>19</v>
      </c>
      <c r="C21" s="336">
        <f>AVERAGE(L21,P21,T21,X21,AB21,AF21,AJ21,AN21,)</f>
        <v>25.333333333333332</v>
      </c>
      <c r="D21" s="3" t="s">
        <v>177</v>
      </c>
      <c r="E21" s="12" t="s">
        <v>7</v>
      </c>
      <c r="F21" s="12" t="s">
        <v>178</v>
      </c>
      <c r="G21" s="57" t="s">
        <v>179</v>
      </c>
      <c r="H21" s="350"/>
      <c r="I21" s="8" t="s">
        <v>92</v>
      </c>
      <c r="J21" s="8" t="s">
        <v>90</v>
      </c>
      <c r="K21" s="345"/>
      <c r="L21" s="344"/>
      <c r="M21" s="344"/>
      <c r="N21" s="344"/>
      <c r="O21" s="313">
        <v>2.3321759259259259E-3</v>
      </c>
      <c r="P21" s="314">
        <v>27</v>
      </c>
      <c r="Q21" s="314">
        <v>13</v>
      </c>
      <c r="R21" s="314">
        <v>88</v>
      </c>
      <c r="S21" s="283">
        <v>1.0486111111111111E-3</v>
      </c>
      <c r="T21" s="278">
        <v>31</v>
      </c>
      <c r="U21" s="278">
        <v>12</v>
      </c>
      <c r="V21" s="278">
        <v>89</v>
      </c>
      <c r="W21" s="133">
        <v>8.1018518518518516E-4</v>
      </c>
      <c r="X21" s="134">
        <v>32</v>
      </c>
      <c r="Y21" s="134">
        <v>10</v>
      </c>
      <c r="Z21" s="134">
        <v>91</v>
      </c>
      <c r="AA21" s="104">
        <v>1.0523148148148148E-2</v>
      </c>
      <c r="AB21" s="95">
        <v>27</v>
      </c>
      <c r="AC21" s="94">
        <v>29</v>
      </c>
      <c r="AD21" s="94">
        <v>72</v>
      </c>
      <c r="AE21" s="250">
        <v>6.2384259259259261E-4</v>
      </c>
      <c r="AF21" s="253">
        <v>35</v>
      </c>
      <c r="AG21" s="253">
        <v>23</v>
      </c>
      <c r="AH21" s="253">
        <v>78</v>
      </c>
      <c r="AI21" s="199" t="s">
        <v>289</v>
      </c>
      <c r="AJ21" s="199"/>
      <c r="AK21" s="197"/>
      <c r="AL21" s="180">
        <v>39</v>
      </c>
      <c r="AM21" s="43" t="s">
        <v>152</v>
      </c>
      <c r="AN21" s="42"/>
      <c r="AO21" s="42"/>
      <c r="AP21" s="42">
        <v>53</v>
      </c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90"/>
      <c r="CB21" s="90"/>
      <c r="CC21" s="90"/>
    </row>
    <row r="22" spans="1:81" s="90" customFormat="1" ht="15.75" hidden="1" customHeight="1" x14ac:dyDescent="0.3">
      <c r="A22" s="53">
        <f>N22+R22+V22+Z22+AD22+AH22+AL22+AP22</f>
        <v>506</v>
      </c>
      <c r="B22" s="53">
        <v>20</v>
      </c>
      <c r="C22" s="336">
        <f>AVERAGE(L22,P22,T22,X22,AB22,AF22,AJ22,AN22,)</f>
        <v>35.444444444444443</v>
      </c>
      <c r="D22" s="354" t="s">
        <v>55</v>
      </c>
      <c r="E22" s="355" t="s">
        <v>102</v>
      </c>
      <c r="F22" s="355" t="s">
        <v>57</v>
      </c>
      <c r="G22" s="356" t="s">
        <v>210</v>
      </c>
      <c r="H22" s="351" t="s">
        <v>337</v>
      </c>
      <c r="I22" s="8" t="s">
        <v>77</v>
      </c>
      <c r="J22" s="8" t="s">
        <v>90</v>
      </c>
      <c r="K22" s="345">
        <v>5.7876157407407399E-3</v>
      </c>
      <c r="L22" s="344">
        <v>33</v>
      </c>
      <c r="M22" s="344">
        <v>20</v>
      </c>
      <c r="N22" s="344">
        <v>80</v>
      </c>
      <c r="O22" s="339">
        <v>2.7719907407407411E-3</v>
      </c>
      <c r="P22" s="340">
        <v>39</v>
      </c>
      <c r="Q22" s="340">
        <v>26</v>
      </c>
      <c r="R22" s="340">
        <v>75</v>
      </c>
      <c r="S22" s="289">
        <v>1.2962962962962963E-3</v>
      </c>
      <c r="T22" s="290">
        <v>31</v>
      </c>
      <c r="U22" s="290">
        <v>32</v>
      </c>
      <c r="V22" s="290">
        <v>69</v>
      </c>
      <c r="W22" s="156">
        <v>1.0335648148148148E-3</v>
      </c>
      <c r="X22" s="154">
        <v>42</v>
      </c>
      <c r="Y22" s="154">
        <v>36</v>
      </c>
      <c r="Z22" s="154">
        <v>65</v>
      </c>
      <c r="AA22" s="107">
        <v>1.2040509259259259E-2</v>
      </c>
      <c r="AB22" s="108">
        <v>29</v>
      </c>
      <c r="AC22" s="94">
        <v>53</v>
      </c>
      <c r="AD22" s="94">
        <v>48</v>
      </c>
      <c r="AE22" s="248">
        <v>7.4652777777777781E-4</v>
      </c>
      <c r="AF22" s="249">
        <v>45</v>
      </c>
      <c r="AG22" s="249">
        <v>46</v>
      </c>
      <c r="AH22" s="249">
        <v>55</v>
      </c>
      <c r="AI22" s="192">
        <v>4.895833333333333E-4</v>
      </c>
      <c r="AJ22" s="193">
        <v>46</v>
      </c>
      <c r="AK22" s="193">
        <v>46</v>
      </c>
      <c r="AL22" s="193">
        <v>55</v>
      </c>
      <c r="AM22" s="114">
        <v>2.4768518518518515E-4</v>
      </c>
      <c r="AN22" s="115">
        <v>54</v>
      </c>
      <c r="AO22" s="115">
        <v>42</v>
      </c>
      <c r="AP22" s="115">
        <v>59</v>
      </c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110"/>
      <c r="BE22" s="110"/>
      <c r="BF22" s="110"/>
      <c r="BG22" s="110"/>
      <c r="BH22" s="110"/>
      <c r="BI22" s="110"/>
      <c r="BJ22" s="110"/>
      <c r="BK22" s="110"/>
      <c r="BL22" s="110"/>
      <c r="BM22" s="110"/>
      <c r="BN22" s="110"/>
      <c r="BO22" s="110"/>
      <c r="BP22" s="110"/>
      <c r="BT22" s="106"/>
      <c r="BU22" s="106"/>
      <c r="BV22" s="106"/>
      <c r="BW22" s="106"/>
      <c r="BX22" s="106"/>
      <c r="BY22" s="106"/>
      <c r="BZ22" s="106"/>
    </row>
    <row r="23" spans="1:81" s="90" customFormat="1" ht="18.75" x14ac:dyDescent="0.3">
      <c r="A23" s="53">
        <f>N23+R23+V23+Z23+AD23+AH23+AL23+AP23</f>
        <v>503</v>
      </c>
      <c r="B23" s="53">
        <v>21</v>
      </c>
      <c r="C23" s="336">
        <f>AVERAGE(L23,P23,T23,X23,AB23,AF23,AJ23,AN23,)</f>
        <v>31.444444444444443</v>
      </c>
      <c r="D23" s="354" t="s">
        <v>20</v>
      </c>
      <c r="E23" s="355" t="s">
        <v>13</v>
      </c>
      <c r="F23" s="355" t="s">
        <v>226</v>
      </c>
      <c r="G23" s="356" t="s">
        <v>210</v>
      </c>
      <c r="H23" s="351" t="s">
        <v>338</v>
      </c>
      <c r="I23" s="8" t="s">
        <v>77</v>
      </c>
      <c r="J23" s="8" t="s">
        <v>90</v>
      </c>
      <c r="K23" s="345">
        <v>5.8946759259259256E-3</v>
      </c>
      <c r="L23" s="344">
        <v>26</v>
      </c>
      <c r="M23" s="344">
        <v>21</v>
      </c>
      <c r="N23" s="344">
        <v>79</v>
      </c>
      <c r="O23" s="339">
        <v>2.7578703703703706E-3</v>
      </c>
      <c r="P23" s="340">
        <v>28</v>
      </c>
      <c r="Q23" s="340">
        <v>25</v>
      </c>
      <c r="R23" s="340">
        <v>76</v>
      </c>
      <c r="S23" s="283">
        <v>1.2858796296296297E-3</v>
      </c>
      <c r="T23" s="278">
        <v>36</v>
      </c>
      <c r="U23" s="278">
        <v>31</v>
      </c>
      <c r="V23" s="278">
        <v>70</v>
      </c>
      <c r="W23" s="156">
        <v>1.0219907407407406E-3</v>
      </c>
      <c r="X23" s="154">
        <v>36</v>
      </c>
      <c r="Y23" s="154">
        <v>34</v>
      </c>
      <c r="Z23" s="154">
        <v>67</v>
      </c>
      <c r="AA23" s="107">
        <v>1.2046296296296298E-2</v>
      </c>
      <c r="AB23" s="108">
        <v>24</v>
      </c>
      <c r="AC23" s="108">
        <v>54</v>
      </c>
      <c r="AD23" s="108">
        <v>47</v>
      </c>
      <c r="AE23" s="248">
        <v>7.5000000000000012E-4</v>
      </c>
      <c r="AF23" s="249">
        <v>40</v>
      </c>
      <c r="AG23" s="249">
        <v>48</v>
      </c>
      <c r="AH23" s="249">
        <v>53</v>
      </c>
      <c r="AI23" s="192">
        <v>5.023148148148147E-4</v>
      </c>
      <c r="AJ23" s="193">
        <v>47</v>
      </c>
      <c r="AK23" s="193">
        <v>48</v>
      </c>
      <c r="AL23" s="193">
        <v>53</v>
      </c>
      <c r="AM23" s="114">
        <v>2.5694444444444446E-4</v>
      </c>
      <c r="AN23" s="115">
        <v>46</v>
      </c>
      <c r="AO23" s="115">
        <v>43</v>
      </c>
      <c r="AP23" s="115">
        <v>58</v>
      </c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110"/>
      <c r="BR23" s="110"/>
      <c r="BS23" s="110"/>
      <c r="BT23" s="5"/>
      <c r="BU23" s="5"/>
      <c r="BV23" s="5"/>
      <c r="BW23" s="5"/>
      <c r="BX23" s="5"/>
      <c r="BY23" s="5"/>
      <c r="BZ23" s="5"/>
      <c r="CA23" s="110"/>
      <c r="CB23" s="110"/>
      <c r="CC23" s="110"/>
    </row>
    <row r="24" spans="1:81" s="110" customFormat="1" ht="15.75" customHeight="1" x14ac:dyDescent="0.3">
      <c r="A24" s="53">
        <f>N24+R24+V24+Z24+AD24+AH24+AL24+AP24</f>
        <v>500</v>
      </c>
      <c r="B24" s="53">
        <v>22</v>
      </c>
      <c r="C24" s="336">
        <f>AVERAGE(L24,P24,T24,X24,AB24,AF24,AJ24,AN24,)</f>
        <v>28.333333333333332</v>
      </c>
      <c r="D24" s="3" t="s">
        <v>47</v>
      </c>
      <c r="E24" s="12" t="s">
        <v>13</v>
      </c>
      <c r="F24" s="12" t="s">
        <v>18</v>
      </c>
      <c r="G24" s="57" t="s">
        <v>210</v>
      </c>
      <c r="H24" s="350"/>
      <c r="I24" s="8" t="s">
        <v>92</v>
      </c>
      <c r="J24" s="8" t="s">
        <v>90</v>
      </c>
      <c r="K24" s="345">
        <v>5.5312500000000006E-3</v>
      </c>
      <c r="L24" s="344">
        <v>29</v>
      </c>
      <c r="M24" s="344">
        <v>19</v>
      </c>
      <c r="N24" s="344">
        <v>81</v>
      </c>
      <c r="O24" s="313">
        <v>2.6319444444444441E-3</v>
      </c>
      <c r="P24" s="314">
        <v>28</v>
      </c>
      <c r="Q24" s="314">
        <v>23</v>
      </c>
      <c r="R24" s="314">
        <v>78</v>
      </c>
      <c r="S24" s="283">
        <v>1.1296296296296295E-3</v>
      </c>
      <c r="T24" s="278">
        <v>32</v>
      </c>
      <c r="U24" s="278">
        <v>24</v>
      </c>
      <c r="V24" s="278">
        <v>77</v>
      </c>
      <c r="W24" s="288" t="s">
        <v>315</v>
      </c>
      <c r="X24" s="134"/>
      <c r="Y24" s="134"/>
      <c r="Z24" s="134">
        <v>57</v>
      </c>
      <c r="AA24" s="210" t="s">
        <v>291</v>
      </c>
      <c r="AB24" s="94"/>
      <c r="AC24" s="94"/>
      <c r="AD24" s="108">
        <v>28</v>
      </c>
      <c r="AE24" s="256" t="s">
        <v>290</v>
      </c>
      <c r="AF24" s="257"/>
      <c r="AG24" s="257"/>
      <c r="AH24" s="249">
        <v>39</v>
      </c>
      <c r="AI24" s="195">
        <v>4.5138888888888892E-4</v>
      </c>
      <c r="AJ24" s="180">
        <v>38</v>
      </c>
      <c r="AK24" s="180">
        <v>34</v>
      </c>
      <c r="AL24" s="181">
        <v>67</v>
      </c>
      <c r="AM24" s="41">
        <v>2.0833333333333335E-4</v>
      </c>
      <c r="AN24" s="42">
        <v>43</v>
      </c>
      <c r="AO24" s="42">
        <v>28</v>
      </c>
      <c r="AP24" s="42">
        <v>73</v>
      </c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5"/>
      <c r="BR24" s="5"/>
      <c r="BS24" s="5"/>
      <c r="CA24" s="90"/>
      <c r="CB24" s="90"/>
      <c r="CC24" s="90"/>
    </row>
    <row r="25" spans="1:81" s="110" customFormat="1" ht="18.75" hidden="1" x14ac:dyDescent="0.3">
      <c r="A25" s="53">
        <f>N25+R25+V25+Z25+AD25+AH25+AL25+AP25</f>
        <v>494</v>
      </c>
      <c r="B25" s="53">
        <v>23</v>
      </c>
      <c r="C25" s="336">
        <f>AVERAGE(L25,P25,T25,X25,AB25,AF25,AJ25,AN25,)</f>
        <v>37</v>
      </c>
      <c r="D25" s="3" t="s">
        <v>52</v>
      </c>
      <c r="E25" s="12" t="s">
        <v>31</v>
      </c>
      <c r="F25" s="12" t="s">
        <v>18</v>
      </c>
      <c r="G25" s="57" t="s">
        <v>210</v>
      </c>
      <c r="H25" s="350" t="s">
        <v>348</v>
      </c>
      <c r="I25" s="8" t="s">
        <v>92</v>
      </c>
      <c r="J25" s="8" t="s">
        <v>90</v>
      </c>
      <c r="K25" s="344"/>
      <c r="L25" s="344"/>
      <c r="M25" s="344"/>
      <c r="N25" s="344"/>
      <c r="O25" s="312"/>
      <c r="P25" s="312"/>
      <c r="Q25" s="312"/>
      <c r="R25" s="312"/>
      <c r="S25" s="291">
        <v>1.0023148148148148E-3</v>
      </c>
      <c r="T25" s="292">
        <v>42</v>
      </c>
      <c r="U25" s="292">
        <v>6</v>
      </c>
      <c r="V25" s="292">
        <v>95</v>
      </c>
      <c r="W25" s="133">
        <v>8.5300925925925919E-4</v>
      </c>
      <c r="X25" s="134">
        <v>34</v>
      </c>
      <c r="Y25" s="134">
        <v>18</v>
      </c>
      <c r="Z25" s="134">
        <v>84</v>
      </c>
      <c r="AA25" s="210" t="s">
        <v>291</v>
      </c>
      <c r="AB25" s="94"/>
      <c r="AC25" s="94"/>
      <c r="AD25" s="108">
        <v>28</v>
      </c>
      <c r="AE25" s="250">
        <v>5.6712962962962956E-4</v>
      </c>
      <c r="AF25" s="253">
        <v>48</v>
      </c>
      <c r="AG25" s="252">
        <v>7</v>
      </c>
      <c r="AH25" s="253">
        <v>94</v>
      </c>
      <c r="AI25" s="194">
        <v>3.6689814814814815E-4</v>
      </c>
      <c r="AJ25" s="177">
        <v>49</v>
      </c>
      <c r="AK25" s="177">
        <v>4</v>
      </c>
      <c r="AL25" s="177">
        <v>97</v>
      </c>
      <c r="AM25" s="41">
        <v>1.8287037037037038E-4</v>
      </c>
      <c r="AN25" s="42">
        <v>49</v>
      </c>
      <c r="AO25" s="42">
        <v>5</v>
      </c>
      <c r="AP25" s="42">
        <v>96</v>
      </c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T25" s="90"/>
      <c r="BU25" s="90"/>
      <c r="BV25" s="90"/>
      <c r="BW25" s="90"/>
      <c r="BX25" s="90"/>
      <c r="BY25" s="90"/>
      <c r="BZ25" s="90"/>
      <c r="CA25" s="90"/>
      <c r="CB25" s="90"/>
      <c r="CC25" s="90"/>
    </row>
    <row r="26" spans="1:81" s="90" customFormat="1" ht="15.75" hidden="1" customHeight="1" x14ac:dyDescent="0.3">
      <c r="A26" s="53">
        <f>N26+R26+V26+Z26+AD26+AH26+AL26+AP26</f>
        <v>491</v>
      </c>
      <c r="B26" s="53">
        <v>24</v>
      </c>
      <c r="C26" s="336">
        <f>AVERAGE(L26,P26,T26,X26,AB26,AF26,AJ26,AN26,)</f>
        <v>33.666666666666664</v>
      </c>
      <c r="D26" s="3" t="s">
        <v>220</v>
      </c>
      <c r="E26" s="12" t="s">
        <v>135</v>
      </c>
      <c r="F26" s="12" t="s">
        <v>181</v>
      </c>
      <c r="G26" s="57" t="s">
        <v>209</v>
      </c>
      <c r="H26" s="350"/>
      <c r="I26" s="8" t="s">
        <v>92</v>
      </c>
      <c r="J26" s="8" t="s">
        <v>90</v>
      </c>
      <c r="K26" s="344"/>
      <c r="L26" s="344"/>
      <c r="M26" s="344"/>
      <c r="N26" s="344"/>
      <c r="O26" s="313">
        <v>2.3344907407407407E-3</v>
      </c>
      <c r="P26" s="314">
        <v>34</v>
      </c>
      <c r="Q26" s="314">
        <v>14</v>
      </c>
      <c r="R26" s="314">
        <v>87</v>
      </c>
      <c r="S26" s="283">
        <v>1.1018518518518519E-3</v>
      </c>
      <c r="T26" s="278">
        <v>46</v>
      </c>
      <c r="U26" s="278">
        <v>22</v>
      </c>
      <c r="V26" s="278">
        <v>79</v>
      </c>
      <c r="W26" s="133">
        <v>8.4837962962962959E-4</v>
      </c>
      <c r="X26" s="134">
        <v>44</v>
      </c>
      <c r="Y26" s="134">
        <v>16</v>
      </c>
      <c r="Z26" s="134">
        <v>85</v>
      </c>
      <c r="AA26" s="98">
        <v>1.0413194444444444E-2</v>
      </c>
      <c r="AB26" s="94">
        <v>30</v>
      </c>
      <c r="AC26" s="94">
        <v>28</v>
      </c>
      <c r="AD26" s="94">
        <v>73</v>
      </c>
      <c r="AE26" s="250">
        <v>6.3541666666666662E-4</v>
      </c>
      <c r="AF26" s="252">
        <v>48</v>
      </c>
      <c r="AG26" s="252">
        <v>26</v>
      </c>
      <c r="AH26" s="253">
        <v>75</v>
      </c>
      <c r="AI26" s="199" t="s">
        <v>289</v>
      </c>
      <c r="AJ26" s="199"/>
      <c r="AK26" s="197"/>
      <c r="AL26" s="180">
        <v>39</v>
      </c>
      <c r="AM26" s="43" t="s">
        <v>152</v>
      </c>
      <c r="AN26" s="42"/>
      <c r="AO26" s="42"/>
      <c r="AP26" s="42">
        <v>53</v>
      </c>
      <c r="BQ26" s="110"/>
      <c r="BR26" s="110"/>
      <c r="BS26" s="110"/>
      <c r="BT26" s="110"/>
      <c r="BU26" s="110"/>
      <c r="BV26" s="110"/>
      <c r="BW26" s="110"/>
      <c r="BY26" s="110"/>
      <c r="BZ26" s="110"/>
    </row>
    <row r="27" spans="1:81" ht="18.75" hidden="1" x14ac:dyDescent="0.3">
      <c r="A27" s="53">
        <f>N27+R27+V27+Z27+AD27+AH27+AL27+AP27</f>
        <v>484</v>
      </c>
      <c r="B27" s="53">
        <v>25</v>
      </c>
      <c r="C27" s="336">
        <f>AVERAGE(L27,P27,T27,X27,AB27,AF27,AJ27,AN27,)</f>
        <v>25.25</v>
      </c>
      <c r="D27" s="12" t="s">
        <v>327</v>
      </c>
      <c r="E27" s="12" t="s">
        <v>7</v>
      </c>
      <c r="F27" s="12" t="s">
        <v>235</v>
      </c>
      <c r="G27" s="57" t="s">
        <v>236</v>
      </c>
      <c r="I27" s="8" t="s">
        <v>77</v>
      </c>
      <c r="J27" s="8" t="s">
        <v>90</v>
      </c>
      <c r="K27" s="345">
        <v>5.1828703703703698E-3</v>
      </c>
      <c r="L27" s="344">
        <v>31</v>
      </c>
      <c r="M27" s="344">
        <v>13</v>
      </c>
      <c r="N27" s="344">
        <v>87</v>
      </c>
      <c r="O27" s="346" t="s">
        <v>315</v>
      </c>
      <c r="P27" s="314"/>
      <c r="Q27" s="314"/>
      <c r="R27" s="314">
        <v>68</v>
      </c>
      <c r="S27" s="333" t="s">
        <v>315</v>
      </c>
      <c r="T27" s="278"/>
      <c r="U27" s="278"/>
      <c r="V27" s="278">
        <v>62</v>
      </c>
      <c r="W27" s="133">
        <v>2.4189814814814812E-4</v>
      </c>
      <c r="X27" s="134">
        <v>41</v>
      </c>
      <c r="Y27" s="134">
        <v>30</v>
      </c>
      <c r="Z27" s="134">
        <v>71</v>
      </c>
      <c r="AA27" s="118">
        <v>1.082175925925926E-2</v>
      </c>
      <c r="AB27" s="116">
        <v>29</v>
      </c>
      <c r="AC27" s="116">
        <v>36</v>
      </c>
      <c r="AD27" s="116">
        <v>65</v>
      </c>
      <c r="AE27" s="256" t="s">
        <v>290</v>
      </c>
      <c r="AF27" s="261"/>
      <c r="AG27" s="261"/>
      <c r="AH27" s="262">
        <v>39</v>
      </c>
      <c r="AI27" s="199" t="s">
        <v>289</v>
      </c>
      <c r="AJ27" s="199"/>
      <c r="AK27" s="201"/>
      <c r="AL27" s="202">
        <v>39</v>
      </c>
      <c r="AM27" s="43" t="s">
        <v>152</v>
      </c>
      <c r="AN27" s="46"/>
      <c r="AO27" s="46"/>
      <c r="AP27" s="46">
        <v>53</v>
      </c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110"/>
      <c r="CB27" s="110"/>
      <c r="CC27" s="110"/>
    </row>
    <row r="28" spans="1:81" s="106" customFormat="1" ht="18.75" hidden="1" customHeight="1" x14ac:dyDescent="0.3">
      <c r="A28" s="53">
        <f>N28+R28+V28+Z28+AD28+AH28+AL28+AP28</f>
        <v>483</v>
      </c>
      <c r="B28" s="53">
        <v>26</v>
      </c>
      <c r="C28" s="336">
        <f>AVERAGE(L28,P28,T28,X28,AB28,AF28,AJ28,AN28,)</f>
        <v>33</v>
      </c>
      <c r="D28" s="12" t="s">
        <v>164</v>
      </c>
      <c r="E28" s="12" t="s">
        <v>7</v>
      </c>
      <c r="F28" s="12" t="s">
        <v>165</v>
      </c>
      <c r="G28" s="57" t="s">
        <v>166</v>
      </c>
      <c r="H28" s="350"/>
      <c r="I28" s="8" t="s">
        <v>92</v>
      </c>
      <c r="J28" s="8" t="s">
        <v>90</v>
      </c>
      <c r="K28" s="344"/>
      <c r="L28" s="344"/>
      <c r="M28" s="344"/>
      <c r="N28" s="344"/>
      <c r="O28" s="329">
        <v>2.0567129629629629E-3</v>
      </c>
      <c r="P28" s="330">
        <v>39</v>
      </c>
      <c r="Q28" s="330">
        <v>1</v>
      </c>
      <c r="R28" s="330">
        <v>100</v>
      </c>
      <c r="S28" s="321" t="s">
        <v>320</v>
      </c>
      <c r="T28" s="275"/>
      <c r="U28" s="275"/>
      <c r="V28" s="278">
        <v>63</v>
      </c>
      <c r="W28" s="156">
        <v>7.5000000000000012E-4</v>
      </c>
      <c r="X28" s="154">
        <v>44</v>
      </c>
      <c r="Y28" s="154">
        <v>1</v>
      </c>
      <c r="Z28" s="154">
        <v>100</v>
      </c>
      <c r="AA28" s="210" t="s">
        <v>291</v>
      </c>
      <c r="AB28" s="94"/>
      <c r="AC28" s="94"/>
      <c r="AD28" s="108">
        <v>28</v>
      </c>
      <c r="AE28" s="254">
        <v>5.3587962962962953E-4</v>
      </c>
      <c r="AF28" s="255">
        <v>49</v>
      </c>
      <c r="AG28" s="255">
        <v>1</v>
      </c>
      <c r="AH28" s="255">
        <v>100</v>
      </c>
      <c r="AI28" s="199" t="s">
        <v>289</v>
      </c>
      <c r="AJ28" s="199"/>
      <c r="AK28" s="197"/>
      <c r="AL28" s="180">
        <v>39</v>
      </c>
      <c r="AM28" s="43" t="s">
        <v>152</v>
      </c>
      <c r="AN28" s="42"/>
      <c r="AO28" s="42"/>
      <c r="AP28" s="42">
        <v>53</v>
      </c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</row>
    <row r="29" spans="1:81" s="90" customFormat="1" ht="15.75" hidden="1" customHeight="1" x14ac:dyDescent="0.3">
      <c r="A29" s="53">
        <f>N29+R29+V29+Z29+AD29+AH29+AL29+AP29</f>
        <v>480</v>
      </c>
      <c r="B29" s="53">
        <v>27</v>
      </c>
      <c r="C29" s="336">
        <f>AVERAGE(L29,P29,T29,X29,AB29,AF29,AJ29,AN29,)</f>
        <v>28.857142857142858</v>
      </c>
      <c r="D29" s="3" t="s">
        <v>106</v>
      </c>
      <c r="E29" s="12" t="s">
        <v>31</v>
      </c>
      <c r="F29" s="12" t="s">
        <v>121</v>
      </c>
      <c r="G29" s="57" t="s">
        <v>210</v>
      </c>
      <c r="H29" s="350"/>
      <c r="I29" s="8" t="s">
        <v>92</v>
      </c>
      <c r="J29" s="8" t="s">
        <v>90</v>
      </c>
      <c r="K29" s="344"/>
      <c r="L29" s="344"/>
      <c r="M29" s="344"/>
      <c r="N29" s="344"/>
      <c r="O29" s="313">
        <v>2.2083333333333334E-3</v>
      </c>
      <c r="P29" s="314">
        <v>24</v>
      </c>
      <c r="Q29" s="314">
        <v>9</v>
      </c>
      <c r="R29" s="314">
        <v>92</v>
      </c>
      <c r="S29" s="283">
        <v>1.230324074074074E-3</v>
      </c>
      <c r="T29" s="278">
        <v>31</v>
      </c>
      <c r="U29" s="278">
        <v>28</v>
      </c>
      <c r="V29" s="278">
        <v>73</v>
      </c>
      <c r="W29" s="133">
        <v>9.0856481481481485E-4</v>
      </c>
      <c r="X29" s="134">
        <v>38</v>
      </c>
      <c r="Y29" s="134">
        <v>26</v>
      </c>
      <c r="Z29" s="134">
        <v>75</v>
      </c>
      <c r="AA29" s="98">
        <v>1.2597222222222223E-2</v>
      </c>
      <c r="AB29" s="94">
        <v>23</v>
      </c>
      <c r="AC29" s="108">
        <v>58</v>
      </c>
      <c r="AD29" s="108">
        <v>43</v>
      </c>
      <c r="AE29" s="250">
        <v>6.4004629629629622E-4</v>
      </c>
      <c r="AF29" s="252">
        <v>44</v>
      </c>
      <c r="AG29" s="252">
        <v>28</v>
      </c>
      <c r="AH29" s="253">
        <v>73</v>
      </c>
      <c r="AI29" s="195">
        <v>4.3055555555555555E-4</v>
      </c>
      <c r="AJ29" s="180">
        <v>42</v>
      </c>
      <c r="AK29" s="180">
        <v>30</v>
      </c>
      <c r="AL29" s="181">
        <v>71</v>
      </c>
      <c r="AM29" s="41" t="s">
        <v>152</v>
      </c>
      <c r="AN29" s="42"/>
      <c r="AO29" s="42"/>
      <c r="AP29" s="42">
        <v>53</v>
      </c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CA29" s="110"/>
      <c r="CB29" s="110"/>
      <c r="CC29" s="110"/>
    </row>
    <row r="30" spans="1:81" s="90" customFormat="1" ht="18.75" x14ac:dyDescent="0.3">
      <c r="A30" s="53">
        <f>N30+R30+V30+Z30+AD30+AH30+AL30+AP30</f>
        <v>477</v>
      </c>
      <c r="B30" s="53">
        <v>28</v>
      </c>
      <c r="C30" s="336">
        <f>AVERAGE(L30,P30,T30,X30,AB30,AF30,AJ30,AN30,)</f>
        <v>34.142857142857146</v>
      </c>
      <c r="D30" s="3" t="s">
        <v>46</v>
      </c>
      <c r="E30" s="12" t="s">
        <v>13</v>
      </c>
      <c r="F30" s="12" t="s">
        <v>18</v>
      </c>
      <c r="G30" s="57" t="s">
        <v>210</v>
      </c>
      <c r="H30" s="350"/>
      <c r="I30" s="8" t="s">
        <v>92</v>
      </c>
      <c r="J30" s="8" t="s">
        <v>90</v>
      </c>
      <c r="K30" s="344"/>
      <c r="L30" s="344"/>
      <c r="M30" s="344"/>
      <c r="N30" s="344"/>
      <c r="O30" s="314"/>
      <c r="P30" s="314"/>
      <c r="Q30" s="314"/>
      <c r="R30" s="314"/>
      <c r="S30" s="283">
        <v>1.0740740740740741E-3</v>
      </c>
      <c r="T30" s="278">
        <v>36</v>
      </c>
      <c r="U30" s="278">
        <v>17</v>
      </c>
      <c r="V30" s="278">
        <v>84</v>
      </c>
      <c r="W30" s="133">
        <v>8.599537037037036E-4</v>
      </c>
      <c r="X30" s="134">
        <v>40</v>
      </c>
      <c r="Y30" s="134">
        <v>20</v>
      </c>
      <c r="Z30" s="134">
        <v>81</v>
      </c>
      <c r="AA30" s="98">
        <v>1.0778935185185185E-2</v>
      </c>
      <c r="AB30" s="94">
        <v>24</v>
      </c>
      <c r="AC30" s="94">
        <v>35</v>
      </c>
      <c r="AD30" s="94">
        <v>66</v>
      </c>
      <c r="AE30" s="250">
        <v>6.122685185185185E-4</v>
      </c>
      <c r="AF30" s="252">
        <v>42</v>
      </c>
      <c r="AG30" s="252">
        <v>22</v>
      </c>
      <c r="AH30" s="253">
        <v>79</v>
      </c>
      <c r="AI30" s="195">
        <v>4.0162037037037038E-4</v>
      </c>
      <c r="AJ30" s="180">
        <v>49</v>
      </c>
      <c r="AK30" s="180">
        <v>20</v>
      </c>
      <c r="AL30" s="181">
        <v>81</v>
      </c>
      <c r="AM30" s="41">
        <v>1.9097222222222223E-4</v>
      </c>
      <c r="AN30" s="42">
        <v>48</v>
      </c>
      <c r="AO30" s="42">
        <v>15</v>
      </c>
      <c r="AP30" s="42">
        <v>86</v>
      </c>
      <c r="BQ30" s="110"/>
      <c r="BR30" s="110"/>
      <c r="BS30" s="110"/>
      <c r="BT30" s="110"/>
      <c r="BU30" s="110"/>
      <c r="BV30" s="110"/>
      <c r="BW30" s="110"/>
      <c r="BX30" s="110"/>
      <c r="BY30" s="3"/>
      <c r="BZ30" s="3"/>
    </row>
    <row r="31" spans="1:81" s="90" customFormat="1" ht="15.75" customHeight="1" x14ac:dyDescent="0.3">
      <c r="A31" s="53">
        <f>N31+R31+V31+Z31+AD31+AH31+AL31+AP31</f>
        <v>464</v>
      </c>
      <c r="B31" s="53">
        <v>29</v>
      </c>
      <c r="C31" s="336">
        <f>AVERAGE(L31,P31,T31,X31,AB31,AF31,AJ31,AN31,)</f>
        <v>34.666666666666664</v>
      </c>
      <c r="D31" s="3" t="s">
        <v>81</v>
      </c>
      <c r="E31" s="12" t="s">
        <v>13</v>
      </c>
      <c r="F31" s="12" t="s">
        <v>18</v>
      </c>
      <c r="G31" s="57" t="s">
        <v>210</v>
      </c>
      <c r="H31" s="350"/>
      <c r="I31" s="8" t="s">
        <v>92</v>
      </c>
      <c r="J31" s="8" t="s">
        <v>90</v>
      </c>
      <c r="K31" s="344"/>
      <c r="L31" s="344"/>
      <c r="M31" s="344"/>
      <c r="N31" s="344"/>
      <c r="O31" s="313">
        <v>2.445601851851852E-3</v>
      </c>
      <c r="P31" s="314">
        <v>31</v>
      </c>
      <c r="Q31" s="314">
        <v>18</v>
      </c>
      <c r="R31" s="314">
        <v>83</v>
      </c>
      <c r="S31" s="283">
        <v>1.1064814814814815E-3</v>
      </c>
      <c r="T31" s="278">
        <v>39</v>
      </c>
      <c r="U31" s="278">
        <v>23</v>
      </c>
      <c r="V31" s="278">
        <v>78</v>
      </c>
      <c r="W31" s="133">
        <v>8.7847222222222233E-4</v>
      </c>
      <c r="X31" s="134">
        <v>40</v>
      </c>
      <c r="Y31" s="134">
        <v>21</v>
      </c>
      <c r="Z31" s="134">
        <v>80</v>
      </c>
      <c r="AA31" s="210" t="s">
        <v>291</v>
      </c>
      <c r="AB31" s="94"/>
      <c r="AC31" s="94"/>
      <c r="AD31" s="108">
        <v>28</v>
      </c>
      <c r="AE31" s="256" t="s">
        <v>290</v>
      </c>
      <c r="AF31" s="257"/>
      <c r="AG31" s="257"/>
      <c r="AH31" s="249">
        <v>39</v>
      </c>
      <c r="AI31" s="195">
        <v>3.9583333333333338E-4</v>
      </c>
      <c r="AJ31" s="180">
        <v>51</v>
      </c>
      <c r="AK31" s="180">
        <v>17</v>
      </c>
      <c r="AL31" s="181">
        <v>84</v>
      </c>
      <c r="AM31" s="41">
        <v>2.0833333333333335E-4</v>
      </c>
      <c r="AN31" s="42">
        <v>47</v>
      </c>
      <c r="AO31" s="42">
        <v>29</v>
      </c>
      <c r="AP31" s="42">
        <v>72</v>
      </c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110"/>
      <c r="BE31" s="110"/>
      <c r="BF31" s="110"/>
      <c r="BG31" s="110"/>
      <c r="BH31" s="110"/>
      <c r="BI31" s="110"/>
      <c r="BJ31" s="110"/>
      <c r="BK31" s="110"/>
      <c r="BL31" s="110"/>
      <c r="BM31" s="110"/>
      <c r="BN31" s="110"/>
      <c r="BO31" s="110"/>
      <c r="BP31" s="110"/>
      <c r="BX31" s="110"/>
      <c r="CA31" s="3"/>
      <c r="CB31" s="3"/>
      <c r="CC31" s="3"/>
    </row>
    <row r="32" spans="1:81" s="90" customFormat="1" ht="15.75" hidden="1" customHeight="1" x14ac:dyDescent="0.3">
      <c r="A32" s="53">
        <f>N32+R32+V32+Z32+AD32+AH32+AL32+AP32</f>
        <v>459</v>
      </c>
      <c r="B32" s="53">
        <v>30</v>
      </c>
      <c r="C32" s="336">
        <f>AVERAGE(L32,P32,T32,X32,AB32,AF32,AJ32,AN32,)</f>
        <v>25.333333333333332</v>
      </c>
      <c r="D32" s="3" t="s">
        <v>325</v>
      </c>
      <c r="E32" s="12" t="s">
        <v>7</v>
      </c>
      <c r="F32" s="12" t="s">
        <v>235</v>
      </c>
      <c r="G32" s="57" t="s">
        <v>236</v>
      </c>
      <c r="H32" s="351"/>
      <c r="I32" s="8" t="s">
        <v>92</v>
      </c>
      <c r="J32" s="8" t="s">
        <v>90</v>
      </c>
      <c r="K32" s="345">
        <v>4.3854166666666668E-3</v>
      </c>
      <c r="L32" s="344">
        <v>35</v>
      </c>
      <c r="M32" s="344">
        <v>2</v>
      </c>
      <c r="N32" s="344">
        <v>99</v>
      </c>
      <c r="O32" s="346" t="s">
        <v>315</v>
      </c>
      <c r="P32" s="314"/>
      <c r="Q32" s="314"/>
      <c r="R32" s="314">
        <v>68</v>
      </c>
      <c r="S32" s="333" t="s">
        <v>315</v>
      </c>
      <c r="T32" s="278"/>
      <c r="U32" s="278"/>
      <c r="V32" s="278">
        <v>62</v>
      </c>
      <c r="W32" s="133">
        <v>2.4189814814814812E-4</v>
      </c>
      <c r="X32" s="134">
        <v>41</v>
      </c>
      <c r="Y32" s="134">
        <v>30</v>
      </c>
      <c r="Z32" s="134">
        <v>71</v>
      </c>
      <c r="AA32" s="210" t="s">
        <v>291</v>
      </c>
      <c r="AB32" s="94"/>
      <c r="AC32" s="94"/>
      <c r="AD32" s="108">
        <v>28</v>
      </c>
      <c r="AE32" s="256" t="s">
        <v>290</v>
      </c>
      <c r="AF32" s="257"/>
      <c r="AG32" s="257"/>
      <c r="AH32" s="249">
        <v>39</v>
      </c>
      <c r="AI32" s="199" t="s">
        <v>289</v>
      </c>
      <c r="AJ32" s="199"/>
      <c r="AK32" s="196"/>
      <c r="AL32" s="193">
        <v>39</v>
      </c>
      <c r="AM32" s="43" t="s">
        <v>152</v>
      </c>
      <c r="AN32" s="115"/>
      <c r="AO32" s="115"/>
      <c r="AP32" s="115">
        <v>53</v>
      </c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110"/>
      <c r="CB32" s="110"/>
      <c r="CC32" s="110"/>
    </row>
    <row r="33" spans="1:81" s="90" customFormat="1" ht="18.75" hidden="1" x14ac:dyDescent="0.3">
      <c r="A33" s="53">
        <f>N33+R33+V33+Z33+AD33+AH33+AL33+AP33</f>
        <v>458</v>
      </c>
      <c r="B33" s="53">
        <v>31</v>
      </c>
      <c r="C33" s="336">
        <f>AVERAGE(L33,P33,T33,X33,AB33,AF33,AJ33,AN33,)</f>
        <v>24.666666666666668</v>
      </c>
      <c r="D33" s="3" t="s">
        <v>326</v>
      </c>
      <c r="E33" s="12" t="s">
        <v>7</v>
      </c>
      <c r="F33" s="12" t="s">
        <v>235</v>
      </c>
      <c r="G33" s="57" t="s">
        <v>236</v>
      </c>
      <c r="H33" s="351"/>
      <c r="I33" s="8" t="s">
        <v>92</v>
      </c>
      <c r="J33" s="8" t="s">
        <v>90</v>
      </c>
      <c r="K33" s="345">
        <v>4.4039351851851852E-3</v>
      </c>
      <c r="L33" s="344">
        <v>33</v>
      </c>
      <c r="M33" s="344">
        <v>3</v>
      </c>
      <c r="N33" s="344">
        <v>98</v>
      </c>
      <c r="O33" s="346" t="s">
        <v>315</v>
      </c>
      <c r="P33" s="314"/>
      <c r="Q33" s="314"/>
      <c r="R33" s="314">
        <v>68</v>
      </c>
      <c r="S33" s="333" t="s">
        <v>315</v>
      </c>
      <c r="T33" s="278"/>
      <c r="U33" s="278"/>
      <c r="V33" s="278">
        <v>62</v>
      </c>
      <c r="W33" s="133">
        <v>2.4189814814814812E-4</v>
      </c>
      <c r="X33" s="134">
        <v>41</v>
      </c>
      <c r="Y33" s="134">
        <v>30</v>
      </c>
      <c r="Z33" s="134">
        <v>71</v>
      </c>
      <c r="AA33" s="210" t="s">
        <v>291</v>
      </c>
      <c r="AB33" s="94"/>
      <c r="AC33" s="94"/>
      <c r="AD33" s="108">
        <v>28</v>
      </c>
      <c r="AE33" s="256" t="s">
        <v>290</v>
      </c>
      <c r="AF33" s="257"/>
      <c r="AG33" s="257"/>
      <c r="AH33" s="249">
        <v>39</v>
      </c>
      <c r="AI33" s="199" t="s">
        <v>289</v>
      </c>
      <c r="AJ33" s="199"/>
      <c r="AK33" s="196"/>
      <c r="AL33" s="193">
        <v>39</v>
      </c>
      <c r="AM33" s="43" t="s">
        <v>152</v>
      </c>
      <c r="AN33" s="115"/>
      <c r="AO33" s="115"/>
      <c r="AP33" s="115">
        <v>53</v>
      </c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110"/>
      <c r="CB33" s="110"/>
      <c r="CC33" s="110"/>
    </row>
    <row r="34" spans="1:81" s="110" customFormat="1" ht="18.75" hidden="1" x14ac:dyDescent="0.3">
      <c r="A34" s="53">
        <f>N34+R34+V34+Z34+AD34+AH34+AL34+AP34</f>
        <v>454</v>
      </c>
      <c r="B34" s="53">
        <v>32</v>
      </c>
      <c r="C34" s="336">
        <f>AVERAGE(L34,P34,T34,X34,AB34,AF34,AJ34,AN34,)</f>
        <v>29.111111111111111</v>
      </c>
      <c r="D34" s="3" t="s">
        <v>328</v>
      </c>
      <c r="E34" s="12" t="s">
        <v>133</v>
      </c>
      <c r="F34" s="12" t="s">
        <v>18</v>
      </c>
      <c r="G34" s="57" t="s">
        <v>210</v>
      </c>
      <c r="H34" s="350" t="s">
        <v>339</v>
      </c>
      <c r="I34" s="8" t="s">
        <v>77</v>
      </c>
      <c r="J34" s="8" t="s">
        <v>90</v>
      </c>
      <c r="K34" s="345">
        <v>7.2743055555555556E-3</v>
      </c>
      <c r="L34" s="344">
        <v>29</v>
      </c>
      <c r="M34" s="344">
        <v>24</v>
      </c>
      <c r="N34" s="344">
        <v>76</v>
      </c>
      <c r="O34" s="339">
        <v>3.4548611111111112E-3</v>
      </c>
      <c r="P34" s="340">
        <v>25</v>
      </c>
      <c r="Q34" s="340">
        <v>30</v>
      </c>
      <c r="R34" s="340">
        <v>71</v>
      </c>
      <c r="S34" s="289">
        <v>1.5208333333333332E-3</v>
      </c>
      <c r="T34" s="290">
        <v>31</v>
      </c>
      <c r="U34" s="290">
        <v>35</v>
      </c>
      <c r="V34" s="290">
        <v>66</v>
      </c>
      <c r="W34" s="156">
        <v>1.1909722222222222E-3</v>
      </c>
      <c r="X34" s="154">
        <v>34</v>
      </c>
      <c r="Y34" s="154">
        <v>42</v>
      </c>
      <c r="Z34" s="154">
        <v>62</v>
      </c>
      <c r="AA34" s="103">
        <v>1.4537037037037038E-2</v>
      </c>
      <c r="AB34" s="93">
        <v>30</v>
      </c>
      <c r="AC34" s="94">
        <v>70</v>
      </c>
      <c r="AD34" s="94">
        <v>31</v>
      </c>
      <c r="AE34" s="258">
        <v>8.6921296296296302E-4</v>
      </c>
      <c r="AF34" s="251">
        <v>33</v>
      </c>
      <c r="AG34" s="252">
        <v>60</v>
      </c>
      <c r="AH34" s="253">
        <v>41</v>
      </c>
      <c r="AI34" s="194">
        <v>5.5439814814814815E-4</v>
      </c>
      <c r="AJ34" s="177">
        <v>42</v>
      </c>
      <c r="AK34" s="177">
        <v>51</v>
      </c>
      <c r="AL34" s="177">
        <v>50</v>
      </c>
      <c r="AM34" s="41">
        <v>2.6273148148148146E-4</v>
      </c>
      <c r="AN34" s="42">
        <v>38</v>
      </c>
      <c r="AO34" s="42">
        <v>44</v>
      </c>
      <c r="AP34" s="42">
        <v>57</v>
      </c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5"/>
      <c r="BR34" s="5"/>
      <c r="BS34" s="5"/>
      <c r="BT34" s="90"/>
      <c r="BU34" s="90"/>
      <c r="BV34" s="90"/>
      <c r="BW34" s="90"/>
      <c r="BX34" s="90"/>
      <c r="BY34" s="90"/>
      <c r="BZ34" s="90"/>
      <c r="CA34" s="5"/>
      <c r="CB34" s="5"/>
      <c r="CC34" s="5"/>
    </row>
    <row r="35" spans="1:81" s="90" customFormat="1" ht="18.75" x14ac:dyDescent="0.3">
      <c r="A35" s="53">
        <f>N35+R35+V35+Z35+AD35+AH35+AL35+AP35</f>
        <v>450</v>
      </c>
      <c r="B35" s="53">
        <v>33</v>
      </c>
      <c r="C35" s="336">
        <f>AVERAGE(L35,P35,T35,X35,AB35,AF35,AJ35,AN35,)</f>
        <v>31.5</v>
      </c>
      <c r="D35" s="3" t="s">
        <v>97</v>
      </c>
      <c r="E35" s="12" t="s">
        <v>13</v>
      </c>
      <c r="F35" s="12" t="s">
        <v>122</v>
      </c>
      <c r="G35" s="57" t="s">
        <v>212</v>
      </c>
      <c r="H35" s="350"/>
      <c r="I35" s="8" t="s">
        <v>92</v>
      </c>
      <c r="J35" s="8" t="s">
        <v>90</v>
      </c>
      <c r="K35" s="344"/>
      <c r="L35" s="344"/>
      <c r="M35" s="344"/>
      <c r="N35" s="344"/>
      <c r="O35" s="314"/>
      <c r="P35" s="314"/>
      <c r="Q35" s="314"/>
      <c r="R35" s="314"/>
      <c r="S35" s="283">
        <v>1.0717592592592593E-3</v>
      </c>
      <c r="T35" s="278">
        <v>37</v>
      </c>
      <c r="U35" s="278">
        <v>15</v>
      </c>
      <c r="V35" s="278">
        <v>86</v>
      </c>
      <c r="W35" s="133">
        <v>8.3101851851851859E-4</v>
      </c>
      <c r="X35" s="134">
        <v>37</v>
      </c>
      <c r="Y35" s="134">
        <v>14</v>
      </c>
      <c r="Z35" s="134">
        <v>87</v>
      </c>
      <c r="AA35" s="98">
        <v>1.1241898148148147E-2</v>
      </c>
      <c r="AB35" s="94">
        <v>24</v>
      </c>
      <c r="AC35" s="94">
        <v>44</v>
      </c>
      <c r="AD35" s="94">
        <v>57</v>
      </c>
      <c r="AE35" s="250">
        <v>6.0648148148148139E-4</v>
      </c>
      <c r="AF35" s="252">
        <v>44</v>
      </c>
      <c r="AG35" s="252">
        <v>19</v>
      </c>
      <c r="AH35" s="253">
        <v>82</v>
      </c>
      <c r="AI35" s="195">
        <v>3.9351851851851852E-4</v>
      </c>
      <c r="AJ35" s="180">
        <v>47</v>
      </c>
      <c r="AK35" s="180">
        <v>16</v>
      </c>
      <c r="AL35" s="181">
        <v>85</v>
      </c>
      <c r="AM35" s="41" t="s">
        <v>152</v>
      </c>
      <c r="AN35" s="42"/>
      <c r="AO35" s="42"/>
      <c r="AP35" s="42">
        <v>53</v>
      </c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T35" s="5"/>
      <c r="BU35" s="5"/>
      <c r="BV35" s="5"/>
      <c r="BW35" s="5"/>
      <c r="BX35" s="5"/>
    </row>
    <row r="36" spans="1:81" s="3" customFormat="1" ht="18.75" customHeight="1" x14ac:dyDescent="0.3">
      <c r="A36" s="53">
        <f>N36+R36+V36+Z36+AD36+AH36+AL36+AP36</f>
        <v>446</v>
      </c>
      <c r="B36" s="53">
        <v>34</v>
      </c>
      <c r="C36" s="336">
        <f>AVERAGE(L36,P36,T36,X36,AB36,AF36,AJ36,AN36,)</f>
        <v>24</v>
      </c>
      <c r="D36" s="12" t="s">
        <v>205</v>
      </c>
      <c r="E36" s="12" t="s">
        <v>13</v>
      </c>
      <c r="F36" s="12" t="s">
        <v>170</v>
      </c>
      <c r="G36" s="57" t="s">
        <v>212</v>
      </c>
      <c r="H36" s="351"/>
      <c r="I36" s="8" t="s">
        <v>77</v>
      </c>
      <c r="J36" s="8" t="s">
        <v>90</v>
      </c>
      <c r="K36" s="345">
        <v>6.5150462962962957E-3</v>
      </c>
      <c r="L36" s="344">
        <v>24</v>
      </c>
      <c r="M36" s="344">
        <v>22</v>
      </c>
      <c r="N36" s="344">
        <v>78</v>
      </c>
      <c r="O36" s="313">
        <v>3.0856481481481481E-3</v>
      </c>
      <c r="P36" s="314">
        <v>27</v>
      </c>
      <c r="Q36" s="314">
        <v>28</v>
      </c>
      <c r="R36" s="314">
        <v>73</v>
      </c>
      <c r="S36" s="333" t="s">
        <v>315</v>
      </c>
      <c r="T36" s="278"/>
      <c r="U36" s="278"/>
      <c r="V36" s="278">
        <v>62</v>
      </c>
      <c r="W36" s="133">
        <v>1.1331018518518519E-3</v>
      </c>
      <c r="X36" s="134">
        <v>31</v>
      </c>
      <c r="Y36" s="154">
        <v>37</v>
      </c>
      <c r="Z36" s="154">
        <v>64</v>
      </c>
      <c r="AA36" s="98">
        <v>1.3909722222222224E-2</v>
      </c>
      <c r="AB36" s="94">
        <v>30</v>
      </c>
      <c r="AC36" s="94">
        <v>67</v>
      </c>
      <c r="AD36" s="94">
        <v>34</v>
      </c>
      <c r="AE36" s="256">
        <v>8.4143518518518519E-4</v>
      </c>
      <c r="AF36" s="259">
        <v>32</v>
      </c>
      <c r="AG36" s="259"/>
      <c r="AH36" s="252">
        <v>43</v>
      </c>
      <c r="AI36" s="199" t="s">
        <v>289</v>
      </c>
      <c r="AJ36" s="199"/>
      <c r="AK36" s="196"/>
      <c r="AL36" s="193">
        <v>39</v>
      </c>
      <c r="AM36" s="43" t="s">
        <v>152</v>
      </c>
      <c r="AN36" s="42"/>
      <c r="AO36" s="42"/>
      <c r="AP36" s="42">
        <v>53</v>
      </c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110"/>
      <c r="BE36" s="110"/>
      <c r="BF36" s="110"/>
      <c r="BG36" s="110"/>
      <c r="BH36" s="110"/>
      <c r="BI36" s="110"/>
      <c r="BJ36" s="110"/>
      <c r="BK36" s="110"/>
      <c r="BL36" s="110"/>
      <c r="BM36" s="110"/>
      <c r="BN36" s="110"/>
      <c r="BO36" s="110"/>
      <c r="BP36" s="110"/>
      <c r="BQ36" s="106"/>
      <c r="BR36" s="106"/>
      <c r="BS36" s="106"/>
      <c r="BT36" s="90"/>
      <c r="BU36" s="90"/>
      <c r="BV36" s="90"/>
      <c r="BW36" s="90"/>
      <c r="BX36" s="90"/>
      <c r="BY36" s="90"/>
      <c r="BZ36" s="90"/>
      <c r="CA36" s="110"/>
      <c r="CB36" s="110"/>
      <c r="CC36" s="110"/>
    </row>
    <row r="37" spans="1:81" s="90" customFormat="1" ht="15.75" hidden="1" customHeight="1" x14ac:dyDescent="0.3">
      <c r="A37" s="53">
        <f>N37+R37+V37+Z37+AD37+AH37+AL37+AP37</f>
        <v>440</v>
      </c>
      <c r="B37" s="53">
        <v>35</v>
      </c>
      <c r="C37" s="336">
        <f>AVERAGE(L37,P37,T37,X37,AB37,AF37,AJ37,AN37,)</f>
        <v>34.666666666666664</v>
      </c>
      <c r="D37" s="3" t="s">
        <v>21</v>
      </c>
      <c r="E37" s="12" t="s">
        <v>34</v>
      </c>
      <c r="F37" s="12" t="s">
        <v>22</v>
      </c>
      <c r="G37" s="57" t="s">
        <v>130</v>
      </c>
      <c r="H37" s="350" t="s">
        <v>349</v>
      </c>
      <c r="I37" s="8" t="s">
        <v>77</v>
      </c>
      <c r="J37" s="8" t="s">
        <v>23</v>
      </c>
      <c r="K37" s="345">
        <v>7.1643518518518514E-3</v>
      </c>
      <c r="L37" s="344">
        <v>37</v>
      </c>
      <c r="M37" s="344">
        <v>23</v>
      </c>
      <c r="N37" s="344">
        <v>77</v>
      </c>
      <c r="O37" s="339">
        <v>3.4490740740740745E-3</v>
      </c>
      <c r="P37" s="340">
        <v>41</v>
      </c>
      <c r="Q37" s="340">
        <v>29</v>
      </c>
      <c r="R37" s="340">
        <v>72</v>
      </c>
      <c r="S37" s="289">
        <v>1.6435185185185183E-3</v>
      </c>
      <c r="T37" s="290">
        <v>37</v>
      </c>
      <c r="U37" s="290">
        <v>36</v>
      </c>
      <c r="V37" s="290">
        <v>65</v>
      </c>
      <c r="W37" s="156">
        <v>1.3240740740740741E-3</v>
      </c>
      <c r="X37" s="154">
        <v>30</v>
      </c>
      <c r="Y37" s="154">
        <v>40</v>
      </c>
      <c r="Z37" s="154">
        <v>60</v>
      </c>
      <c r="AA37" s="98">
        <v>1.6192129629629629E-2</v>
      </c>
      <c r="AB37" s="94">
        <v>30</v>
      </c>
      <c r="AC37" s="94">
        <v>71</v>
      </c>
      <c r="AD37" s="94">
        <v>30</v>
      </c>
      <c r="AE37" s="258">
        <v>1.0532407407407407E-3</v>
      </c>
      <c r="AF37" s="252">
        <v>42</v>
      </c>
      <c r="AG37" s="252">
        <v>61</v>
      </c>
      <c r="AH37" s="253">
        <v>40</v>
      </c>
      <c r="AI37" s="195">
        <v>6.2500000000000001E-4</v>
      </c>
      <c r="AJ37" s="180">
        <v>45</v>
      </c>
      <c r="AK37" s="180">
        <v>59</v>
      </c>
      <c r="AL37" s="181">
        <v>42</v>
      </c>
      <c r="AM37" s="41">
        <v>2.8935185185185189E-4</v>
      </c>
      <c r="AN37" s="42">
        <v>50</v>
      </c>
      <c r="AO37" s="42">
        <v>47</v>
      </c>
      <c r="AP37" s="42">
        <v>54</v>
      </c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5"/>
      <c r="BR37" s="5"/>
      <c r="BS37" s="5"/>
    </row>
    <row r="38" spans="1:81" ht="18.75" x14ac:dyDescent="0.3">
      <c r="A38" s="53">
        <f>N38+R38+V38+Z38+AD38+AH38+AL38+AP38</f>
        <v>424</v>
      </c>
      <c r="B38" s="53">
        <v>36</v>
      </c>
      <c r="C38" s="336">
        <f>AVERAGE(L38,P38,T38,X38,AB38,AF38,AJ38,AN38,)</f>
        <v>30.333333333333332</v>
      </c>
      <c r="D38" s="3" t="s">
        <v>64</v>
      </c>
      <c r="E38" s="12" t="s">
        <v>13</v>
      </c>
      <c r="F38" s="12" t="s">
        <v>18</v>
      </c>
      <c r="G38" s="57" t="s">
        <v>210</v>
      </c>
      <c r="I38" s="8" t="s">
        <v>92</v>
      </c>
      <c r="J38" s="8" t="s">
        <v>90</v>
      </c>
      <c r="K38" s="344"/>
      <c r="L38" s="344"/>
      <c r="M38" s="344"/>
      <c r="N38" s="344"/>
      <c r="O38" s="313">
        <v>2.5648148148148149E-3</v>
      </c>
      <c r="P38" s="314">
        <v>28</v>
      </c>
      <c r="Q38" s="314">
        <v>21</v>
      </c>
      <c r="R38" s="314">
        <v>80</v>
      </c>
      <c r="S38" s="287">
        <v>1.170138888888889E-3</v>
      </c>
      <c r="T38" s="279">
        <v>39</v>
      </c>
      <c r="U38" s="278">
        <v>25</v>
      </c>
      <c r="V38" s="278">
        <v>76</v>
      </c>
      <c r="W38" s="133">
        <v>9.1319444444444434E-4</v>
      </c>
      <c r="X38" s="134">
        <v>36</v>
      </c>
      <c r="Y38" s="134">
        <v>27</v>
      </c>
      <c r="Z38" s="134">
        <v>74</v>
      </c>
      <c r="AA38" s="98">
        <v>1.1585648148148149E-2</v>
      </c>
      <c r="AB38" s="94">
        <v>22</v>
      </c>
      <c r="AC38" s="94">
        <v>49</v>
      </c>
      <c r="AD38" s="94">
        <v>52</v>
      </c>
      <c r="AE38" s="256" t="s">
        <v>290</v>
      </c>
      <c r="AF38" s="257"/>
      <c r="AG38" s="257"/>
      <c r="AH38" s="249">
        <v>39</v>
      </c>
      <c r="AI38" s="199" t="s">
        <v>289</v>
      </c>
      <c r="AJ38" s="199"/>
      <c r="AK38" s="197"/>
      <c r="AL38" s="180">
        <v>39</v>
      </c>
      <c r="AM38" s="41">
        <v>2.3032407407407409E-4</v>
      </c>
      <c r="AN38" s="42">
        <v>57</v>
      </c>
      <c r="AO38" s="42">
        <v>37</v>
      </c>
      <c r="AP38" s="42">
        <v>64</v>
      </c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106"/>
      <c r="BR38" s="106"/>
      <c r="BS38" s="106"/>
      <c r="BT38" s="90"/>
      <c r="BU38" s="90"/>
      <c r="BV38" s="90"/>
      <c r="BW38" s="90"/>
      <c r="BX38" s="90"/>
      <c r="BY38" s="90"/>
      <c r="BZ38" s="90"/>
    </row>
    <row r="39" spans="1:81" ht="18.75" hidden="1" x14ac:dyDescent="0.3">
      <c r="A39" s="53">
        <f>N39+R39+V39+Z39+AD39+AH39+AL39+AP39</f>
        <v>423</v>
      </c>
      <c r="B39" s="53">
        <v>37</v>
      </c>
      <c r="C39" s="336">
        <f>AVERAGE(L39,P39,T39,X39,AB39,AF39,AJ39,AN39,)</f>
        <v>31.25</v>
      </c>
      <c r="D39" s="3" t="s">
        <v>172</v>
      </c>
      <c r="E39" s="12" t="s">
        <v>173</v>
      </c>
      <c r="F39" s="12" t="s">
        <v>181</v>
      </c>
      <c r="G39" s="57" t="s">
        <v>209</v>
      </c>
      <c r="H39" s="351" t="s">
        <v>340</v>
      </c>
      <c r="I39" s="8" t="s">
        <v>92</v>
      </c>
      <c r="J39" s="8" t="s">
        <v>90</v>
      </c>
      <c r="K39" s="345"/>
      <c r="L39" s="344"/>
      <c r="M39" s="344"/>
      <c r="N39" s="344"/>
      <c r="O39" s="312"/>
      <c r="P39" s="312"/>
      <c r="Q39" s="312"/>
      <c r="R39" s="312"/>
      <c r="S39" s="291">
        <v>1.0069444444444444E-3</v>
      </c>
      <c r="T39" s="292">
        <v>46</v>
      </c>
      <c r="U39" s="292">
        <v>7</v>
      </c>
      <c r="V39" s="292">
        <v>94</v>
      </c>
      <c r="W39" s="288" t="s">
        <v>315</v>
      </c>
      <c r="X39" s="131"/>
      <c r="Y39" s="139"/>
      <c r="Z39" s="139">
        <v>57</v>
      </c>
      <c r="AA39" s="102">
        <v>9.6631944444444447E-3</v>
      </c>
      <c r="AB39" s="97">
        <v>29</v>
      </c>
      <c r="AC39" s="94">
        <v>9</v>
      </c>
      <c r="AD39" s="94">
        <v>92</v>
      </c>
      <c r="AE39" s="254">
        <v>5.8680555555555558E-4</v>
      </c>
      <c r="AF39" s="255">
        <v>50</v>
      </c>
      <c r="AG39" s="255">
        <v>13</v>
      </c>
      <c r="AH39" s="255">
        <v>88</v>
      </c>
      <c r="AI39" s="199" t="s">
        <v>289</v>
      </c>
      <c r="AJ39" s="199"/>
      <c r="AK39" s="197"/>
      <c r="AL39" s="180">
        <v>39</v>
      </c>
      <c r="AM39" s="43" t="s">
        <v>152</v>
      </c>
      <c r="AN39" s="42"/>
      <c r="AO39" s="42"/>
      <c r="AP39" s="42">
        <v>53</v>
      </c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10"/>
      <c r="BR39" s="110"/>
      <c r="BS39" s="110"/>
      <c r="BT39" s="3"/>
      <c r="BU39" s="3"/>
      <c r="BV39" s="3"/>
      <c r="BW39" s="3"/>
      <c r="BX39" s="3"/>
    </row>
    <row r="40" spans="1:81" s="110" customFormat="1" ht="15.75" customHeight="1" x14ac:dyDescent="0.3">
      <c r="A40" s="53">
        <f>N40+R40+V40+Z40+AD40+AH40+AL40+AP40</f>
        <v>374</v>
      </c>
      <c r="B40" s="53">
        <v>38</v>
      </c>
      <c r="C40" s="336">
        <f>AVERAGE(L40,P40,T40,X40,AB40,AF40,AJ40,AN40,)</f>
        <v>24.75</v>
      </c>
      <c r="D40" s="3" t="s">
        <v>187</v>
      </c>
      <c r="E40" s="12" t="s">
        <v>13</v>
      </c>
      <c r="F40" s="12" t="s">
        <v>18</v>
      </c>
      <c r="G40" s="57" t="s">
        <v>210</v>
      </c>
      <c r="H40" s="350"/>
      <c r="I40" s="8" t="s">
        <v>92</v>
      </c>
      <c r="J40" s="8" t="s">
        <v>357</v>
      </c>
      <c r="K40" s="344"/>
      <c r="L40" s="344"/>
      <c r="M40" s="344"/>
      <c r="N40" s="344"/>
      <c r="O40" s="314"/>
      <c r="P40" s="314"/>
      <c r="Q40" s="314"/>
      <c r="R40" s="314"/>
      <c r="S40" s="283">
        <v>1.0752314814814815E-3</v>
      </c>
      <c r="T40" s="278">
        <v>38</v>
      </c>
      <c r="U40" s="278">
        <v>18</v>
      </c>
      <c r="V40" s="278">
        <v>83</v>
      </c>
      <c r="W40" s="288" t="s">
        <v>315</v>
      </c>
      <c r="X40" s="134"/>
      <c r="Y40" s="134"/>
      <c r="Z40" s="134">
        <v>57</v>
      </c>
      <c r="AA40" s="104">
        <v>1.0368055555555556E-2</v>
      </c>
      <c r="AB40" s="95">
        <v>24</v>
      </c>
      <c r="AC40" s="94">
        <v>25</v>
      </c>
      <c r="AD40" s="94">
        <v>76</v>
      </c>
      <c r="AE40" s="250">
        <v>6.6435185185185184E-4</v>
      </c>
      <c r="AF40" s="253">
        <v>37</v>
      </c>
      <c r="AG40" s="252">
        <v>35</v>
      </c>
      <c r="AH40" s="253">
        <v>66</v>
      </c>
      <c r="AI40" s="199" t="s">
        <v>289</v>
      </c>
      <c r="AJ40" s="199"/>
      <c r="AK40" s="197"/>
      <c r="AL40" s="180">
        <v>39</v>
      </c>
      <c r="AM40" s="43" t="s">
        <v>152</v>
      </c>
      <c r="AN40" s="42"/>
      <c r="AO40" s="42"/>
      <c r="AP40" s="42">
        <v>53</v>
      </c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T40" s="90"/>
      <c r="BU40" s="90"/>
      <c r="BV40" s="90"/>
      <c r="BW40" s="90"/>
      <c r="BX40" s="90"/>
      <c r="BY40" s="5"/>
      <c r="BZ40" s="5"/>
    </row>
    <row r="41" spans="1:81" s="110" customFormat="1" ht="18.75" hidden="1" x14ac:dyDescent="0.3">
      <c r="A41" s="53">
        <f>N41+R41+V41+Z41+AD41+AH41+AL41+AP41</f>
        <v>372</v>
      </c>
      <c r="B41" s="53">
        <v>39</v>
      </c>
      <c r="C41" s="336">
        <f>AVERAGE(L41,P41,T41,X41,AB41,AF41,AJ41,AN41,)</f>
        <v>28.5</v>
      </c>
      <c r="D41" s="3" t="s">
        <v>168</v>
      </c>
      <c r="E41" s="12" t="s">
        <v>31</v>
      </c>
      <c r="F41" s="12" t="s">
        <v>18</v>
      </c>
      <c r="G41" s="57" t="s">
        <v>210</v>
      </c>
      <c r="H41" s="351"/>
      <c r="I41" s="8" t="s">
        <v>92</v>
      </c>
      <c r="J41" s="8" t="s">
        <v>90</v>
      </c>
      <c r="K41" s="344"/>
      <c r="L41" s="344"/>
      <c r="M41" s="344"/>
      <c r="N41" s="344"/>
      <c r="O41" s="311"/>
      <c r="P41" s="311"/>
      <c r="Q41" s="311"/>
      <c r="R41" s="311"/>
      <c r="S41" s="333"/>
      <c r="T41" s="278"/>
      <c r="U41" s="278"/>
      <c r="V41" s="278"/>
      <c r="W41" s="156">
        <v>7.8356481481481495E-4</v>
      </c>
      <c r="X41" s="154">
        <v>46</v>
      </c>
      <c r="Y41" s="154">
        <v>6</v>
      </c>
      <c r="Z41" s="154">
        <v>95</v>
      </c>
      <c r="AA41" s="107">
        <v>9.7129629629629632E-3</v>
      </c>
      <c r="AB41" s="108">
        <v>22</v>
      </c>
      <c r="AC41" s="108">
        <v>12</v>
      </c>
      <c r="AD41" s="108">
        <v>89</v>
      </c>
      <c r="AE41" s="248">
        <v>5.6712962962962956E-4</v>
      </c>
      <c r="AF41" s="249">
        <v>46</v>
      </c>
      <c r="AG41" s="249">
        <v>5</v>
      </c>
      <c r="AH41" s="249">
        <v>96</v>
      </c>
      <c r="AI41" s="199" t="s">
        <v>289</v>
      </c>
      <c r="AJ41" s="199"/>
      <c r="AK41" s="196"/>
      <c r="AL41" s="193">
        <v>39</v>
      </c>
      <c r="AM41" s="43" t="s">
        <v>152</v>
      </c>
      <c r="AN41" s="115"/>
      <c r="AO41" s="115"/>
      <c r="AP41" s="115">
        <v>53</v>
      </c>
      <c r="BT41" s="24"/>
      <c r="BU41" s="24"/>
      <c r="BV41" s="24"/>
      <c r="BW41" s="24"/>
      <c r="BX41" s="24"/>
    </row>
    <row r="42" spans="1:81" s="90" customFormat="1" ht="15.75" hidden="1" customHeight="1" x14ac:dyDescent="0.3">
      <c r="A42" s="53">
        <f>N42+R42+V42+Z42+AD42+AH42+AL42+AP42</f>
        <v>369</v>
      </c>
      <c r="B42" s="53">
        <v>40</v>
      </c>
      <c r="C42" s="336">
        <f>AVERAGE(L42,P42,T42,X42,AB42,AF42,AJ42,AN42,)</f>
        <v>17.2</v>
      </c>
      <c r="D42" s="12" t="s">
        <v>283</v>
      </c>
      <c r="E42" s="12" t="s">
        <v>268</v>
      </c>
      <c r="F42" s="12" t="s">
        <v>18</v>
      </c>
      <c r="G42" s="57" t="s">
        <v>210</v>
      </c>
      <c r="H42" s="351" t="s">
        <v>341</v>
      </c>
      <c r="I42" s="8" t="s">
        <v>92</v>
      </c>
      <c r="J42" s="8" t="s">
        <v>90</v>
      </c>
      <c r="K42" s="344"/>
      <c r="L42" s="344"/>
      <c r="M42" s="344"/>
      <c r="N42" s="344"/>
      <c r="O42" s="339">
        <v>2.9988425925925929E-3</v>
      </c>
      <c r="P42" s="340">
        <v>20</v>
      </c>
      <c r="Q42" s="340">
        <v>27</v>
      </c>
      <c r="R42" s="340">
        <v>74</v>
      </c>
      <c r="S42" s="289">
        <v>1.3275462962962963E-3</v>
      </c>
      <c r="T42" s="290">
        <v>25</v>
      </c>
      <c r="U42" s="290">
        <v>33</v>
      </c>
      <c r="V42" s="290">
        <v>68</v>
      </c>
      <c r="W42" s="156">
        <v>1.3796296296296297E-3</v>
      </c>
      <c r="X42" s="154">
        <v>23</v>
      </c>
      <c r="Y42" s="154">
        <v>41</v>
      </c>
      <c r="Z42" s="154">
        <v>59</v>
      </c>
      <c r="AA42" s="107">
        <v>1.3369212962962963E-2</v>
      </c>
      <c r="AB42" s="108">
        <v>18</v>
      </c>
      <c r="AC42" s="108">
        <v>64</v>
      </c>
      <c r="AD42" s="108">
        <v>37</v>
      </c>
      <c r="AE42" s="256" t="s">
        <v>290</v>
      </c>
      <c r="AF42" s="257"/>
      <c r="AG42" s="257"/>
      <c r="AH42" s="249">
        <v>39</v>
      </c>
      <c r="AI42" s="199" t="s">
        <v>289</v>
      </c>
      <c r="AJ42" s="199"/>
      <c r="AK42" s="196"/>
      <c r="AL42" s="193">
        <v>39</v>
      </c>
      <c r="AM42" s="43" t="s">
        <v>152</v>
      </c>
      <c r="AN42" s="115"/>
      <c r="AO42" s="115"/>
      <c r="AP42" s="115">
        <v>53</v>
      </c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10"/>
      <c r="BE42" s="110"/>
      <c r="BF42" s="110"/>
      <c r="BG42" s="110"/>
      <c r="BH42" s="110"/>
      <c r="BI42" s="110"/>
      <c r="BJ42" s="110"/>
      <c r="BK42" s="110"/>
      <c r="BL42" s="110"/>
      <c r="BM42" s="110"/>
      <c r="BN42" s="110"/>
      <c r="BO42" s="110"/>
      <c r="BP42" s="110"/>
      <c r="BQ42" s="3"/>
      <c r="BR42" s="3"/>
      <c r="BS42" s="3"/>
    </row>
    <row r="43" spans="1:81" s="90" customFormat="1" ht="18.75" hidden="1" x14ac:dyDescent="0.3">
      <c r="A43" s="53">
        <f>N43+R43+V43+Z43+AD43+AH43+AL43+AP43</f>
        <v>366</v>
      </c>
      <c r="B43" s="53">
        <v>41</v>
      </c>
      <c r="C43" s="336">
        <f>AVERAGE(L43,P43,T43,X43,AB43,AF43,AJ43,AN43,)</f>
        <v>28.75</v>
      </c>
      <c r="D43" s="3" t="s">
        <v>174</v>
      </c>
      <c r="E43" s="12" t="s">
        <v>173</v>
      </c>
      <c r="F43" s="12" t="s">
        <v>181</v>
      </c>
      <c r="G43" s="57" t="s">
        <v>209</v>
      </c>
      <c r="H43" s="351"/>
      <c r="I43" s="8" t="s">
        <v>92</v>
      </c>
      <c r="J43" s="8" t="s">
        <v>90</v>
      </c>
      <c r="K43" s="344"/>
      <c r="L43" s="344"/>
      <c r="M43" s="344"/>
      <c r="N43" s="344"/>
      <c r="O43" s="311"/>
      <c r="P43" s="311"/>
      <c r="Q43" s="311"/>
      <c r="R43" s="311"/>
      <c r="S43" s="333"/>
      <c r="T43" s="278"/>
      <c r="U43" s="278"/>
      <c r="V43" s="278"/>
      <c r="W43" s="156">
        <v>7.9050925925925936E-4</v>
      </c>
      <c r="X43" s="154">
        <v>43</v>
      </c>
      <c r="Y43" s="154">
        <v>7</v>
      </c>
      <c r="Z43" s="154">
        <v>94</v>
      </c>
      <c r="AA43" s="107">
        <v>9.5821759259259263E-3</v>
      </c>
      <c r="AB43" s="108">
        <v>29</v>
      </c>
      <c r="AC43" s="108">
        <v>7</v>
      </c>
      <c r="AD43" s="108">
        <v>94</v>
      </c>
      <c r="AE43" s="248">
        <v>5.9143518518518518E-4</v>
      </c>
      <c r="AF43" s="249">
        <v>43</v>
      </c>
      <c r="AG43" s="249">
        <v>15</v>
      </c>
      <c r="AH43" s="249">
        <v>86</v>
      </c>
      <c r="AI43" s="199" t="s">
        <v>289</v>
      </c>
      <c r="AJ43" s="199"/>
      <c r="AK43" s="196"/>
      <c r="AL43" s="193">
        <v>39</v>
      </c>
      <c r="AM43" s="43" t="s">
        <v>152</v>
      </c>
      <c r="AN43" s="115"/>
      <c r="AO43" s="115"/>
      <c r="AP43" s="115">
        <v>53</v>
      </c>
      <c r="AQ43" s="110"/>
      <c r="AR43" s="110"/>
      <c r="AS43" s="110"/>
      <c r="AT43" s="110"/>
      <c r="AU43" s="110"/>
      <c r="AV43" s="110"/>
      <c r="AW43" s="110"/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/>
      <c r="BJ43" s="110"/>
      <c r="BK43" s="110"/>
      <c r="BL43" s="110"/>
      <c r="BM43" s="110"/>
      <c r="BN43" s="110"/>
      <c r="BO43" s="110"/>
      <c r="BP43" s="110"/>
      <c r="BT43" s="110"/>
      <c r="BU43" s="110"/>
      <c r="BV43" s="110"/>
      <c r="BW43" s="110"/>
      <c r="BX43" s="110"/>
      <c r="BY43" s="110"/>
      <c r="BZ43" s="110"/>
    </row>
    <row r="44" spans="1:81" s="110" customFormat="1" ht="15.75" hidden="1" customHeight="1" x14ac:dyDescent="0.3">
      <c r="A44" s="53">
        <f>N44+R44+V44+Z44+AD44+AH44+AL44+AP44</f>
        <v>351</v>
      </c>
      <c r="B44" s="53">
        <v>42</v>
      </c>
      <c r="C44" s="336">
        <f>AVERAGE(L44,P44,T44,X44,AB44,AF44,AJ44,AN44,)</f>
        <v>27.2</v>
      </c>
      <c r="D44" s="3" t="s">
        <v>285</v>
      </c>
      <c r="E44" s="12" t="s">
        <v>146</v>
      </c>
      <c r="F44" s="12" t="s">
        <v>18</v>
      </c>
      <c r="G44" s="57" t="s">
        <v>210</v>
      </c>
      <c r="H44" s="350" t="s">
        <v>342</v>
      </c>
      <c r="I44" s="8" t="s">
        <v>92</v>
      </c>
      <c r="J44" s="8" t="s">
        <v>90</v>
      </c>
      <c r="K44" s="344"/>
      <c r="L44" s="344"/>
      <c r="M44" s="344"/>
      <c r="N44" s="344"/>
      <c r="O44" s="339">
        <v>4.6006944444444446E-3</v>
      </c>
      <c r="P44" s="340">
        <v>35</v>
      </c>
      <c r="Q44" s="340">
        <v>32</v>
      </c>
      <c r="R44" s="340">
        <v>69</v>
      </c>
      <c r="S44" s="289">
        <v>2.0358796296296297E-3</v>
      </c>
      <c r="T44" s="290">
        <v>33</v>
      </c>
      <c r="U44" s="290">
        <v>37</v>
      </c>
      <c r="V44" s="290">
        <v>64</v>
      </c>
      <c r="W44" s="156">
        <v>2.003472222222222E-3</v>
      </c>
      <c r="X44" s="154">
        <v>33</v>
      </c>
      <c r="Y44" s="154">
        <v>43</v>
      </c>
      <c r="Z44" s="154">
        <v>58</v>
      </c>
      <c r="AA44" s="210" t="s">
        <v>291</v>
      </c>
      <c r="AB44" s="94"/>
      <c r="AC44" s="94"/>
      <c r="AD44" s="108">
        <v>28</v>
      </c>
      <c r="AE44" s="256" t="s">
        <v>290</v>
      </c>
      <c r="AF44" s="257"/>
      <c r="AG44" s="257"/>
      <c r="AH44" s="249">
        <v>39</v>
      </c>
      <c r="AI44" s="194">
        <v>7.6967592592592593E-4</v>
      </c>
      <c r="AJ44" s="177">
        <v>35</v>
      </c>
      <c r="AK44" s="177">
        <v>61</v>
      </c>
      <c r="AL44" s="177">
        <v>40</v>
      </c>
      <c r="AM44" s="41" t="s">
        <v>152</v>
      </c>
      <c r="AN44" s="42"/>
      <c r="AO44" s="42"/>
      <c r="AP44" s="42">
        <v>53</v>
      </c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</row>
    <row r="45" spans="1:81" s="90" customFormat="1" ht="18.75" hidden="1" x14ac:dyDescent="0.3">
      <c r="A45" s="53">
        <f>N45+R45+V45+Z45+AD45+AH45+AL45+AP45</f>
        <v>348</v>
      </c>
      <c r="B45" s="53">
        <v>43</v>
      </c>
      <c r="C45" s="336">
        <f>AVERAGE(L45,P45,T45,X45,AB45,AF45,AJ45,AN45,)</f>
        <v>11</v>
      </c>
      <c r="D45" s="3" t="s">
        <v>318</v>
      </c>
      <c r="E45" s="12" t="s">
        <v>114</v>
      </c>
      <c r="F45" s="12" t="s">
        <v>18</v>
      </c>
      <c r="G45" s="57" t="s">
        <v>210</v>
      </c>
      <c r="H45" s="350" t="s">
        <v>345</v>
      </c>
      <c r="I45" s="8" t="s">
        <v>92</v>
      </c>
      <c r="J45" s="8" t="s">
        <v>90</v>
      </c>
      <c r="K45" s="344"/>
      <c r="L45" s="344"/>
      <c r="M45" s="344"/>
      <c r="N45" s="344"/>
      <c r="O45" s="313">
        <v>3.9583333333333337E-3</v>
      </c>
      <c r="P45" s="314">
        <v>22</v>
      </c>
      <c r="Q45" s="314">
        <v>31</v>
      </c>
      <c r="R45" s="314">
        <v>70</v>
      </c>
      <c r="S45" s="333" t="s">
        <v>320</v>
      </c>
      <c r="T45" s="278"/>
      <c r="U45" s="278"/>
      <c r="V45" s="278">
        <v>62</v>
      </c>
      <c r="W45" s="288" t="s">
        <v>315</v>
      </c>
      <c r="X45" s="134"/>
      <c r="Y45" s="134"/>
      <c r="Z45" s="134">
        <v>57</v>
      </c>
      <c r="AA45" s="210" t="s">
        <v>291</v>
      </c>
      <c r="AB45" s="94"/>
      <c r="AC45" s="94"/>
      <c r="AD45" s="108">
        <v>28</v>
      </c>
      <c r="AE45" s="256" t="s">
        <v>290</v>
      </c>
      <c r="AF45" s="257"/>
      <c r="AG45" s="257"/>
      <c r="AH45" s="249">
        <v>39</v>
      </c>
      <c r="AI45" s="199" t="s">
        <v>289</v>
      </c>
      <c r="AJ45" s="199"/>
      <c r="AK45" s="197"/>
      <c r="AL45" s="180">
        <v>39</v>
      </c>
      <c r="AM45" s="43" t="s">
        <v>152</v>
      </c>
      <c r="AN45" s="115"/>
      <c r="AO45" s="115"/>
      <c r="AP45" s="115">
        <v>53</v>
      </c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</row>
    <row r="46" spans="1:81" s="90" customFormat="1" ht="15.75" hidden="1" customHeight="1" x14ac:dyDescent="0.3">
      <c r="A46" s="53">
        <f>N46+R46+V46+Z46+AD46+AH46+AL46+AP46</f>
        <v>340</v>
      </c>
      <c r="B46" s="53">
        <v>44</v>
      </c>
      <c r="C46" s="336">
        <f>AVERAGE(L46,P46,T46,X46,AB46,AF46,AJ46,AN46,)</f>
        <v>32.714285714285715</v>
      </c>
      <c r="D46" s="3" t="s">
        <v>74</v>
      </c>
      <c r="E46" s="12" t="s">
        <v>245</v>
      </c>
      <c r="F46" s="12" t="s">
        <v>18</v>
      </c>
      <c r="G46" s="57" t="s">
        <v>210</v>
      </c>
      <c r="H46" s="351" t="s">
        <v>343</v>
      </c>
      <c r="I46" s="8" t="s">
        <v>92</v>
      </c>
      <c r="J46" s="8" t="s">
        <v>66</v>
      </c>
      <c r="K46" s="344"/>
      <c r="L46" s="344"/>
      <c r="M46" s="344"/>
      <c r="N46" s="344"/>
      <c r="O46" s="311"/>
      <c r="P46" s="311"/>
      <c r="Q46" s="311"/>
      <c r="R46" s="311"/>
      <c r="S46" s="283">
        <v>1.4930555555555556E-3</v>
      </c>
      <c r="T46" s="278">
        <v>36</v>
      </c>
      <c r="U46" s="278">
        <v>34</v>
      </c>
      <c r="V46" s="278">
        <v>67</v>
      </c>
      <c r="W46" s="156">
        <v>1.0023148148148148E-3</v>
      </c>
      <c r="X46" s="154">
        <v>44</v>
      </c>
      <c r="Y46" s="154">
        <v>33</v>
      </c>
      <c r="Z46" s="154">
        <v>68</v>
      </c>
      <c r="AA46" s="124">
        <v>1.4467592592592593E-2</v>
      </c>
      <c r="AB46" s="125">
        <v>23</v>
      </c>
      <c r="AC46" s="94">
        <v>69</v>
      </c>
      <c r="AD46" s="94">
        <v>32</v>
      </c>
      <c r="AE46" s="254">
        <v>6.5740740740740733E-4</v>
      </c>
      <c r="AF46" s="255">
        <v>48</v>
      </c>
      <c r="AG46" s="255">
        <v>34</v>
      </c>
      <c r="AH46" s="255">
        <v>67</v>
      </c>
      <c r="AI46" s="198">
        <v>5.3819444444444444E-4</v>
      </c>
      <c r="AJ46" s="188">
        <v>41</v>
      </c>
      <c r="AK46" s="180">
        <v>50</v>
      </c>
      <c r="AL46" s="181">
        <v>51</v>
      </c>
      <c r="AM46" s="45">
        <v>2.3148148148148146E-4</v>
      </c>
      <c r="AN46" s="46">
        <v>37</v>
      </c>
      <c r="AO46" s="47">
        <v>46</v>
      </c>
      <c r="AP46" s="46">
        <v>55</v>
      </c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</row>
    <row r="47" spans="1:81" s="106" customFormat="1" ht="18.75" hidden="1" customHeight="1" x14ac:dyDescent="0.3">
      <c r="A47" s="53">
        <f>N47+R47+V47+Z47+AD47+AH47+AL47+AP47</f>
        <v>330</v>
      </c>
      <c r="B47" s="53">
        <v>45</v>
      </c>
      <c r="C47" s="336">
        <f>AVERAGE(L47,P47,T47,X47,AB47,AF47,AJ47,AN47,)</f>
        <v>28</v>
      </c>
      <c r="D47" s="12" t="s">
        <v>278</v>
      </c>
      <c r="E47" s="12" t="s">
        <v>173</v>
      </c>
      <c r="F47" s="12" t="s">
        <v>181</v>
      </c>
      <c r="G47" s="57" t="s">
        <v>209</v>
      </c>
      <c r="H47" s="350"/>
      <c r="I47" s="8" t="s">
        <v>92</v>
      </c>
      <c r="J47" s="8" t="s">
        <v>90</v>
      </c>
      <c r="K47" s="344"/>
      <c r="L47" s="344"/>
      <c r="M47" s="344"/>
      <c r="N47" s="344"/>
      <c r="O47" s="315"/>
      <c r="P47" s="315"/>
      <c r="Q47" s="315"/>
      <c r="R47" s="315"/>
      <c r="S47" s="287">
        <v>1.0717592592592593E-3</v>
      </c>
      <c r="T47" s="279">
        <v>40</v>
      </c>
      <c r="U47" s="278">
        <v>16</v>
      </c>
      <c r="V47" s="278">
        <v>85</v>
      </c>
      <c r="W47" s="133">
        <v>8.3796296296296299E-4</v>
      </c>
      <c r="X47" s="134">
        <v>44</v>
      </c>
      <c r="Y47" s="134">
        <v>15</v>
      </c>
      <c r="Z47" s="134">
        <v>86</v>
      </c>
      <c r="AA47" s="210" t="s">
        <v>291</v>
      </c>
      <c r="AB47" s="94"/>
      <c r="AC47" s="94"/>
      <c r="AD47" s="108">
        <v>28</v>
      </c>
      <c r="AE47" s="256" t="s">
        <v>290</v>
      </c>
      <c r="AF47" s="257"/>
      <c r="AG47" s="257"/>
      <c r="AH47" s="249">
        <v>39</v>
      </c>
      <c r="AI47" s="199" t="s">
        <v>289</v>
      </c>
      <c r="AJ47" s="199"/>
      <c r="AK47" s="196"/>
      <c r="AL47" s="193">
        <v>39</v>
      </c>
      <c r="AM47" s="43" t="s">
        <v>152</v>
      </c>
      <c r="AN47" s="42"/>
      <c r="AO47" s="42"/>
      <c r="AP47" s="42">
        <v>53</v>
      </c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110"/>
      <c r="BU47" s="110"/>
      <c r="BV47" s="110"/>
      <c r="BW47" s="110"/>
      <c r="BX47" s="110"/>
      <c r="BY47" s="90"/>
      <c r="BZ47" s="90"/>
    </row>
    <row r="48" spans="1:81" s="106" customFormat="1" ht="18.75" hidden="1" customHeight="1" x14ac:dyDescent="0.3">
      <c r="A48" s="53">
        <f>N48+R48+V48+Z48+AD48+AH48+AL48+AP48</f>
        <v>304</v>
      </c>
      <c r="B48" s="53">
        <v>46</v>
      </c>
      <c r="C48" s="336">
        <f>AVERAGE(L48,P48,T48,X48,AB48,AF48,AJ48,AN48,)</f>
        <v>20</v>
      </c>
      <c r="D48" s="3" t="s">
        <v>312</v>
      </c>
      <c r="E48" s="12" t="s">
        <v>34</v>
      </c>
      <c r="F48" s="12" t="s">
        <v>313</v>
      </c>
      <c r="G48" s="57" t="s">
        <v>314</v>
      </c>
      <c r="H48" s="350"/>
      <c r="I48" s="8" t="s">
        <v>92</v>
      </c>
      <c r="J48" s="8" t="s">
        <v>90</v>
      </c>
      <c r="K48" s="344"/>
      <c r="L48" s="344"/>
      <c r="M48" s="344"/>
      <c r="N48" s="344"/>
      <c r="O48" s="314"/>
      <c r="P48" s="314"/>
      <c r="Q48" s="314"/>
      <c r="R48" s="314"/>
      <c r="S48" s="283">
        <v>1.0543981481481483E-3</v>
      </c>
      <c r="T48" s="278">
        <v>40</v>
      </c>
      <c r="U48" s="278">
        <v>13</v>
      </c>
      <c r="V48" s="278">
        <v>88</v>
      </c>
      <c r="W48" s="288" t="s">
        <v>315</v>
      </c>
      <c r="X48" s="134"/>
      <c r="Y48" s="134"/>
      <c r="Z48" s="134">
        <v>57</v>
      </c>
      <c r="AA48" s="210" t="s">
        <v>291</v>
      </c>
      <c r="AB48" s="95"/>
      <c r="AC48" s="95"/>
      <c r="AD48" s="95">
        <v>28</v>
      </c>
      <c r="AE48" s="256" t="s">
        <v>290</v>
      </c>
      <c r="AF48" s="257"/>
      <c r="AG48" s="257"/>
      <c r="AH48" s="249">
        <v>39</v>
      </c>
      <c r="AI48" s="199" t="s">
        <v>289</v>
      </c>
      <c r="AJ48" s="199"/>
      <c r="AK48" s="197"/>
      <c r="AL48" s="180">
        <v>39</v>
      </c>
      <c r="AM48" s="43" t="s">
        <v>152</v>
      </c>
      <c r="AN48" s="42"/>
      <c r="AO48" s="42"/>
      <c r="AP48" s="42">
        <v>53</v>
      </c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90"/>
      <c r="BR48" s="90"/>
      <c r="BS48" s="90"/>
      <c r="BT48" s="90"/>
      <c r="BU48" s="90"/>
      <c r="BV48" s="90"/>
      <c r="BW48" s="90"/>
      <c r="BX48" s="90"/>
      <c r="BY48" s="110"/>
      <c r="BZ48" s="110"/>
    </row>
    <row r="49" spans="1:78" s="14" customFormat="1" ht="18.75" hidden="1" x14ac:dyDescent="0.3">
      <c r="A49" s="53">
        <f>N49+R49+V49+Z49+AD49+AH49+AL49+AP49</f>
        <v>303</v>
      </c>
      <c r="B49" s="53">
        <v>47</v>
      </c>
      <c r="C49" s="336">
        <f>AVERAGE(L49,P49,T49,X49,AB49,AF49,AJ49,AN49,)</f>
        <v>18</v>
      </c>
      <c r="D49" s="3" t="s">
        <v>310</v>
      </c>
      <c r="E49" s="12" t="s">
        <v>34</v>
      </c>
      <c r="F49" s="12" t="s">
        <v>275</v>
      </c>
      <c r="G49" s="57"/>
      <c r="H49" s="350"/>
      <c r="I49" s="8" t="s">
        <v>92</v>
      </c>
      <c r="J49" s="8" t="s">
        <v>311</v>
      </c>
      <c r="K49" s="344"/>
      <c r="L49" s="344"/>
      <c r="M49" s="344"/>
      <c r="N49" s="344"/>
      <c r="O49" s="314"/>
      <c r="P49" s="314"/>
      <c r="Q49" s="314"/>
      <c r="R49" s="314"/>
      <c r="S49" s="283">
        <v>1.0648148148148147E-3</v>
      </c>
      <c r="T49" s="278">
        <v>36</v>
      </c>
      <c r="U49" s="278">
        <v>14</v>
      </c>
      <c r="V49" s="278">
        <v>87</v>
      </c>
      <c r="W49" s="288" t="s">
        <v>315</v>
      </c>
      <c r="X49" s="134"/>
      <c r="Y49" s="134"/>
      <c r="Z49" s="134">
        <v>57</v>
      </c>
      <c r="AA49" s="210" t="s">
        <v>291</v>
      </c>
      <c r="AB49" s="95"/>
      <c r="AC49" s="95"/>
      <c r="AD49" s="95">
        <v>28</v>
      </c>
      <c r="AE49" s="256" t="s">
        <v>290</v>
      </c>
      <c r="AF49" s="257"/>
      <c r="AG49" s="257"/>
      <c r="AH49" s="249">
        <v>39</v>
      </c>
      <c r="AI49" s="199" t="s">
        <v>289</v>
      </c>
      <c r="AJ49" s="199"/>
      <c r="AK49" s="197"/>
      <c r="AL49" s="180">
        <v>39</v>
      </c>
      <c r="AM49" s="43" t="s">
        <v>152</v>
      </c>
      <c r="AN49" s="42"/>
      <c r="AO49" s="42"/>
      <c r="AP49" s="42">
        <v>53</v>
      </c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90"/>
      <c r="BR49" s="90"/>
      <c r="BS49" s="90"/>
      <c r="BT49" s="5"/>
      <c r="BU49" s="5"/>
      <c r="BV49" s="5"/>
      <c r="BW49" s="5"/>
      <c r="BX49" s="5"/>
      <c r="BY49" s="90"/>
      <c r="BZ49" s="90"/>
    </row>
    <row r="50" spans="1:78" s="14" customFormat="1" ht="18.75" hidden="1" x14ac:dyDescent="0.3">
      <c r="A50" s="53">
        <f>N50+R50+V50+Z50+AD50+AH50+AL50+AP50</f>
        <v>299</v>
      </c>
      <c r="B50" s="53">
        <v>48</v>
      </c>
      <c r="C50" s="336">
        <f>AVERAGE(L50,P50,T50,X50,AB50,AF50,AJ50,AN50,)</f>
        <v>34.6</v>
      </c>
      <c r="D50" s="3" t="s">
        <v>53</v>
      </c>
      <c r="E50" s="12" t="s">
        <v>34</v>
      </c>
      <c r="F50" s="12" t="s">
        <v>54</v>
      </c>
      <c r="G50" s="57" t="s">
        <v>128</v>
      </c>
      <c r="H50" s="350"/>
      <c r="I50" s="8" t="s">
        <v>92</v>
      </c>
      <c r="J50" s="8" t="s">
        <v>90</v>
      </c>
      <c r="K50" s="344"/>
      <c r="L50" s="344"/>
      <c r="M50" s="344"/>
      <c r="N50" s="344"/>
      <c r="O50" s="319"/>
      <c r="P50" s="319"/>
      <c r="Q50" s="319"/>
      <c r="R50" s="319"/>
      <c r="S50" s="276"/>
      <c r="T50" s="276"/>
      <c r="U50" s="276"/>
      <c r="V50" s="276"/>
      <c r="W50" s="133">
        <v>9.0509259259259243E-4</v>
      </c>
      <c r="X50" s="134">
        <v>37</v>
      </c>
      <c r="Y50" s="134">
        <v>25</v>
      </c>
      <c r="Z50" s="134">
        <v>76</v>
      </c>
      <c r="AA50" s="210" t="s">
        <v>291</v>
      </c>
      <c r="AB50" s="94"/>
      <c r="AC50" s="94"/>
      <c r="AD50" s="108">
        <v>28</v>
      </c>
      <c r="AE50" s="254">
        <v>6.4004629629629622E-4</v>
      </c>
      <c r="AF50" s="255">
        <v>44</v>
      </c>
      <c r="AG50" s="255">
        <v>29</v>
      </c>
      <c r="AH50" s="255">
        <v>72</v>
      </c>
      <c r="AI50" s="194">
        <v>4.6296296296296293E-4</v>
      </c>
      <c r="AJ50" s="177">
        <v>40</v>
      </c>
      <c r="AK50" s="177">
        <v>40</v>
      </c>
      <c r="AL50" s="177">
        <v>61</v>
      </c>
      <c r="AM50" s="41">
        <v>2.3148148148148146E-4</v>
      </c>
      <c r="AN50" s="42">
        <v>52</v>
      </c>
      <c r="AO50" s="42">
        <v>39</v>
      </c>
      <c r="AP50" s="42">
        <v>62</v>
      </c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110"/>
      <c r="BR50" s="110"/>
      <c r="BS50" s="110"/>
      <c r="BT50" s="90"/>
      <c r="BU50" s="90"/>
      <c r="BV50" s="90"/>
      <c r="BW50" s="90"/>
      <c r="BX50" s="90"/>
      <c r="BY50" s="90"/>
      <c r="BZ50" s="90"/>
    </row>
    <row r="51" spans="1:78" s="33" customFormat="1" ht="18.75" x14ac:dyDescent="0.3">
      <c r="A51" s="53">
        <f>N51+R51+V51+Z51+AD51+AH51+AL51+AP51</f>
        <v>295</v>
      </c>
      <c r="B51" s="53">
        <v>49</v>
      </c>
      <c r="C51" s="336">
        <f>AVERAGE(L51,P51,T51,X51,AB51,AF51,AJ51,AN51,)</f>
        <v>24</v>
      </c>
      <c r="D51" s="3" t="s">
        <v>185</v>
      </c>
      <c r="E51" s="12" t="s">
        <v>13</v>
      </c>
      <c r="F51" s="12" t="s">
        <v>274</v>
      </c>
      <c r="G51" s="57" t="s">
        <v>279</v>
      </c>
      <c r="H51" s="350"/>
      <c r="I51" s="8" t="s">
        <v>92</v>
      </c>
      <c r="J51" s="8" t="s">
        <v>90</v>
      </c>
      <c r="K51" s="344"/>
      <c r="L51" s="344"/>
      <c r="M51" s="344"/>
      <c r="N51" s="344"/>
      <c r="O51" s="314"/>
      <c r="P51" s="314"/>
      <c r="Q51" s="314"/>
      <c r="R51" s="314"/>
      <c r="S51" s="278"/>
      <c r="T51" s="278"/>
      <c r="U51" s="278"/>
      <c r="V51" s="278"/>
      <c r="W51" s="133">
        <v>8.8888888888888882E-4</v>
      </c>
      <c r="X51" s="134">
        <v>32</v>
      </c>
      <c r="Y51" s="134">
        <v>22</v>
      </c>
      <c r="Z51" s="134">
        <v>79</v>
      </c>
      <c r="AA51" s="98">
        <v>1.151273148148148E-2</v>
      </c>
      <c r="AB51" s="94">
        <v>26</v>
      </c>
      <c r="AC51" s="94">
        <v>47</v>
      </c>
      <c r="AD51" s="94">
        <v>54</v>
      </c>
      <c r="AE51" s="250">
        <v>6.4236111111111113E-4</v>
      </c>
      <c r="AF51" s="252">
        <v>38</v>
      </c>
      <c r="AG51" s="252">
        <v>31</v>
      </c>
      <c r="AH51" s="253">
        <v>70</v>
      </c>
      <c r="AI51" s="199" t="s">
        <v>289</v>
      </c>
      <c r="AJ51" s="199"/>
      <c r="AK51" s="197"/>
      <c r="AL51" s="180">
        <v>39</v>
      </c>
      <c r="AM51" s="43" t="s">
        <v>152</v>
      </c>
      <c r="AN51" s="42"/>
      <c r="AO51" s="42"/>
      <c r="AP51" s="42">
        <v>53</v>
      </c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110"/>
      <c r="BE51" s="110"/>
      <c r="BF51" s="110"/>
      <c r="BG51" s="110"/>
      <c r="BH51" s="110"/>
      <c r="BI51" s="110"/>
      <c r="BJ51" s="110"/>
      <c r="BK51" s="110"/>
      <c r="BL51" s="110"/>
      <c r="BM51" s="110"/>
      <c r="BN51" s="110"/>
      <c r="BO51" s="110"/>
      <c r="BP51" s="110"/>
      <c r="BQ51" s="90"/>
      <c r="BR51" s="90"/>
      <c r="BS51" s="90"/>
      <c r="BT51" s="106"/>
      <c r="BU51" s="106"/>
      <c r="BV51" s="106"/>
      <c r="BW51" s="106"/>
      <c r="BX51" s="106"/>
      <c r="BY51" s="106"/>
      <c r="BZ51" s="106"/>
    </row>
    <row r="52" spans="1:78" ht="18.75" customHeight="1" x14ac:dyDescent="0.3">
      <c r="A52" s="53">
        <f>N52+R52+V52+Z52+AD52+AH52+AL52+AP52</f>
        <v>285</v>
      </c>
      <c r="B52" s="53">
        <v>50</v>
      </c>
      <c r="C52" s="336">
        <f>AVERAGE(L52,P52,T52,X52,AB52,AF52,AJ52,AN52,)</f>
        <v>36.75</v>
      </c>
      <c r="D52" s="3" t="s">
        <v>38</v>
      </c>
      <c r="E52" s="12" t="s">
        <v>13</v>
      </c>
      <c r="F52" s="12" t="s">
        <v>18</v>
      </c>
      <c r="G52" s="57" t="s">
        <v>210</v>
      </c>
      <c r="I52" s="8" t="s">
        <v>92</v>
      </c>
      <c r="J52" s="8" t="s">
        <v>90</v>
      </c>
      <c r="K52" s="344"/>
      <c r="L52" s="344"/>
      <c r="M52" s="344"/>
      <c r="N52" s="344"/>
      <c r="O52" s="314"/>
      <c r="P52" s="314"/>
      <c r="Q52" s="314"/>
      <c r="R52" s="314"/>
      <c r="S52" s="278"/>
      <c r="T52" s="278"/>
      <c r="U52" s="278"/>
      <c r="V52" s="278"/>
      <c r="W52" s="134"/>
      <c r="X52" s="134"/>
      <c r="Y52" s="134"/>
      <c r="Z52" s="134"/>
      <c r="AA52" s="95"/>
      <c r="AB52" s="95"/>
      <c r="AC52" s="95"/>
      <c r="AD52" s="95"/>
      <c r="AE52" s="250">
        <v>5.7175925925925927E-4</v>
      </c>
      <c r="AF52" s="252">
        <v>46</v>
      </c>
      <c r="AG52" s="252">
        <v>8</v>
      </c>
      <c r="AH52" s="253">
        <v>93</v>
      </c>
      <c r="AI52" s="195">
        <v>3.7615740740740735E-4</v>
      </c>
      <c r="AJ52" s="180">
        <v>44</v>
      </c>
      <c r="AK52" s="180">
        <v>6</v>
      </c>
      <c r="AL52" s="181">
        <v>95</v>
      </c>
      <c r="AM52" s="43">
        <v>1.8287037037037038E-4</v>
      </c>
      <c r="AN52" s="44">
        <v>57</v>
      </c>
      <c r="AO52" s="44">
        <v>4</v>
      </c>
      <c r="AP52" s="44">
        <v>97</v>
      </c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Q52" s="90"/>
      <c r="BR52" s="90"/>
      <c r="BS52" s="90"/>
      <c r="BT52" s="106"/>
      <c r="BU52" s="106"/>
      <c r="BV52" s="106"/>
      <c r="BW52" s="106"/>
      <c r="BX52" s="106"/>
      <c r="BY52" s="106"/>
      <c r="BZ52" s="106"/>
    </row>
    <row r="53" spans="1:78" s="14" customFormat="1" ht="18.75" hidden="1" x14ac:dyDescent="0.3">
      <c r="A53" s="53">
        <f>N53+R53+V53+Z53+AD53+AH53+AL53+AP53</f>
        <v>268</v>
      </c>
      <c r="B53" s="53">
        <v>51</v>
      </c>
      <c r="C53" s="336">
        <f>AVERAGE(L53,P53,T53,X53,AB53,AF53,AJ53,AN53,)</f>
        <v>38.75</v>
      </c>
      <c r="D53" s="3" t="s">
        <v>16</v>
      </c>
      <c r="E53" s="12" t="s">
        <v>7</v>
      </c>
      <c r="F53" s="12" t="s">
        <v>8</v>
      </c>
      <c r="G53" s="57" t="s">
        <v>210</v>
      </c>
      <c r="H53" s="350"/>
      <c r="I53" s="8" t="s">
        <v>92</v>
      </c>
      <c r="J53" s="8" t="s">
        <v>90</v>
      </c>
      <c r="K53" s="344"/>
      <c r="L53" s="344"/>
      <c r="M53" s="344"/>
      <c r="N53" s="344"/>
      <c r="O53" s="314"/>
      <c r="P53" s="314"/>
      <c r="Q53" s="314"/>
      <c r="R53" s="314"/>
      <c r="S53" s="278"/>
      <c r="T53" s="278"/>
      <c r="U53" s="278"/>
      <c r="V53" s="278"/>
      <c r="W53" s="134"/>
      <c r="X53" s="134"/>
      <c r="Y53" s="139"/>
      <c r="Z53" s="139"/>
      <c r="AA53" s="94"/>
      <c r="AB53" s="94"/>
      <c r="AC53" s="94"/>
      <c r="AD53" s="94"/>
      <c r="AE53" s="250">
        <v>5.7754629629629627E-4</v>
      </c>
      <c r="AF53" s="252">
        <v>47</v>
      </c>
      <c r="AG53" s="252">
        <v>10</v>
      </c>
      <c r="AH53" s="253">
        <v>91</v>
      </c>
      <c r="AI53" s="195">
        <v>3.8310185185185186E-4</v>
      </c>
      <c r="AJ53" s="180">
        <v>54</v>
      </c>
      <c r="AK53" s="180">
        <v>9</v>
      </c>
      <c r="AL53" s="181">
        <v>92</v>
      </c>
      <c r="AM53" s="41">
        <v>1.9097222222222223E-4</v>
      </c>
      <c r="AN53" s="42">
        <v>54</v>
      </c>
      <c r="AO53" s="42">
        <v>16</v>
      </c>
      <c r="AP53" s="42">
        <v>85</v>
      </c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106"/>
      <c r="BR53" s="106"/>
      <c r="BS53" s="106"/>
    </row>
    <row r="54" spans="1:78" ht="18.75" hidden="1" x14ac:dyDescent="0.3">
      <c r="A54" s="53">
        <f>N54+R54+V54+Z54+AD54+AH54+AL54+AP54</f>
        <v>264</v>
      </c>
      <c r="B54" s="53">
        <v>52</v>
      </c>
      <c r="C54" s="336">
        <f>AVERAGE(L54,P54,T54,X54,AB54,AF54,AJ54,AN54,)</f>
        <v>20.666666666666668</v>
      </c>
      <c r="D54" s="12" t="s">
        <v>255</v>
      </c>
      <c r="E54" s="12" t="s">
        <v>25</v>
      </c>
      <c r="F54" s="12" t="s">
        <v>18</v>
      </c>
      <c r="G54" s="57" t="s">
        <v>210</v>
      </c>
      <c r="H54" s="351"/>
      <c r="I54" s="8" t="s">
        <v>92</v>
      </c>
      <c r="J54" s="8" t="s">
        <v>90</v>
      </c>
      <c r="K54" s="344"/>
      <c r="L54" s="344"/>
      <c r="M54" s="344"/>
      <c r="N54" s="344"/>
      <c r="O54" s="314"/>
      <c r="P54" s="314"/>
      <c r="Q54" s="314"/>
      <c r="R54" s="314"/>
      <c r="S54" s="278"/>
      <c r="T54" s="278"/>
      <c r="U54" s="278"/>
      <c r="V54" s="278"/>
      <c r="W54" s="133">
        <v>9.8958333333333342E-4</v>
      </c>
      <c r="X54" s="134">
        <v>35</v>
      </c>
      <c r="Y54" s="134">
        <v>32</v>
      </c>
      <c r="Z54" s="134">
        <v>69</v>
      </c>
      <c r="AA54" s="104">
        <v>1.0863425925925924E-2</v>
      </c>
      <c r="AB54" s="95">
        <v>27</v>
      </c>
      <c r="AC54" s="95">
        <v>37</v>
      </c>
      <c r="AD54" s="95">
        <v>64</v>
      </c>
      <c r="AE54" s="256" t="s">
        <v>290</v>
      </c>
      <c r="AF54" s="257"/>
      <c r="AG54" s="257"/>
      <c r="AH54" s="249">
        <v>39</v>
      </c>
      <c r="AI54" s="199" t="s">
        <v>289</v>
      </c>
      <c r="AJ54" s="199"/>
      <c r="AK54" s="199"/>
      <c r="AL54" s="181">
        <v>39</v>
      </c>
      <c r="AM54" s="43" t="s">
        <v>152</v>
      </c>
      <c r="AN54" s="44"/>
      <c r="AO54" s="44"/>
      <c r="AP54" s="44">
        <v>53</v>
      </c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106"/>
      <c r="BR54" s="106"/>
      <c r="BS54" s="106"/>
      <c r="BT54" s="14"/>
      <c r="BU54" s="14"/>
      <c r="BV54" s="14"/>
      <c r="BW54" s="14"/>
      <c r="BX54" s="14"/>
      <c r="BY54" s="14"/>
      <c r="BZ54" s="14"/>
    </row>
    <row r="55" spans="1:78" ht="18.75" hidden="1" customHeight="1" x14ac:dyDescent="0.3">
      <c r="A55" s="53">
        <f>N55+R55+V55+Z55+AD55+AH55+AL55+AP55</f>
        <v>261</v>
      </c>
      <c r="B55" s="53">
        <v>53</v>
      </c>
      <c r="C55" s="336">
        <f>AVERAGE(L55,P55,T55,X55,AB55,AF55,AJ55,AN55,)</f>
        <v>25</v>
      </c>
      <c r="D55" s="3" t="s">
        <v>119</v>
      </c>
      <c r="E55" s="12" t="s">
        <v>25</v>
      </c>
      <c r="F55" s="12" t="s">
        <v>120</v>
      </c>
      <c r="G55" s="3" t="s">
        <v>225</v>
      </c>
      <c r="H55" s="350" t="s">
        <v>351</v>
      </c>
      <c r="I55" s="8" t="s">
        <v>77</v>
      </c>
      <c r="J55" s="8" t="s">
        <v>90</v>
      </c>
      <c r="K55" s="344"/>
      <c r="L55" s="344"/>
      <c r="M55" s="344"/>
      <c r="N55" s="344"/>
      <c r="O55" s="311"/>
      <c r="P55" s="311"/>
      <c r="Q55" s="311"/>
      <c r="R55" s="311"/>
      <c r="S55" s="275"/>
      <c r="T55" s="275"/>
      <c r="U55" s="275"/>
      <c r="V55" s="275"/>
      <c r="W55" s="156">
        <v>1.0254629629629628E-3</v>
      </c>
      <c r="X55" s="154">
        <v>37</v>
      </c>
      <c r="Y55" s="154">
        <v>35</v>
      </c>
      <c r="Z55" s="154">
        <v>66</v>
      </c>
      <c r="AA55" s="210" t="s">
        <v>291</v>
      </c>
      <c r="AB55" s="94"/>
      <c r="AC55" s="94"/>
      <c r="AD55" s="108">
        <v>28</v>
      </c>
      <c r="AE55" s="258">
        <v>7.4537037037037031E-4</v>
      </c>
      <c r="AF55" s="251">
        <v>28</v>
      </c>
      <c r="AG55" s="251">
        <v>45</v>
      </c>
      <c r="AH55" s="251">
        <v>56</v>
      </c>
      <c r="AI55" s="194">
        <v>4.6759259259259258E-4</v>
      </c>
      <c r="AJ55" s="177">
        <v>35</v>
      </c>
      <c r="AK55" s="177">
        <v>43</v>
      </c>
      <c r="AL55" s="177">
        <v>58</v>
      </c>
      <c r="AM55" s="41" t="s">
        <v>152</v>
      </c>
      <c r="AN55" s="42"/>
      <c r="AO55" s="42"/>
      <c r="AP55" s="42">
        <v>53</v>
      </c>
      <c r="BQ55" s="14"/>
      <c r="BR55" s="14"/>
      <c r="BS55" s="14"/>
      <c r="BT55" s="33"/>
      <c r="BU55" s="33"/>
      <c r="BV55" s="33"/>
      <c r="BW55" s="33"/>
      <c r="BX55" s="33"/>
      <c r="BY55" s="33"/>
      <c r="BZ55" s="33"/>
    </row>
    <row r="56" spans="1:78" s="106" customFormat="1" ht="18.75" hidden="1" x14ac:dyDescent="0.3">
      <c r="A56" s="53">
        <f>N56+R56+V56+Z56+AD56+AH56+AL56+AP56</f>
        <v>261</v>
      </c>
      <c r="B56" s="53">
        <v>54</v>
      </c>
      <c r="C56" s="336">
        <f>AVERAGE(L56,P56,T56,X56,AB56,AF56,AJ56,AN56,)</f>
        <v>22</v>
      </c>
      <c r="D56" s="3" t="s">
        <v>175</v>
      </c>
      <c r="E56" s="12" t="s">
        <v>135</v>
      </c>
      <c r="F56" s="3" t="s">
        <v>170</v>
      </c>
      <c r="G56" s="57" t="s">
        <v>212</v>
      </c>
      <c r="H56" s="350"/>
      <c r="I56" s="8" t="s">
        <v>92</v>
      </c>
      <c r="J56" s="8" t="s">
        <v>90</v>
      </c>
      <c r="K56" s="344"/>
      <c r="L56" s="344"/>
      <c r="M56" s="344"/>
      <c r="N56" s="344"/>
      <c r="O56" s="314"/>
      <c r="P56" s="314"/>
      <c r="Q56" s="314"/>
      <c r="R56" s="314"/>
      <c r="S56" s="278"/>
      <c r="T56" s="278"/>
      <c r="U56" s="278"/>
      <c r="V56" s="278"/>
      <c r="W56" s="133"/>
      <c r="X56" s="134"/>
      <c r="Y56" s="139"/>
      <c r="Z56" s="139"/>
      <c r="AA56" s="98">
        <v>1.0059027777777778E-2</v>
      </c>
      <c r="AB56" s="94">
        <v>24</v>
      </c>
      <c r="AC56" s="94">
        <v>16</v>
      </c>
      <c r="AD56" s="94">
        <v>85</v>
      </c>
      <c r="AE56" s="250">
        <v>5.9259259259259258E-4</v>
      </c>
      <c r="AF56" s="252">
        <v>42</v>
      </c>
      <c r="AG56" s="252">
        <v>17</v>
      </c>
      <c r="AH56" s="253">
        <v>84</v>
      </c>
      <c r="AI56" s="199" t="s">
        <v>289</v>
      </c>
      <c r="AJ56" s="199"/>
      <c r="AK56" s="197"/>
      <c r="AL56" s="180">
        <v>39</v>
      </c>
      <c r="AM56" s="43" t="s">
        <v>152</v>
      </c>
      <c r="AN56" s="42"/>
      <c r="AO56" s="42"/>
      <c r="AP56" s="42">
        <v>53</v>
      </c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5"/>
      <c r="BU56" s="5"/>
      <c r="BV56" s="5"/>
      <c r="BW56" s="5"/>
      <c r="BX56" s="5"/>
      <c r="BY56" s="5"/>
      <c r="BZ56" s="5"/>
    </row>
    <row r="57" spans="1:78" s="106" customFormat="1" ht="18.75" hidden="1" x14ac:dyDescent="0.3">
      <c r="A57" s="53">
        <f>N57+R57+V57+Z57+AD57+AH57+AL57+AP57</f>
        <v>259</v>
      </c>
      <c r="B57" s="53">
        <v>55</v>
      </c>
      <c r="C57" s="336">
        <f>AVERAGE(L57,P57,T57,X57,AB57,AF57,AJ57,AN57,)</f>
        <v>22</v>
      </c>
      <c r="D57" s="3" t="s">
        <v>169</v>
      </c>
      <c r="E57" s="12" t="s">
        <v>31</v>
      </c>
      <c r="F57" s="12" t="s">
        <v>170</v>
      </c>
      <c r="G57" s="57" t="s">
        <v>212</v>
      </c>
      <c r="H57" s="350"/>
      <c r="I57" s="8" t="s">
        <v>92</v>
      </c>
      <c r="J57" s="8" t="s">
        <v>90</v>
      </c>
      <c r="K57" s="344"/>
      <c r="L57" s="344"/>
      <c r="M57" s="344"/>
      <c r="N57" s="344"/>
      <c r="O57" s="314"/>
      <c r="P57" s="314"/>
      <c r="Q57" s="314"/>
      <c r="R57" s="314"/>
      <c r="S57" s="278"/>
      <c r="T57" s="278"/>
      <c r="U57" s="278"/>
      <c r="V57" s="278"/>
      <c r="W57" s="133"/>
      <c r="X57" s="134"/>
      <c r="Y57" s="139"/>
      <c r="Z57" s="139"/>
      <c r="AA57" s="98">
        <v>1.0403935185185186E-2</v>
      </c>
      <c r="AB57" s="94">
        <v>24</v>
      </c>
      <c r="AC57" s="94">
        <v>26</v>
      </c>
      <c r="AD57" s="94">
        <v>75</v>
      </c>
      <c r="AE57" s="250">
        <v>5.7638888888888887E-4</v>
      </c>
      <c r="AF57" s="252">
        <v>42</v>
      </c>
      <c r="AG57" s="252">
        <v>9</v>
      </c>
      <c r="AH57" s="253">
        <v>92</v>
      </c>
      <c r="AI57" s="199" t="s">
        <v>289</v>
      </c>
      <c r="AJ57" s="199"/>
      <c r="AK57" s="197"/>
      <c r="AL57" s="180">
        <v>39</v>
      </c>
      <c r="AM57" s="43" t="s">
        <v>152</v>
      </c>
      <c r="AN57" s="42"/>
      <c r="AO57" s="42"/>
      <c r="AP57" s="42">
        <v>53</v>
      </c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Q57" s="33"/>
      <c r="BR57" s="33"/>
      <c r="BS57" s="33"/>
      <c r="BT57" s="14"/>
      <c r="BU57" s="14"/>
      <c r="BV57" s="14"/>
      <c r="BW57" s="14"/>
      <c r="BX57" s="14"/>
      <c r="BY57" s="14"/>
      <c r="BZ57" s="14"/>
    </row>
    <row r="58" spans="1:78" ht="18.75" hidden="1" customHeight="1" x14ac:dyDescent="0.3">
      <c r="A58" s="53">
        <f>N58+R58+V58+Z58+AD58+AH58+AL58+AP58</f>
        <v>253</v>
      </c>
      <c r="B58" s="53">
        <v>56</v>
      </c>
      <c r="C58" s="336">
        <f>AVERAGE(L58,P58,T58,X58,AB58,AF58,AJ58,AN58,)</f>
        <v>23.333333333333332</v>
      </c>
      <c r="D58" s="3" t="s">
        <v>176</v>
      </c>
      <c r="E58" s="12" t="s">
        <v>135</v>
      </c>
      <c r="F58" s="12" t="s">
        <v>170</v>
      </c>
      <c r="G58" s="57" t="s">
        <v>212</v>
      </c>
      <c r="I58" s="8" t="s">
        <v>92</v>
      </c>
      <c r="J58" s="8" t="s">
        <v>90</v>
      </c>
      <c r="K58" s="344"/>
      <c r="L58" s="344"/>
      <c r="M58" s="344"/>
      <c r="N58" s="344"/>
      <c r="O58" s="314"/>
      <c r="P58" s="314"/>
      <c r="Q58" s="314"/>
      <c r="R58" s="314"/>
      <c r="S58" s="278"/>
      <c r="T58" s="278"/>
      <c r="U58" s="278"/>
      <c r="V58" s="278"/>
      <c r="W58" s="133"/>
      <c r="X58" s="134"/>
      <c r="Y58" s="138"/>
      <c r="Z58" s="138"/>
      <c r="AA58" s="98">
        <v>1.0274305555555556E-2</v>
      </c>
      <c r="AB58" s="94">
        <v>22</v>
      </c>
      <c r="AC58" s="94">
        <v>21</v>
      </c>
      <c r="AD58" s="94">
        <v>80</v>
      </c>
      <c r="AE58" s="250">
        <v>6.0648148148148139E-4</v>
      </c>
      <c r="AF58" s="252">
        <v>48</v>
      </c>
      <c r="AG58" s="252">
        <v>20</v>
      </c>
      <c r="AH58" s="253">
        <v>81</v>
      </c>
      <c r="AI58" s="199" t="s">
        <v>289</v>
      </c>
      <c r="AJ58" s="199"/>
      <c r="AK58" s="197"/>
      <c r="AL58" s="180">
        <v>39</v>
      </c>
      <c r="AM58" s="43" t="s">
        <v>152</v>
      </c>
      <c r="AN58" s="42"/>
      <c r="AO58" s="42"/>
      <c r="AP58" s="42">
        <v>53</v>
      </c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</row>
    <row r="59" spans="1:78" ht="18.75" hidden="1" customHeight="1" x14ac:dyDescent="0.3">
      <c r="A59" s="53">
        <f>N59+R59+V59+Z59+AD59+AH59+AL59+AP59</f>
        <v>235</v>
      </c>
      <c r="B59" s="53">
        <v>57</v>
      </c>
      <c r="C59" s="336">
        <f>AVERAGE(L59,P59,T59,X59,AB59,AF59,AJ59,AN59,)</f>
        <v>17.75</v>
      </c>
      <c r="D59" s="3" t="s">
        <v>280</v>
      </c>
      <c r="E59" s="12" t="s">
        <v>195</v>
      </c>
      <c r="F59" s="12" t="s">
        <v>170</v>
      </c>
      <c r="G59" s="57" t="s">
        <v>212</v>
      </c>
      <c r="H59" s="351" t="s">
        <v>353</v>
      </c>
      <c r="I59" s="8" t="s">
        <v>77</v>
      </c>
      <c r="J59" s="8" t="s">
        <v>90</v>
      </c>
      <c r="K59" s="344"/>
      <c r="L59" s="344"/>
      <c r="M59" s="344"/>
      <c r="N59" s="344"/>
      <c r="O59" s="311"/>
      <c r="P59" s="311"/>
      <c r="Q59" s="311"/>
      <c r="R59" s="311"/>
      <c r="S59" s="286"/>
      <c r="T59" s="275"/>
      <c r="U59" s="275"/>
      <c r="V59" s="275"/>
      <c r="W59" s="156">
        <v>1.1562499999999999E-3</v>
      </c>
      <c r="X59" s="154">
        <v>32</v>
      </c>
      <c r="Y59" s="154">
        <v>38</v>
      </c>
      <c r="Z59" s="154">
        <v>63</v>
      </c>
      <c r="AA59" s="107">
        <v>1.351388888888889E-2</v>
      </c>
      <c r="AB59" s="108">
        <v>0</v>
      </c>
      <c r="AC59" s="94">
        <v>65</v>
      </c>
      <c r="AD59" s="94">
        <v>36</v>
      </c>
      <c r="AE59" s="248">
        <v>8.4027777777777779E-4</v>
      </c>
      <c r="AF59" s="249">
        <v>39</v>
      </c>
      <c r="AG59" s="249">
        <v>57</v>
      </c>
      <c r="AH59" s="249">
        <v>44</v>
      </c>
      <c r="AI59" s="199" t="s">
        <v>289</v>
      </c>
      <c r="AJ59" s="199"/>
      <c r="AK59" s="196"/>
      <c r="AL59" s="193">
        <v>39</v>
      </c>
      <c r="AM59" s="43" t="s">
        <v>152</v>
      </c>
      <c r="AN59" s="115"/>
      <c r="AO59" s="115"/>
      <c r="AP59" s="115">
        <v>53</v>
      </c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14"/>
      <c r="BR59" s="14"/>
      <c r="BS59" s="14"/>
    </row>
    <row r="60" spans="1:78" ht="18.75" hidden="1" x14ac:dyDescent="0.3">
      <c r="A60" s="53">
        <f>N60+R60+V60+Z60+AD60+AH60+AL60+AP60</f>
        <v>233</v>
      </c>
      <c r="B60" s="53">
        <v>58</v>
      </c>
      <c r="C60" s="336">
        <f>AVERAGE(L60,P60,T60,X60,AB60,AF60,AJ60,AN60,)</f>
        <v>30</v>
      </c>
      <c r="D60" s="3" t="s">
        <v>104</v>
      </c>
      <c r="E60" s="12" t="s">
        <v>31</v>
      </c>
      <c r="F60" s="12" t="s">
        <v>105</v>
      </c>
      <c r="G60" s="57" t="s">
        <v>213</v>
      </c>
      <c r="I60" s="8" t="s">
        <v>92</v>
      </c>
      <c r="J60" s="8" t="s">
        <v>90</v>
      </c>
      <c r="K60" s="344"/>
      <c r="L60" s="344"/>
      <c r="M60" s="344"/>
      <c r="N60" s="344"/>
      <c r="O60" s="314"/>
      <c r="P60" s="314"/>
      <c r="Q60" s="314"/>
      <c r="R60" s="314"/>
      <c r="S60" s="278"/>
      <c r="T60" s="278"/>
      <c r="U60" s="278"/>
      <c r="V60" s="278"/>
      <c r="W60" s="134"/>
      <c r="X60" s="134"/>
      <c r="Y60" s="139"/>
      <c r="Z60" s="139"/>
      <c r="AA60" s="94"/>
      <c r="AB60" s="94"/>
      <c r="AC60" s="94"/>
      <c r="AD60" s="94"/>
      <c r="AE60" s="250">
        <v>5.7870370370370378E-4</v>
      </c>
      <c r="AF60" s="252">
        <v>46</v>
      </c>
      <c r="AG60" s="252">
        <v>12</v>
      </c>
      <c r="AH60" s="253">
        <v>89</v>
      </c>
      <c r="AI60" s="195">
        <v>3.8657407407407407E-4</v>
      </c>
      <c r="AJ60" s="180">
        <v>44</v>
      </c>
      <c r="AK60" s="180">
        <v>10</v>
      </c>
      <c r="AL60" s="181">
        <v>91</v>
      </c>
      <c r="AM60" s="41" t="s">
        <v>152</v>
      </c>
      <c r="AN60" s="42"/>
      <c r="AO60" s="42"/>
      <c r="AP60" s="42">
        <v>53</v>
      </c>
      <c r="BT60" s="106"/>
      <c r="BU60" s="106"/>
      <c r="BV60" s="106"/>
      <c r="BW60" s="106"/>
      <c r="BX60" s="106"/>
      <c r="BY60" s="106"/>
      <c r="BZ60" s="106"/>
    </row>
    <row r="61" spans="1:78" s="106" customFormat="1" ht="18.75" hidden="1" x14ac:dyDescent="0.3">
      <c r="A61" s="53">
        <f>N61+R61+V61+Z61+AD61+AH61+AL61+AP61</f>
        <v>226</v>
      </c>
      <c r="B61" s="53">
        <v>59</v>
      </c>
      <c r="C61" s="336">
        <f>AVERAGE(L61,P61,T61,X61,AB61,AF61,AJ61,AN61,)</f>
        <v>14.5</v>
      </c>
      <c r="D61" s="12" t="s">
        <v>238</v>
      </c>
      <c r="E61" s="12" t="s">
        <v>135</v>
      </c>
      <c r="F61" s="12" t="s">
        <v>235</v>
      </c>
      <c r="G61" s="57" t="s">
        <v>236</v>
      </c>
      <c r="H61" s="350"/>
      <c r="I61" s="8" t="s">
        <v>92</v>
      </c>
      <c r="J61" s="8" t="s">
        <v>90</v>
      </c>
      <c r="K61" s="344"/>
      <c r="L61" s="344"/>
      <c r="M61" s="344"/>
      <c r="N61" s="344"/>
      <c r="O61" s="315"/>
      <c r="P61" s="315"/>
      <c r="Q61" s="315"/>
      <c r="R61" s="315"/>
      <c r="S61" s="279"/>
      <c r="T61" s="279"/>
      <c r="U61" s="279"/>
      <c r="V61" s="279"/>
      <c r="W61" s="133"/>
      <c r="X61" s="134"/>
      <c r="Y61" s="139"/>
      <c r="Z61" s="139"/>
      <c r="AA61" s="98">
        <v>9.571759259259259E-3</v>
      </c>
      <c r="AB61" s="94">
        <v>29</v>
      </c>
      <c r="AC61" s="94">
        <v>6</v>
      </c>
      <c r="AD61" s="94">
        <v>95</v>
      </c>
      <c r="AE61" s="256" t="s">
        <v>290</v>
      </c>
      <c r="AF61" s="259"/>
      <c r="AG61" s="259"/>
      <c r="AH61" s="252">
        <v>39</v>
      </c>
      <c r="AI61" s="199" t="s">
        <v>289</v>
      </c>
      <c r="AJ61" s="199"/>
      <c r="AK61" s="197"/>
      <c r="AL61" s="180">
        <v>39</v>
      </c>
      <c r="AM61" s="43" t="s">
        <v>152</v>
      </c>
      <c r="AN61" s="42"/>
      <c r="AO61" s="42"/>
      <c r="AP61" s="42">
        <v>53</v>
      </c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T61" s="5"/>
      <c r="BU61" s="5"/>
      <c r="BV61" s="5"/>
      <c r="BW61" s="5"/>
      <c r="BX61" s="5"/>
      <c r="BY61" s="5"/>
      <c r="BZ61" s="5"/>
    </row>
    <row r="62" spans="1:78" s="106" customFormat="1" ht="18.75" hidden="1" customHeight="1" x14ac:dyDescent="0.3">
      <c r="A62" s="53">
        <f>N62+R62+V62+Z62+AD62+AH62+AL62+AP62</f>
        <v>222</v>
      </c>
      <c r="B62" s="53">
        <v>60</v>
      </c>
      <c r="C62" s="336">
        <f>AVERAGE(L62,P62,T62,X62,AB62,AF62,AJ62,AN62,)</f>
        <v>16.5</v>
      </c>
      <c r="D62" s="12" t="s">
        <v>241</v>
      </c>
      <c r="E62" s="12" t="s">
        <v>173</v>
      </c>
      <c r="F62" s="12" t="s">
        <v>235</v>
      </c>
      <c r="G62" s="57" t="s">
        <v>236</v>
      </c>
      <c r="H62" s="350"/>
      <c r="I62" s="8" t="s">
        <v>92</v>
      </c>
      <c r="J62" s="8" t="s">
        <v>90</v>
      </c>
      <c r="K62" s="344"/>
      <c r="L62" s="344"/>
      <c r="M62" s="344"/>
      <c r="N62" s="344"/>
      <c r="O62" s="315"/>
      <c r="P62" s="315"/>
      <c r="Q62" s="315"/>
      <c r="R62" s="315"/>
      <c r="S62" s="279"/>
      <c r="T62" s="279"/>
      <c r="U62" s="279"/>
      <c r="V62" s="279"/>
      <c r="W62" s="133"/>
      <c r="X62" s="134"/>
      <c r="Y62" s="139"/>
      <c r="Z62" s="139"/>
      <c r="AA62" s="98">
        <v>9.6678240740740735E-3</v>
      </c>
      <c r="AB62" s="94">
        <v>33</v>
      </c>
      <c r="AC62" s="94">
        <v>10</v>
      </c>
      <c r="AD62" s="94">
        <v>91</v>
      </c>
      <c r="AE62" s="256" t="s">
        <v>290</v>
      </c>
      <c r="AF62" s="259"/>
      <c r="AG62" s="259"/>
      <c r="AH62" s="252">
        <v>39</v>
      </c>
      <c r="AI62" s="199" t="s">
        <v>289</v>
      </c>
      <c r="AJ62" s="199"/>
      <c r="AK62" s="197"/>
      <c r="AL62" s="180">
        <v>39</v>
      </c>
      <c r="AM62" s="43" t="s">
        <v>152</v>
      </c>
      <c r="AN62" s="42"/>
      <c r="AO62" s="42"/>
      <c r="AP62" s="42">
        <v>53</v>
      </c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5"/>
      <c r="BR62" s="5"/>
      <c r="BS62" s="5"/>
      <c r="BT62" s="5"/>
      <c r="BU62" s="5"/>
      <c r="BV62" s="5"/>
      <c r="BW62" s="5"/>
      <c r="BX62" s="5"/>
      <c r="BY62" s="5"/>
      <c r="BZ62" s="5"/>
    </row>
    <row r="63" spans="1:78" s="14" customFormat="1" ht="18.75" hidden="1" customHeight="1" x14ac:dyDescent="0.3">
      <c r="A63" s="53">
        <f>N63+R63+V63+Z63+AD63+AH63+AL63+AP63</f>
        <v>220</v>
      </c>
      <c r="B63" s="53">
        <v>61</v>
      </c>
      <c r="C63" s="336">
        <f>AVERAGE(L63,P63,T63,X63,AB63,AF63,AJ63,AN63,)</f>
        <v>15</v>
      </c>
      <c r="D63" s="12" t="s">
        <v>284</v>
      </c>
      <c r="E63" s="12" t="s">
        <v>101</v>
      </c>
      <c r="F63" s="12" t="s">
        <v>170</v>
      </c>
      <c r="G63" s="57" t="s">
        <v>212</v>
      </c>
      <c r="H63" s="350" t="s">
        <v>346</v>
      </c>
      <c r="I63" s="8" t="s">
        <v>77</v>
      </c>
      <c r="J63" s="8" t="s">
        <v>90</v>
      </c>
      <c r="K63" s="344"/>
      <c r="L63" s="344"/>
      <c r="M63" s="344"/>
      <c r="N63" s="344"/>
      <c r="O63" s="311"/>
      <c r="P63" s="311"/>
      <c r="Q63" s="311"/>
      <c r="R63" s="311"/>
      <c r="S63" s="275"/>
      <c r="T63" s="275"/>
      <c r="U63" s="275"/>
      <c r="V63" s="275"/>
      <c r="W63" s="156">
        <v>1.2893518518518519E-3</v>
      </c>
      <c r="X63" s="154">
        <v>30</v>
      </c>
      <c r="Y63" s="154">
        <v>39</v>
      </c>
      <c r="Z63" s="154">
        <v>61</v>
      </c>
      <c r="AA63" s="210" t="s">
        <v>291</v>
      </c>
      <c r="AB63" s="94"/>
      <c r="AC63" s="94"/>
      <c r="AD63" s="108">
        <v>28</v>
      </c>
      <c r="AE63" s="256" t="s">
        <v>290</v>
      </c>
      <c r="AF63" s="257"/>
      <c r="AG63" s="257"/>
      <c r="AH63" s="249">
        <v>39</v>
      </c>
      <c r="AI63" s="199" t="s">
        <v>289</v>
      </c>
      <c r="AJ63" s="199"/>
      <c r="AK63" s="196"/>
      <c r="AL63" s="193">
        <v>39</v>
      </c>
      <c r="AM63" s="43" t="s">
        <v>152</v>
      </c>
      <c r="AN63" s="42"/>
      <c r="AO63" s="42"/>
      <c r="AP63" s="42">
        <v>53</v>
      </c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5"/>
      <c r="BR63" s="5"/>
      <c r="BS63" s="5"/>
      <c r="BT63" s="5"/>
      <c r="BU63" s="5"/>
      <c r="BV63" s="5"/>
      <c r="BW63" s="5"/>
      <c r="BX63" s="5"/>
      <c r="BY63" s="5"/>
      <c r="BZ63" s="5"/>
    </row>
    <row r="64" spans="1:78" s="106" customFormat="1" ht="18.75" hidden="1" customHeight="1" x14ac:dyDescent="0.3">
      <c r="A64" s="53">
        <f>N64+R64+V64+Z64+AD64+AH64+AL64+AP64</f>
        <v>219</v>
      </c>
      <c r="B64" s="53">
        <v>62</v>
      </c>
      <c r="C64" s="336">
        <f>AVERAGE(L64,P64,T64,X64,AB64,AF64,AJ64,AN64,)</f>
        <v>14.5</v>
      </c>
      <c r="D64" s="12" t="s">
        <v>240</v>
      </c>
      <c r="E64" s="12" t="s">
        <v>31</v>
      </c>
      <c r="F64" s="12" t="s">
        <v>235</v>
      </c>
      <c r="G64" s="57" t="s">
        <v>236</v>
      </c>
      <c r="H64" s="350"/>
      <c r="I64" s="8" t="s">
        <v>92</v>
      </c>
      <c r="J64" s="8" t="s">
        <v>90</v>
      </c>
      <c r="K64" s="344"/>
      <c r="L64" s="344"/>
      <c r="M64" s="344"/>
      <c r="N64" s="344"/>
      <c r="O64" s="315"/>
      <c r="P64" s="315"/>
      <c r="Q64" s="315"/>
      <c r="R64" s="315"/>
      <c r="S64" s="279"/>
      <c r="T64" s="279"/>
      <c r="U64" s="279"/>
      <c r="V64" s="279"/>
      <c r="W64" s="133"/>
      <c r="X64" s="134"/>
      <c r="Y64" s="139"/>
      <c r="Z64" s="139"/>
      <c r="AA64" s="98">
        <v>9.8530092592592593E-3</v>
      </c>
      <c r="AB64" s="94">
        <v>29</v>
      </c>
      <c r="AC64" s="94">
        <v>13</v>
      </c>
      <c r="AD64" s="94">
        <v>88</v>
      </c>
      <c r="AE64" s="256" t="s">
        <v>290</v>
      </c>
      <c r="AF64" s="259"/>
      <c r="AG64" s="259"/>
      <c r="AH64" s="252">
        <v>39</v>
      </c>
      <c r="AI64" s="199" t="s">
        <v>289</v>
      </c>
      <c r="AJ64" s="199"/>
      <c r="AK64" s="197"/>
      <c r="AL64" s="180">
        <v>39</v>
      </c>
      <c r="AM64" s="43" t="s">
        <v>152</v>
      </c>
      <c r="AN64" s="42"/>
      <c r="AO64" s="42"/>
      <c r="AP64" s="42">
        <v>53</v>
      </c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5"/>
      <c r="BR64" s="5"/>
      <c r="BS64" s="5"/>
    </row>
    <row r="65" spans="1:78" s="106" customFormat="1" ht="18.75" hidden="1" customHeight="1" x14ac:dyDescent="0.3">
      <c r="A65" s="53">
        <f>N65+R65+V65+Z65+AD65+AH65+AL65+AP65</f>
        <v>217</v>
      </c>
      <c r="B65" s="53">
        <v>63</v>
      </c>
      <c r="C65" s="336">
        <f>AVERAGE(L65,P65,T65,X65,AB65,AF65,AJ65,AN65,)</f>
        <v>14.5</v>
      </c>
      <c r="D65" s="12" t="s">
        <v>242</v>
      </c>
      <c r="E65" s="12" t="s">
        <v>135</v>
      </c>
      <c r="F65" s="12" t="s">
        <v>235</v>
      </c>
      <c r="G65" s="57" t="s">
        <v>236</v>
      </c>
      <c r="H65" s="350"/>
      <c r="I65" s="8" t="s">
        <v>92</v>
      </c>
      <c r="J65" s="8" t="s">
        <v>90</v>
      </c>
      <c r="K65" s="344"/>
      <c r="L65" s="344"/>
      <c r="M65" s="344"/>
      <c r="N65" s="344"/>
      <c r="O65" s="315"/>
      <c r="P65" s="315"/>
      <c r="Q65" s="315"/>
      <c r="R65" s="315"/>
      <c r="S65" s="279"/>
      <c r="T65" s="279"/>
      <c r="U65" s="279"/>
      <c r="V65" s="279"/>
      <c r="W65" s="133"/>
      <c r="X65" s="134"/>
      <c r="Y65" s="139"/>
      <c r="Z65" s="139"/>
      <c r="AA65" s="98">
        <v>1.0047453703703704E-2</v>
      </c>
      <c r="AB65" s="94">
        <v>29</v>
      </c>
      <c r="AC65" s="94">
        <v>15</v>
      </c>
      <c r="AD65" s="94">
        <v>86</v>
      </c>
      <c r="AE65" s="256" t="s">
        <v>290</v>
      </c>
      <c r="AF65" s="259"/>
      <c r="AG65" s="259"/>
      <c r="AH65" s="252">
        <v>39</v>
      </c>
      <c r="AI65" s="199" t="s">
        <v>289</v>
      </c>
      <c r="AJ65" s="199"/>
      <c r="AK65" s="197"/>
      <c r="AL65" s="180">
        <v>39</v>
      </c>
      <c r="AM65" s="43" t="s">
        <v>152</v>
      </c>
      <c r="AN65" s="42"/>
      <c r="AO65" s="42"/>
      <c r="AP65" s="42">
        <v>53</v>
      </c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</row>
    <row r="66" spans="1:78" s="106" customFormat="1" ht="18.75" hidden="1" x14ac:dyDescent="0.3">
      <c r="A66" s="53">
        <f>N66+R66+V66+Z66+AD66+AH66+AL66+AP66</f>
        <v>215</v>
      </c>
      <c r="B66" s="53">
        <v>64</v>
      </c>
      <c r="C66" s="336">
        <f>AVERAGE(L66,P66,T66,X66,AB66,AF66,AJ66,AN66,)</f>
        <v>11.5</v>
      </c>
      <c r="D66" s="12" t="s">
        <v>244</v>
      </c>
      <c r="E66" s="12" t="s">
        <v>135</v>
      </c>
      <c r="F66" s="12" t="s">
        <v>170</v>
      </c>
      <c r="G66" s="57" t="s">
        <v>212</v>
      </c>
      <c r="H66" s="350"/>
      <c r="I66" s="8" t="s">
        <v>92</v>
      </c>
      <c r="J66" s="8" t="s">
        <v>90</v>
      </c>
      <c r="K66" s="344"/>
      <c r="L66" s="344"/>
      <c r="M66" s="344"/>
      <c r="N66" s="344"/>
      <c r="O66" s="315"/>
      <c r="P66" s="315"/>
      <c r="Q66" s="315"/>
      <c r="R66" s="315"/>
      <c r="S66" s="279"/>
      <c r="T66" s="279"/>
      <c r="U66" s="279"/>
      <c r="V66" s="279"/>
      <c r="W66" s="133"/>
      <c r="X66" s="134"/>
      <c r="Y66" s="139"/>
      <c r="Z66" s="139"/>
      <c r="AA66" s="98">
        <v>1.0128472222222223E-2</v>
      </c>
      <c r="AB66" s="94">
        <v>23</v>
      </c>
      <c r="AC66" s="94">
        <v>17</v>
      </c>
      <c r="AD66" s="94">
        <v>84</v>
      </c>
      <c r="AE66" s="256" t="s">
        <v>290</v>
      </c>
      <c r="AF66" s="259"/>
      <c r="AG66" s="259"/>
      <c r="AH66" s="252">
        <v>39</v>
      </c>
      <c r="AI66" s="199" t="s">
        <v>289</v>
      </c>
      <c r="AJ66" s="199"/>
      <c r="AK66" s="197"/>
      <c r="AL66" s="180">
        <v>39</v>
      </c>
      <c r="AM66" s="43" t="s">
        <v>152</v>
      </c>
      <c r="AN66" s="42"/>
      <c r="AO66" s="42"/>
      <c r="AP66" s="42">
        <v>53</v>
      </c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T66" s="14"/>
      <c r="BU66" s="14"/>
      <c r="BV66" s="14"/>
      <c r="BW66" s="14"/>
      <c r="BX66" s="14"/>
      <c r="BY66" s="14"/>
      <c r="BZ66" s="14"/>
    </row>
    <row r="67" spans="1:78" s="106" customFormat="1" ht="18.75" hidden="1" customHeight="1" x14ac:dyDescent="0.3">
      <c r="A67" s="53">
        <f>N67+R67+V67+Z67+AD67+AH67+AL67+AP67</f>
        <v>214</v>
      </c>
      <c r="B67" s="53">
        <v>65</v>
      </c>
      <c r="C67" s="336">
        <f>AVERAGE(L67,P67,T67,X67,AB67,AF67,AJ67,AN67,)</f>
        <v>13</v>
      </c>
      <c r="D67" s="12" t="s">
        <v>243</v>
      </c>
      <c r="E67" s="12" t="s">
        <v>7</v>
      </c>
      <c r="F67" s="12" t="s">
        <v>170</v>
      </c>
      <c r="G67" s="57" t="s">
        <v>212</v>
      </c>
      <c r="H67" s="350"/>
      <c r="I67" s="8" t="s">
        <v>92</v>
      </c>
      <c r="J67" s="8" t="s">
        <v>90</v>
      </c>
      <c r="K67" s="344"/>
      <c r="L67" s="344"/>
      <c r="M67" s="344"/>
      <c r="N67" s="344"/>
      <c r="O67" s="315"/>
      <c r="P67" s="315"/>
      <c r="Q67" s="315"/>
      <c r="R67" s="315"/>
      <c r="S67" s="279"/>
      <c r="T67" s="279"/>
      <c r="U67" s="279"/>
      <c r="V67" s="279"/>
      <c r="W67" s="133"/>
      <c r="X67" s="134"/>
      <c r="Y67" s="139"/>
      <c r="Z67" s="139"/>
      <c r="AA67" s="98">
        <v>1.0162037037037037E-2</v>
      </c>
      <c r="AB67" s="94">
        <v>26</v>
      </c>
      <c r="AC67" s="94">
        <v>18</v>
      </c>
      <c r="AD67" s="94">
        <v>83</v>
      </c>
      <c r="AE67" s="256" t="s">
        <v>290</v>
      </c>
      <c r="AF67" s="259"/>
      <c r="AG67" s="259"/>
      <c r="AH67" s="252">
        <v>39</v>
      </c>
      <c r="AI67" s="199" t="s">
        <v>289</v>
      </c>
      <c r="AJ67" s="199"/>
      <c r="AK67" s="197"/>
      <c r="AL67" s="180">
        <v>39</v>
      </c>
      <c r="AM67" s="43" t="s">
        <v>152</v>
      </c>
      <c r="AN67" s="42"/>
      <c r="AO67" s="42"/>
      <c r="AP67" s="42">
        <v>53</v>
      </c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14"/>
      <c r="BR67" s="14"/>
      <c r="BS67" s="14"/>
    </row>
    <row r="68" spans="1:78" s="106" customFormat="1" ht="18.75" hidden="1" x14ac:dyDescent="0.3">
      <c r="A68" s="53">
        <f>N68+R68+V68+Z68+AD68+AH68+AL68+AP68</f>
        <v>213</v>
      </c>
      <c r="B68" s="53">
        <v>66</v>
      </c>
      <c r="C68" s="336">
        <f>AVERAGE(L68,P68,T68,X68,AB68,AF68,AJ68,AN68,)</f>
        <v>0</v>
      </c>
      <c r="D68" s="12" t="s">
        <v>246</v>
      </c>
      <c r="E68" s="12" t="s">
        <v>245</v>
      </c>
      <c r="F68" s="12" t="s">
        <v>170</v>
      </c>
      <c r="G68" s="57" t="s">
        <v>212</v>
      </c>
      <c r="H68" s="351"/>
      <c r="I68" s="8" t="s">
        <v>92</v>
      </c>
      <c r="J68" s="8" t="s">
        <v>90</v>
      </c>
      <c r="K68" s="344"/>
      <c r="L68" s="344"/>
      <c r="M68" s="344"/>
      <c r="N68" s="344"/>
      <c r="O68" s="312"/>
      <c r="P68" s="312"/>
      <c r="Q68" s="312"/>
      <c r="R68" s="312"/>
      <c r="S68" s="280"/>
      <c r="T68" s="280"/>
      <c r="U68" s="280"/>
      <c r="V68" s="280"/>
      <c r="W68" s="132"/>
      <c r="X68" s="131"/>
      <c r="Y68" s="138"/>
      <c r="Z68" s="138"/>
      <c r="AA68" s="107">
        <v>1.0171296296296296E-2</v>
      </c>
      <c r="AB68" s="108"/>
      <c r="AC68" s="108">
        <v>19</v>
      </c>
      <c r="AD68" s="108">
        <v>82</v>
      </c>
      <c r="AE68" s="256" t="s">
        <v>290</v>
      </c>
      <c r="AF68" s="257"/>
      <c r="AG68" s="257"/>
      <c r="AH68" s="249">
        <v>39</v>
      </c>
      <c r="AI68" s="199" t="s">
        <v>289</v>
      </c>
      <c r="AJ68" s="199"/>
      <c r="AK68" s="196"/>
      <c r="AL68" s="193">
        <v>39</v>
      </c>
      <c r="AM68" s="43" t="s">
        <v>152</v>
      </c>
      <c r="AN68" s="115"/>
      <c r="AO68" s="115"/>
      <c r="AP68" s="115">
        <v>53</v>
      </c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</row>
    <row r="69" spans="1:78" s="106" customFormat="1" ht="18.75" hidden="1" customHeight="1" x14ac:dyDescent="0.3">
      <c r="A69" s="53">
        <f>N69+R69+V69+Z69+AD69+AH69+AL69+AP69</f>
        <v>212</v>
      </c>
      <c r="B69" s="53">
        <v>67</v>
      </c>
      <c r="C69" s="336">
        <f>AVERAGE(L69,P69,T69,X69,AB69,AF69,AJ69,AN69,)</f>
        <v>15</v>
      </c>
      <c r="D69" s="12" t="s">
        <v>247</v>
      </c>
      <c r="E69" s="12" t="s">
        <v>173</v>
      </c>
      <c r="F69" s="12" t="s">
        <v>235</v>
      </c>
      <c r="G69" s="57" t="s">
        <v>236</v>
      </c>
      <c r="H69" s="350"/>
      <c r="I69" s="8" t="s">
        <v>92</v>
      </c>
      <c r="J69" s="8" t="s">
        <v>90</v>
      </c>
      <c r="K69" s="344"/>
      <c r="L69" s="344"/>
      <c r="M69" s="344"/>
      <c r="N69" s="344"/>
      <c r="O69" s="315"/>
      <c r="P69" s="315"/>
      <c r="Q69" s="315"/>
      <c r="R69" s="315"/>
      <c r="S69" s="279"/>
      <c r="T69" s="279"/>
      <c r="U69" s="279"/>
      <c r="V69" s="279"/>
      <c r="W69" s="133"/>
      <c r="X69" s="134"/>
      <c r="Y69" s="139"/>
      <c r="Z69" s="139"/>
      <c r="AA69" s="98">
        <v>1.0229166666666666E-2</v>
      </c>
      <c r="AB69" s="94">
        <v>30</v>
      </c>
      <c r="AC69" s="94">
        <v>20</v>
      </c>
      <c r="AD69" s="94">
        <v>81</v>
      </c>
      <c r="AE69" s="256" t="s">
        <v>290</v>
      </c>
      <c r="AF69" s="259"/>
      <c r="AG69" s="259"/>
      <c r="AH69" s="252">
        <v>39</v>
      </c>
      <c r="AI69" s="199" t="s">
        <v>289</v>
      </c>
      <c r="AJ69" s="199"/>
      <c r="AK69" s="197"/>
      <c r="AL69" s="180">
        <v>39</v>
      </c>
      <c r="AM69" s="43" t="s">
        <v>152</v>
      </c>
      <c r="AN69" s="42"/>
      <c r="AO69" s="42"/>
      <c r="AP69" s="42">
        <v>53</v>
      </c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</row>
    <row r="70" spans="1:78" ht="18.75" hidden="1" customHeight="1" x14ac:dyDescent="0.3">
      <c r="A70" s="53">
        <f>N70+R70+V70+Z70+AD70+AH70+AL70+AP70</f>
        <v>211</v>
      </c>
      <c r="B70" s="53">
        <v>68</v>
      </c>
      <c r="C70" s="336">
        <f>AVERAGE(L70,P70,T70,X70,AB70,AF70,AJ70,AN70,)</f>
        <v>20.333333333333332</v>
      </c>
      <c r="D70" s="3" t="s">
        <v>189</v>
      </c>
      <c r="E70" s="12" t="s">
        <v>25</v>
      </c>
      <c r="F70" s="12" t="s">
        <v>170</v>
      </c>
      <c r="G70" s="57" t="s">
        <v>212</v>
      </c>
      <c r="I70" s="8" t="s">
        <v>92</v>
      </c>
      <c r="J70" s="8" t="s">
        <v>90</v>
      </c>
      <c r="K70" s="344"/>
      <c r="L70" s="344"/>
      <c r="M70" s="344"/>
      <c r="N70" s="344"/>
      <c r="O70" s="314"/>
      <c r="P70" s="314"/>
      <c r="Q70" s="314"/>
      <c r="R70" s="314"/>
      <c r="S70" s="278"/>
      <c r="T70" s="278"/>
      <c r="U70" s="278"/>
      <c r="V70" s="278"/>
      <c r="W70" s="133"/>
      <c r="X70" s="134"/>
      <c r="Y70" s="139"/>
      <c r="Z70" s="139"/>
      <c r="AA70" s="98">
        <v>1.1263888888888888E-2</v>
      </c>
      <c r="AB70" s="94">
        <v>23</v>
      </c>
      <c r="AC70" s="94">
        <v>45</v>
      </c>
      <c r="AD70" s="94">
        <v>56</v>
      </c>
      <c r="AE70" s="250">
        <v>6.7013888888888885E-4</v>
      </c>
      <c r="AF70" s="252">
        <v>38</v>
      </c>
      <c r="AG70" s="252">
        <v>38</v>
      </c>
      <c r="AH70" s="253">
        <v>63</v>
      </c>
      <c r="AI70" s="199" t="s">
        <v>289</v>
      </c>
      <c r="AJ70" s="199"/>
      <c r="AK70" s="197"/>
      <c r="AL70" s="180">
        <v>39</v>
      </c>
      <c r="AM70" s="43" t="s">
        <v>152</v>
      </c>
      <c r="AN70" s="42"/>
      <c r="AO70" s="42"/>
      <c r="AP70" s="42">
        <v>53</v>
      </c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</row>
    <row r="71" spans="1:78" ht="18.75" x14ac:dyDescent="0.3">
      <c r="A71" s="53">
        <f>N71+R71+V71+Z71+AD71+AH71+AL71+AP71</f>
        <v>210</v>
      </c>
      <c r="B71" s="53">
        <v>69</v>
      </c>
      <c r="C71" s="336">
        <f>AVERAGE(L71,P71,T71,X71,AB71,AF71,AJ71,AN71,)</f>
        <v>13.5</v>
      </c>
      <c r="D71" s="12" t="s">
        <v>248</v>
      </c>
      <c r="E71" s="12" t="s">
        <v>13</v>
      </c>
      <c r="F71" s="12" t="s">
        <v>235</v>
      </c>
      <c r="G71" s="57" t="s">
        <v>236</v>
      </c>
      <c r="I71" s="8" t="s">
        <v>92</v>
      </c>
      <c r="J71" s="8" t="s">
        <v>90</v>
      </c>
      <c r="K71" s="344"/>
      <c r="L71" s="344"/>
      <c r="M71" s="344"/>
      <c r="N71" s="344"/>
      <c r="O71" s="315"/>
      <c r="P71" s="315"/>
      <c r="Q71" s="315"/>
      <c r="R71" s="315"/>
      <c r="S71" s="279"/>
      <c r="T71" s="279"/>
      <c r="U71" s="279"/>
      <c r="V71" s="279"/>
      <c r="W71" s="133"/>
      <c r="X71" s="134"/>
      <c r="Y71" s="139"/>
      <c r="Z71" s="139"/>
      <c r="AA71" s="98">
        <v>1.0278935185185184E-2</v>
      </c>
      <c r="AB71" s="94">
        <v>27</v>
      </c>
      <c r="AC71" s="94">
        <v>22</v>
      </c>
      <c r="AD71" s="94">
        <v>79</v>
      </c>
      <c r="AE71" s="256" t="s">
        <v>290</v>
      </c>
      <c r="AF71" s="259"/>
      <c r="AG71" s="259"/>
      <c r="AH71" s="252">
        <v>39</v>
      </c>
      <c r="AI71" s="199" t="s">
        <v>289</v>
      </c>
      <c r="AJ71" s="199"/>
      <c r="AK71" s="197"/>
      <c r="AL71" s="180">
        <v>39</v>
      </c>
      <c r="AM71" s="43" t="s">
        <v>152</v>
      </c>
      <c r="AN71" s="42"/>
      <c r="AO71" s="42"/>
      <c r="AP71" s="42">
        <v>53</v>
      </c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</row>
    <row r="72" spans="1:78" ht="18.75" hidden="1" x14ac:dyDescent="0.3">
      <c r="A72" s="53">
        <f>N72+R72+V72+Z72+AD72+AH72+AL72+AP72</f>
        <v>208</v>
      </c>
      <c r="B72" s="53">
        <v>70</v>
      </c>
      <c r="C72" s="336">
        <f>AVERAGE(L72,P72,T72,X72,AB72,AF72,AJ72,AN72,)</f>
        <v>14</v>
      </c>
      <c r="D72" s="12" t="s">
        <v>249</v>
      </c>
      <c r="E72" s="12" t="s">
        <v>135</v>
      </c>
      <c r="F72" s="12" t="s">
        <v>235</v>
      </c>
      <c r="G72" s="57" t="s">
        <v>236</v>
      </c>
      <c r="I72" s="8" t="s">
        <v>92</v>
      </c>
      <c r="J72" s="8" t="s">
        <v>90</v>
      </c>
      <c r="K72" s="344"/>
      <c r="L72" s="344"/>
      <c r="M72" s="344"/>
      <c r="N72" s="344"/>
      <c r="O72" s="315"/>
      <c r="P72" s="315"/>
      <c r="Q72" s="315"/>
      <c r="R72" s="315"/>
      <c r="S72" s="279"/>
      <c r="T72" s="279"/>
      <c r="U72" s="279"/>
      <c r="V72" s="279"/>
      <c r="W72" s="133"/>
      <c r="X72" s="134"/>
      <c r="Y72" s="139"/>
      <c r="Z72" s="139"/>
      <c r="AA72" s="98">
        <v>1.0305555555555556E-2</v>
      </c>
      <c r="AB72" s="94">
        <v>28</v>
      </c>
      <c r="AC72" s="94">
        <v>24</v>
      </c>
      <c r="AD72" s="94">
        <v>77</v>
      </c>
      <c r="AE72" s="256" t="s">
        <v>290</v>
      </c>
      <c r="AF72" s="259"/>
      <c r="AG72" s="259"/>
      <c r="AH72" s="252">
        <v>39</v>
      </c>
      <c r="AI72" s="199" t="s">
        <v>289</v>
      </c>
      <c r="AJ72" s="199"/>
      <c r="AK72" s="197"/>
      <c r="AL72" s="180">
        <v>39</v>
      </c>
      <c r="AM72" s="43" t="s">
        <v>152</v>
      </c>
      <c r="AN72" s="42"/>
      <c r="AO72" s="42"/>
      <c r="AP72" s="42">
        <v>53</v>
      </c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</row>
    <row r="73" spans="1:78" s="90" customFormat="1" ht="18.75" hidden="1" x14ac:dyDescent="0.3">
      <c r="A73" s="53">
        <f>N73+R73+V73+Z73+AD73+AH73+AL73+AP73</f>
        <v>205</v>
      </c>
      <c r="B73" s="53">
        <v>71</v>
      </c>
      <c r="C73" s="336">
        <f>AVERAGE(L73,P73,T73,X73,AB73,AF73,AJ73,AN73,)</f>
        <v>14.5</v>
      </c>
      <c r="D73" s="12" t="s">
        <v>250</v>
      </c>
      <c r="E73" s="12" t="s">
        <v>34</v>
      </c>
      <c r="F73" s="12" t="s">
        <v>235</v>
      </c>
      <c r="G73" s="57" t="s">
        <v>236</v>
      </c>
      <c r="H73" s="350"/>
      <c r="I73" s="8" t="s">
        <v>92</v>
      </c>
      <c r="J73" s="8" t="s">
        <v>90</v>
      </c>
      <c r="K73" s="344"/>
      <c r="L73" s="344"/>
      <c r="M73" s="344"/>
      <c r="N73" s="344"/>
      <c r="O73" s="315"/>
      <c r="P73" s="315"/>
      <c r="Q73" s="315"/>
      <c r="R73" s="315"/>
      <c r="S73" s="279"/>
      <c r="T73" s="279"/>
      <c r="U73" s="279"/>
      <c r="V73" s="279"/>
      <c r="W73" s="133"/>
      <c r="X73" s="134"/>
      <c r="Y73" s="139"/>
      <c r="Z73" s="139"/>
      <c r="AA73" s="98">
        <v>1.0408564814814815E-2</v>
      </c>
      <c r="AB73" s="94">
        <v>29</v>
      </c>
      <c r="AC73" s="94">
        <v>27</v>
      </c>
      <c r="AD73" s="94">
        <v>74</v>
      </c>
      <c r="AE73" s="256" t="s">
        <v>290</v>
      </c>
      <c r="AF73" s="259"/>
      <c r="AG73" s="259"/>
      <c r="AH73" s="252">
        <v>39</v>
      </c>
      <c r="AI73" s="199" t="s">
        <v>289</v>
      </c>
      <c r="AJ73" s="199"/>
      <c r="AK73" s="197"/>
      <c r="AL73" s="180">
        <v>39</v>
      </c>
      <c r="AM73" s="43" t="s">
        <v>152</v>
      </c>
      <c r="AN73" s="42"/>
      <c r="AO73" s="42"/>
      <c r="AP73" s="42">
        <v>53</v>
      </c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5"/>
      <c r="BU73" s="5"/>
      <c r="BV73" s="5"/>
      <c r="BW73" s="5"/>
      <c r="BX73" s="5"/>
      <c r="BY73" s="5"/>
      <c r="BZ73" s="5"/>
    </row>
    <row r="74" spans="1:78" s="33" customFormat="1" ht="18.75" hidden="1" x14ac:dyDescent="0.3">
      <c r="A74" s="53">
        <f>N74+R74+V74+Z74+AD74+AH74+AL74+AP74</f>
        <v>202</v>
      </c>
      <c r="B74" s="53">
        <v>72</v>
      </c>
      <c r="C74" s="336">
        <f>AVERAGE(L74,P74,T74,X74,AB74,AF74,AJ74,AN74,)</f>
        <v>14.5</v>
      </c>
      <c r="D74" s="12" t="s">
        <v>252</v>
      </c>
      <c r="E74" s="12" t="s">
        <v>135</v>
      </c>
      <c r="F74" s="12" t="s">
        <v>235</v>
      </c>
      <c r="G74" s="57" t="s">
        <v>236</v>
      </c>
      <c r="H74" s="350"/>
      <c r="I74" s="8" t="s">
        <v>92</v>
      </c>
      <c r="J74" s="8" t="s">
        <v>90</v>
      </c>
      <c r="K74" s="344"/>
      <c r="L74" s="344"/>
      <c r="M74" s="344"/>
      <c r="N74" s="344"/>
      <c r="O74" s="315"/>
      <c r="P74" s="315"/>
      <c r="Q74" s="315"/>
      <c r="R74" s="315"/>
      <c r="S74" s="279"/>
      <c r="T74" s="279"/>
      <c r="U74" s="279"/>
      <c r="V74" s="279"/>
      <c r="W74" s="133"/>
      <c r="X74" s="134"/>
      <c r="Y74" s="139"/>
      <c r="Z74" s="139"/>
      <c r="AA74" s="98">
        <v>1.0605324074074074E-2</v>
      </c>
      <c r="AB74" s="94">
        <v>29</v>
      </c>
      <c r="AC74" s="94">
        <v>30</v>
      </c>
      <c r="AD74" s="94">
        <v>71</v>
      </c>
      <c r="AE74" s="256" t="s">
        <v>290</v>
      </c>
      <c r="AF74" s="259"/>
      <c r="AG74" s="259"/>
      <c r="AH74" s="252">
        <v>39</v>
      </c>
      <c r="AI74" s="199" t="s">
        <v>289</v>
      </c>
      <c r="AJ74" s="199"/>
      <c r="AK74" s="197"/>
      <c r="AL74" s="180">
        <v>39</v>
      </c>
      <c r="AM74" s="43" t="s">
        <v>152</v>
      </c>
      <c r="AN74" s="42"/>
      <c r="AO74" s="42"/>
      <c r="AP74" s="42">
        <v>53</v>
      </c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5"/>
      <c r="BR74" s="5"/>
      <c r="BS74" s="5"/>
      <c r="BT74" s="5"/>
      <c r="BU74" s="5"/>
      <c r="BV74" s="5"/>
      <c r="BW74" s="5"/>
      <c r="BX74" s="5"/>
      <c r="BY74" s="5"/>
      <c r="BZ74" s="5"/>
    </row>
    <row r="75" spans="1:78" s="33" customFormat="1" ht="18.75" hidden="1" x14ac:dyDescent="0.3">
      <c r="A75" s="53">
        <f>N75+R75+V75+Z75+AD75+AH75+AL75+AP75</f>
        <v>201</v>
      </c>
      <c r="B75" s="53">
        <v>73</v>
      </c>
      <c r="C75" s="336">
        <f>AVERAGE(L75,P75,T75,X75,AB75,AF75,AJ75,AN75,)</f>
        <v>12.5</v>
      </c>
      <c r="D75" s="12" t="s">
        <v>253</v>
      </c>
      <c r="E75" s="12" t="s">
        <v>7</v>
      </c>
      <c r="F75" s="12" t="s">
        <v>170</v>
      </c>
      <c r="G75" s="57" t="s">
        <v>212</v>
      </c>
      <c r="H75" s="350"/>
      <c r="I75" s="8" t="s">
        <v>92</v>
      </c>
      <c r="J75" s="8" t="s">
        <v>90</v>
      </c>
      <c r="K75" s="344"/>
      <c r="L75" s="344"/>
      <c r="M75" s="344"/>
      <c r="N75" s="344"/>
      <c r="O75" s="315"/>
      <c r="P75" s="315"/>
      <c r="Q75" s="315"/>
      <c r="R75" s="315"/>
      <c r="S75" s="279"/>
      <c r="T75" s="279"/>
      <c r="U75" s="279"/>
      <c r="V75" s="279"/>
      <c r="W75" s="133"/>
      <c r="X75" s="134"/>
      <c r="Y75" s="139"/>
      <c r="Z75" s="139"/>
      <c r="AA75" s="98">
        <v>1.0616898148148148E-2</v>
      </c>
      <c r="AB75" s="94">
        <v>25</v>
      </c>
      <c r="AC75" s="94">
        <v>31</v>
      </c>
      <c r="AD75" s="94">
        <v>70</v>
      </c>
      <c r="AE75" s="256" t="s">
        <v>290</v>
      </c>
      <c r="AF75" s="259"/>
      <c r="AG75" s="259"/>
      <c r="AH75" s="252">
        <v>39</v>
      </c>
      <c r="AI75" s="199" t="s">
        <v>289</v>
      </c>
      <c r="AJ75" s="199"/>
      <c r="AK75" s="197"/>
      <c r="AL75" s="180">
        <v>39</v>
      </c>
      <c r="AM75" s="43" t="s">
        <v>152</v>
      </c>
      <c r="AN75" s="42"/>
      <c r="AO75" s="42"/>
      <c r="AP75" s="42">
        <v>53</v>
      </c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5"/>
      <c r="BR75" s="5"/>
      <c r="BS75" s="5"/>
      <c r="BT75" s="5"/>
      <c r="BU75" s="5"/>
      <c r="BV75" s="5"/>
      <c r="BW75" s="5"/>
      <c r="BX75" s="5"/>
      <c r="BY75" s="5"/>
      <c r="BZ75" s="5"/>
    </row>
    <row r="76" spans="1:78" s="14" customFormat="1" ht="18.75" hidden="1" x14ac:dyDescent="0.3">
      <c r="A76" s="53">
        <f>N76+R76+V76+Z76+AD76+AH76+AL76+AP76</f>
        <v>199</v>
      </c>
      <c r="B76" s="53">
        <v>74</v>
      </c>
      <c r="C76" s="336">
        <f>AVERAGE(L76,P76,T76,X76,AB76,AF76,AJ76,AN76,)</f>
        <v>42.333333333333336</v>
      </c>
      <c r="D76" s="3" t="s">
        <v>42</v>
      </c>
      <c r="E76" s="12" t="s">
        <v>31</v>
      </c>
      <c r="F76" s="12" t="s">
        <v>36</v>
      </c>
      <c r="G76" s="57" t="s">
        <v>124</v>
      </c>
      <c r="H76" s="350"/>
      <c r="I76" s="8" t="s">
        <v>92</v>
      </c>
      <c r="J76" s="8" t="s">
        <v>90</v>
      </c>
      <c r="K76" s="344"/>
      <c r="L76" s="344"/>
      <c r="M76" s="344"/>
      <c r="N76" s="344"/>
      <c r="O76" s="316"/>
      <c r="P76" s="316"/>
      <c r="Q76" s="316"/>
      <c r="R76" s="316"/>
      <c r="S76" s="281"/>
      <c r="T76" s="281"/>
      <c r="U76" s="281"/>
      <c r="V76" s="281"/>
      <c r="W76" s="131"/>
      <c r="X76" s="131"/>
      <c r="Y76" s="143"/>
      <c r="Z76" s="143"/>
      <c r="AA76" s="96"/>
      <c r="AB76" s="96"/>
      <c r="AC76" s="96"/>
      <c r="AD76" s="96"/>
      <c r="AE76" s="258"/>
      <c r="AF76" s="260"/>
      <c r="AG76" s="252"/>
      <c r="AH76" s="253"/>
      <c r="AI76" s="200">
        <v>3.6226851851851855E-4</v>
      </c>
      <c r="AJ76" s="178">
        <v>62</v>
      </c>
      <c r="AK76" s="178">
        <v>2</v>
      </c>
      <c r="AL76" s="181">
        <v>99</v>
      </c>
      <c r="AM76" s="45">
        <v>1.7708333333333335E-4</v>
      </c>
      <c r="AN76" s="46">
        <v>65</v>
      </c>
      <c r="AO76" s="46">
        <v>1</v>
      </c>
      <c r="AP76" s="46">
        <v>100</v>
      </c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Q76" s="5"/>
      <c r="BR76" s="5"/>
      <c r="BS76" s="5"/>
      <c r="BT76" s="90"/>
      <c r="BU76" s="90"/>
      <c r="BV76" s="90"/>
      <c r="BW76" s="90"/>
      <c r="BX76" s="90"/>
      <c r="BY76" s="90"/>
      <c r="BZ76" s="90"/>
    </row>
    <row r="77" spans="1:78" s="14" customFormat="1" ht="18.75" hidden="1" customHeight="1" x14ac:dyDescent="0.3">
      <c r="A77" s="53">
        <f>N77+R77+V77+Z77+AD77+AH77+AL77+AP77</f>
        <v>198</v>
      </c>
      <c r="B77" s="53">
        <v>75</v>
      </c>
      <c r="C77" s="336">
        <f>AVERAGE(L77,P77,T77,X77,AB77,AF77,AJ77,AN77,)</f>
        <v>14.5</v>
      </c>
      <c r="D77" s="12" t="s">
        <v>254</v>
      </c>
      <c r="E77" s="12" t="s">
        <v>135</v>
      </c>
      <c r="F77" s="12" t="s">
        <v>235</v>
      </c>
      <c r="G77" s="57" t="s">
        <v>236</v>
      </c>
      <c r="H77" s="350"/>
      <c r="I77" s="8" t="s">
        <v>92</v>
      </c>
      <c r="J77" s="8" t="s">
        <v>90</v>
      </c>
      <c r="K77" s="344"/>
      <c r="L77" s="344"/>
      <c r="M77" s="344"/>
      <c r="N77" s="344"/>
      <c r="O77" s="315"/>
      <c r="P77" s="315"/>
      <c r="Q77" s="315"/>
      <c r="R77" s="315"/>
      <c r="S77" s="279"/>
      <c r="T77" s="279"/>
      <c r="U77" s="279"/>
      <c r="V77" s="279"/>
      <c r="W77" s="133"/>
      <c r="X77" s="134"/>
      <c r="Y77" s="139"/>
      <c r="Z77" s="139"/>
      <c r="AA77" s="98">
        <v>1.0769675925925926E-2</v>
      </c>
      <c r="AB77" s="94">
        <v>29</v>
      </c>
      <c r="AC77" s="94">
        <v>34</v>
      </c>
      <c r="AD77" s="94">
        <v>67</v>
      </c>
      <c r="AE77" s="256" t="s">
        <v>290</v>
      </c>
      <c r="AF77" s="259"/>
      <c r="AG77" s="259"/>
      <c r="AH77" s="252">
        <v>39</v>
      </c>
      <c r="AI77" s="199" t="s">
        <v>289</v>
      </c>
      <c r="AJ77" s="199"/>
      <c r="AK77" s="197"/>
      <c r="AL77" s="180">
        <v>39</v>
      </c>
      <c r="AM77" s="43" t="s">
        <v>152</v>
      </c>
      <c r="AN77" s="42"/>
      <c r="AO77" s="42"/>
      <c r="AP77" s="42">
        <v>53</v>
      </c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90"/>
      <c r="BR77" s="90"/>
      <c r="BS77" s="90"/>
      <c r="BT77" s="33"/>
      <c r="BU77" s="33"/>
      <c r="BV77" s="33"/>
      <c r="BW77" s="33"/>
      <c r="BX77" s="33"/>
      <c r="BY77" s="33"/>
      <c r="BZ77" s="33"/>
    </row>
    <row r="78" spans="1:78" s="14" customFormat="1" ht="18.75" hidden="1" customHeight="1" x14ac:dyDescent="0.3">
      <c r="A78" s="53">
        <f>N78+R78+V78+Z78+AD78+AH78+AL78+AP78</f>
        <v>193</v>
      </c>
      <c r="B78" s="53">
        <v>76</v>
      </c>
      <c r="C78" s="336">
        <f>AVERAGE(L78,P78,T78,X78,AB78,AF78,AJ78,AN78,)</f>
        <v>14</v>
      </c>
      <c r="D78" s="12" t="s">
        <v>256</v>
      </c>
      <c r="E78" s="12" t="s">
        <v>135</v>
      </c>
      <c r="F78" s="12" t="s">
        <v>235</v>
      </c>
      <c r="G78" s="57" t="s">
        <v>236</v>
      </c>
      <c r="H78" s="350"/>
      <c r="I78" s="8" t="s">
        <v>92</v>
      </c>
      <c r="J78" s="8" t="s">
        <v>90</v>
      </c>
      <c r="K78" s="344"/>
      <c r="L78" s="344"/>
      <c r="M78" s="344"/>
      <c r="N78" s="344"/>
      <c r="O78" s="315"/>
      <c r="P78" s="315"/>
      <c r="Q78" s="315"/>
      <c r="R78" s="315"/>
      <c r="S78" s="279"/>
      <c r="T78" s="279"/>
      <c r="U78" s="279"/>
      <c r="V78" s="279"/>
      <c r="W78" s="133"/>
      <c r="X78" s="134"/>
      <c r="Y78" s="139"/>
      <c r="Z78" s="139"/>
      <c r="AA78" s="98">
        <v>1.089699074074074E-2</v>
      </c>
      <c r="AB78" s="94">
        <v>28</v>
      </c>
      <c r="AC78" s="94">
        <v>39</v>
      </c>
      <c r="AD78" s="94">
        <v>62</v>
      </c>
      <c r="AE78" s="256" t="s">
        <v>290</v>
      </c>
      <c r="AF78" s="259"/>
      <c r="AG78" s="259"/>
      <c r="AH78" s="252">
        <v>39</v>
      </c>
      <c r="AI78" s="199" t="s">
        <v>289</v>
      </c>
      <c r="AJ78" s="199"/>
      <c r="AK78" s="197"/>
      <c r="AL78" s="180">
        <v>39</v>
      </c>
      <c r="AM78" s="43" t="s">
        <v>152</v>
      </c>
      <c r="AN78" s="42"/>
      <c r="AO78" s="42"/>
      <c r="AP78" s="42">
        <v>53</v>
      </c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33"/>
      <c r="BR78" s="33"/>
      <c r="BS78" s="33"/>
    </row>
    <row r="79" spans="1:78" s="14" customFormat="1" ht="18.75" hidden="1" customHeight="1" x14ac:dyDescent="0.3">
      <c r="A79" s="53">
        <f>N79+R79+V79+Z79+AD79+AH79+AL79+AP79</f>
        <v>191</v>
      </c>
      <c r="B79" s="53">
        <v>77</v>
      </c>
      <c r="C79" s="336">
        <f>AVERAGE(L79,P79,T79,X79,AB79,AF79,AJ79,AN79,)</f>
        <v>13</v>
      </c>
      <c r="D79" s="12" t="s">
        <v>257</v>
      </c>
      <c r="E79" s="12" t="s">
        <v>195</v>
      </c>
      <c r="F79" s="12" t="s">
        <v>235</v>
      </c>
      <c r="G79" s="57" t="s">
        <v>236</v>
      </c>
      <c r="H79" s="351" t="s">
        <v>354</v>
      </c>
      <c r="I79" s="8" t="s">
        <v>92</v>
      </c>
      <c r="J79" s="8" t="s">
        <v>90</v>
      </c>
      <c r="K79" s="344"/>
      <c r="L79" s="344"/>
      <c r="M79" s="344"/>
      <c r="N79" s="344"/>
      <c r="O79" s="312"/>
      <c r="P79" s="312"/>
      <c r="Q79" s="312"/>
      <c r="R79" s="312"/>
      <c r="S79" s="280"/>
      <c r="T79" s="280"/>
      <c r="U79" s="280"/>
      <c r="V79" s="280"/>
      <c r="W79" s="132"/>
      <c r="X79" s="131"/>
      <c r="Y79" s="138"/>
      <c r="Z79" s="138"/>
      <c r="AA79" s="107">
        <v>1.0974537037037038E-2</v>
      </c>
      <c r="AB79" s="108">
        <v>26</v>
      </c>
      <c r="AC79" s="108">
        <v>41</v>
      </c>
      <c r="AD79" s="108">
        <v>60</v>
      </c>
      <c r="AE79" s="256" t="s">
        <v>290</v>
      </c>
      <c r="AF79" s="257"/>
      <c r="AG79" s="257"/>
      <c r="AH79" s="249">
        <v>39</v>
      </c>
      <c r="AI79" s="199" t="s">
        <v>289</v>
      </c>
      <c r="AJ79" s="199"/>
      <c r="AK79" s="196"/>
      <c r="AL79" s="193">
        <v>39</v>
      </c>
      <c r="AM79" s="43" t="s">
        <v>152</v>
      </c>
      <c r="AN79" s="115"/>
      <c r="AO79" s="115"/>
      <c r="AP79" s="115">
        <v>53</v>
      </c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</row>
    <row r="80" spans="1:78" ht="18.75" hidden="1" x14ac:dyDescent="0.3">
      <c r="A80" s="53">
        <f>N80+R80+V80+Z80+AD80+AH80+AL80+AP80</f>
        <v>190</v>
      </c>
      <c r="B80" s="53">
        <v>78</v>
      </c>
      <c r="C80" s="336">
        <f>AVERAGE(L80,P80,T80,X80,AB80,AF80,AJ80,AN80,)</f>
        <v>13</v>
      </c>
      <c r="D80" s="12" t="s">
        <v>258</v>
      </c>
      <c r="E80" s="12" t="s">
        <v>101</v>
      </c>
      <c r="F80" s="12" t="s">
        <v>235</v>
      </c>
      <c r="G80" s="57" t="s">
        <v>236</v>
      </c>
      <c r="I80" s="8" t="s">
        <v>92</v>
      </c>
      <c r="J80" s="8" t="s">
        <v>90</v>
      </c>
      <c r="K80" s="344"/>
      <c r="L80" s="344"/>
      <c r="M80" s="344"/>
      <c r="N80" s="344"/>
      <c r="O80" s="315"/>
      <c r="P80" s="315"/>
      <c r="Q80" s="315"/>
      <c r="R80" s="315"/>
      <c r="S80" s="279"/>
      <c r="T80" s="279"/>
      <c r="U80" s="279"/>
      <c r="V80" s="279"/>
      <c r="W80" s="133"/>
      <c r="X80" s="134"/>
      <c r="Y80" s="139"/>
      <c r="Z80" s="139"/>
      <c r="AA80" s="98">
        <v>1.1130787037037036E-2</v>
      </c>
      <c r="AB80" s="94">
        <v>26</v>
      </c>
      <c r="AC80" s="94">
        <v>42</v>
      </c>
      <c r="AD80" s="94">
        <v>59</v>
      </c>
      <c r="AE80" s="256" t="s">
        <v>290</v>
      </c>
      <c r="AF80" s="259"/>
      <c r="AG80" s="259"/>
      <c r="AH80" s="252">
        <v>39</v>
      </c>
      <c r="AI80" s="199" t="s">
        <v>289</v>
      </c>
      <c r="AJ80" s="199"/>
      <c r="AK80" s="197"/>
      <c r="AL80" s="180">
        <v>39</v>
      </c>
      <c r="AM80" s="43" t="s">
        <v>152</v>
      </c>
      <c r="AN80" s="42"/>
      <c r="AO80" s="42"/>
      <c r="AP80" s="42">
        <v>53</v>
      </c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4"/>
      <c r="BR80" s="14"/>
      <c r="BS80" s="14"/>
      <c r="BT80" s="14"/>
      <c r="BU80" s="14"/>
      <c r="BV80" s="14"/>
      <c r="BW80" s="14"/>
      <c r="BX80" s="14"/>
      <c r="BY80" s="14"/>
      <c r="BZ80" s="14"/>
    </row>
    <row r="81" spans="1:78" s="14" customFormat="1" ht="18.75" x14ac:dyDescent="0.3">
      <c r="A81" s="53">
        <f>N81+R81+V81+Z81+AD81+AH81+AL81+AP81</f>
        <v>190</v>
      </c>
      <c r="B81" s="53">
        <v>79</v>
      </c>
      <c r="C81" s="336">
        <f>AVERAGE(L81,P81,T81,X81,AB81,AF81,AJ81,AN81,)</f>
        <v>23</v>
      </c>
      <c r="D81" s="3" t="s">
        <v>167</v>
      </c>
      <c r="E81" s="12" t="s">
        <v>13</v>
      </c>
      <c r="F81" s="12" t="s">
        <v>18</v>
      </c>
      <c r="G81" s="57" t="s">
        <v>210</v>
      </c>
      <c r="H81" s="350"/>
      <c r="I81" s="8" t="s">
        <v>92</v>
      </c>
      <c r="J81" s="8" t="s">
        <v>90</v>
      </c>
      <c r="K81" s="344"/>
      <c r="L81" s="344"/>
      <c r="M81" s="344"/>
      <c r="N81" s="344"/>
      <c r="O81" s="314"/>
      <c r="P81" s="314"/>
      <c r="Q81" s="314"/>
      <c r="R81" s="314"/>
      <c r="S81" s="278"/>
      <c r="T81" s="278"/>
      <c r="U81" s="278"/>
      <c r="V81" s="278"/>
      <c r="W81" s="134"/>
      <c r="X81" s="134"/>
      <c r="Y81" s="139"/>
      <c r="Z81" s="139"/>
      <c r="AA81" s="94"/>
      <c r="AB81" s="94"/>
      <c r="AC81" s="94"/>
      <c r="AD81" s="94"/>
      <c r="AE81" s="250">
        <v>5.5787037037037036E-4</v>
      </c>
      <c r="AF81" s="252">
        <v>46</v>
      </c>
      <c r="AG81" s="252">
        <v>3</v>
      </c>
      <c r="AH81" s="253">
        <v>98</v>
      </c>
      <c r="AI81" s="199" t="s">
        <v>289</v>
      </c>
      <c r="AJ81" s="199"/>
      <c r="AK81" s="197"/>
      <c r="AL81" s="180">
        <v>39</v>
      </c>
      <c r="AM81" s="43" t="s">
        <v>152</v>
      </c>
      <c r="AN81" s="42"/>
      <c r="AO81" s="42"/>
      <c r="AP81" s="42">
        <v>53</v>
      </c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</row>
    <row r="82" spans="1:78" s="14" customFormat="1" ht="18.75" x14ac:dyDescent="0.3">
      <c r="A82" s="53">
        <f>N82+R82+V82+Z82+AD82+AH82+AL82+AP82</f>
        <v>189</v>
      </c>
      <c r="B82" s="53">
        <v>80</v>
      </c>
      <c r="C82" s="336">
        <f>AVERAGE(L82,P82,T82,X82,AB82,AF82,AJ82,AN82,)</f>
        <v>33.333333333333336</v>
      </c>
      <c r="D82" s="3" t="s">
        <v>17</v>
      </c>
      <c r="E82" s="12" t="s">
        <v>13</v>
      </c>
      <c r="F82" s="12" t="s">
        <v>18</v>
      </c>
      <c r="G82" s="3" t="s">
        <v>210</v>
      </c>
      <c r="H82" s="350"/>
      <c r="I82" s="8" t="s">
        <v>92</v>
      </c>
      <c r="J82" s="8" t="s">
        <v>90</v>
      </c>
      <c r="K82" s="344"/>
      <c r="L82" s="344"/>
      <c r="M82" s="344"/>
      <c r="N82" s="344"/>
      <c r="O82" s="314"/>
      <c r="P82" s="314"/>
      <c r="Q82" s="314"/>
      <c r="R82" s="314"/>
      <c r="S82" s="278"/>
      <c r="T82" s="278"/>
      <c r="U82" s="278"/>
      <c r="V82" s="278"/>
      <c r="W82" s="134"/>
      <c r="X82" s="134"/>
      <c r="Y82" s="139"/>
      <c r="Z82" s="139"/>
      <c r="AA82" s="94"/>
      <c r="AB82" s="94"/>
      <c r="AC82" s="94"/>
      <c r="AD82" s="94"/>
      <c r="AE82" s="258"/>
      <c r="AF82" s="252"/>
      <c r="AG82" s="252"/>
      <c r="AH82" s="253"/>
      <c r="AI82" s="195">
        <v>3.8078703703703706E-4</v>
      </c>
      <c r="AJ82" s="180">
        <v>47</v>
      </c>
      <c r="AK82" s="180">
        <v>7</v>
      </c>
      <c r="AL82" s="181">
        <v>94</v>
      </c>
      <c r="AM82" s="41">
        <v>1.8287037037037038E-4</v>
      </c>
      <c r="AN82" s="42">
        <v>53</v>
      </c>
      <c r="AO82" s="42">
        <v>6</v>
      </c>
      <c r="AP82" s="42">
        <v>95</v>
      </c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T82" s="5"/>
      <c r="BU82" s="5"/>
      <c r="BV82" s="5"/>
      <c r="BW82" s="5"/>
      <c r="BX82" s="5"/>
      <c r="BY82" s="5"/>
      <c r="BZ82" s="5"/>
    </row>
    <row r="83" spans="1:78" ht="18.75" hidden="1" x14ac:dyDescent="0.3">
      <c r="A83" s="53">
        <f>N83+R83+V83+Z83+AD83+AH83+AL83+AP83</f>
        <v>186</v>
      </c>
      <c r="B83" s="53">
        <v>81</v>
      </c>
      <c r="C83" s="336">
        <f>AVERAGE(L83,P83,T83,X83,AB83,AF83,AJ83,AN83,)</f>
        <v>13</v>
      </c>
      <c r="D83" s="12" t="s">
        <v>259</v>
      </c>
      <c r="E83" s="12" t="s">
        <v>101</v>
      </c>
      <c r="F83" s="12" t="s">
        <v>235</v>
      </c>
      <c r="G83" s="57" t="s">
        <v>236</v>
      </c>
      <c r="I83" s="8" t="s">
        <v>92</v>
      </c>
      <c r="J83" s="8" t="s">
        <v>90</v>
      </c>
      <c r="K83" s="344"/>
      <c r="L83" s="344"/>
      <c r="M83" s="344"/>
      <c r="N83" s="344"/>
      <c r="O83" s="315"/>
      <c r="P83" s="315"/>
      <c r="Q83" s="315"/>
      <c r="R83" s="315"/>
      <c r="S83" s="279"/>
      <c r="T83" s="279"/>
      <c r="U83" s="279"/>
      <c r="V83" s="279"/>
      <c r="W83" s="133"/>
      <c r="X83" s="134"/>
      <c r="Y83" s="139"/>
      <c r="Z83" s="139"/>
      <c r="AA83" s="98">
        <v>1.1320601851851851E-2</v>
      </c>
      <c r="AB83" s="94">
        <v>26</v>
      </c>
      <c r="AC83" s="94">
        <v>46</v>
      </c>
      <c r="AD83" s="94">
        <v>55</v>
      </c>
      <c r="AE83" s="256" t="s">
        <v>290</v>
      </c>
      <c r="AF83" s="259"/>
      <c r="AG83" s="259"/>
      <c r="AH83" s="252">
        <v>39</v>
      </c>
      <c r="AI83" s="199" t="s">
        <v>289</v>
      </c>
      <c r="AJ83" s="199"/>
      <c r="AK83" s="197"/>
      <c r="AL83" s="180">
        <v>39</v>
      </c>
      <c r="AM83" s="43" t="s">
        <v>152</v>
      </c>
      <c r="AN83" s="42"/>
      <c r="AO83" s="42"/>
      <c r="AP83" s="42">
        <v>53</v>
      </c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T83" s="14"/>
      <c r="BU83" s="14"/>
      <c r="BV83" s="14"/>
      <c r="BW83" s="14"/>
      <c r="BX83" s="14"/>
      <c r="BY83" s="14"/>
      <c r="BZ83" s="14"/>
    </row>
    <row r="84" spans="1:78" ht="18.75" hidden="1" x14ac:dyDescent="0.3">
      <c r="A84" s="53">
        <f>N84+R84+V84+Z84+AD84+AH84+AL84+AP84</f>
        <v>183</v>
      </c>
      <c r="B84" s="53">
        <v>82</v>
      </c>
      <c r="C84" s="336">
        <f>AVERAGE(L84,P84,T84,X84,AB84,AF84,AJ84,AN84,)</f>
        <v>19.666666666666668</v>
      </c>
      <c r="D84" s="3" t="s">
        <v>198</v>
      </c>
      <c r="E84" s="12" t="s">
        <v>31</v>
      </c>
      <c r="F84" s="12" t="s">
        <v>274</v>
      </c>
      <c r="G84" s="57" t="s">
        <v>210</v>
      </c>
      <c r="H84" s="351"/>
      <c r="I84" s="8" t="s">
        <v>77</v>
      </c>
      <c r="J84" s="8" t="s">
        <v>90</v>
      </c>
      <c r="K84" s="344"/>
      <c r="L84" s="344"/>
      <c r="M84" s="344"/>
      <c r="N84" s="344"/>
      <c r="O84" s="312"/>
      <c r="P84" s="312"/>
      <c r="Q84" s="312"/>
      <c r="R84" s="312"/>
      <c r="S84" s="280"/>
      <c r="T84" s="280"/>
      <c r="U84" s="280"/>
      <c r="V84" s="280"/>
      <c r="W84" s="132"/>
      <c r="X84" s="131"/>
      <c r="Y84" s="138"/>
      <c r="Z84" s="138"/>
      <c r="AA84" s="107">
        <v>1.2662037037037039E-2</v>
      </c>
      <c r="AB84" s="108">
        <v>22</v>
      </c>
      <c r="AC84" s="108">
        <v>61</v>
      </c>
      <c r="AD84" s="108">
        <v>40</v>
      </c>
      <c r="AE84" s="248">
        <v>7.6388888888888893E-4</v>
      </c>
      <c r="AF84" s="249">
        <v>37</v>
      </c>
      <c r="AG84" s="249">
        <v>50</v>
      </c>
      <c r="AH84" s="249">
        <v>51</v>
      </c>
      <c r="AI84" s="199" t="s">
        <v>289</v>
      </c>
      <c r="AJ84" s="199"/>
      <c r="AK84" s="196"/>
      <c r="AL84" s="193">
        <v>39</v>
      </c>
      <c r="AM84" s="43" t="s">
        <v>152</v>
      </c>
      <c r="AN84" s="115"/>
      <c r="AO84" s="115"/>
      <c r="AP84" s="115">
        <v>53</v>
      </c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</row>
    <row r="85" spans="1:78" ht="18.75" hidden="1" x14ac:dyDescent="0.3">
      <c r="A85" s="53">
        <f>N85+R85+V85+Z85+AD85+AH85+AL85+AP85</f>
        <v>182</v>
      </c>
      <c r="B85" s="53">
        <v>83</v>
      </c>
      <c r="C85" s="336">
        <f>AVERAGE(L85,P85,T85,X85,AB85,AF85,AJ85,AN85,)</f>
        <v>21.333333333333332</v>
      </c>
      <c r="D85" s="3" t="s">
        <v>193</v>
      </c>
      <c r="E85" s="12" t="s">
        <v>173</v>
      </c>
      <c r="F85" s="12" t="s">
        <v>170</v>
      </c>
      <c r="G85" s="57" t="s">
        <v>212</v>
      </c>
      <c r="H85" s="351" t="s">
        <v>347</v>
      </c>
      <c r="I85" s="8" t="s">
        <v>77</v>
      </c>
      <c r="J85" s="8" t="s">
        <v>90</v>
      </c>
      <c r="K85" s="344"/>
      <c r="L85" s="344"/>
      <c r="M85" s="344"/>
      <c r="N85" s="344"/>
      <c r="O85" s="318"/>
      <c r="P85" s="318"/>
      <c r="Q85" s="318"/>
      <c r="R85" s="318"/>
      <c r="S85" s="277"/>
      <c r="T85" s="277"/>
      <c r="U85" s="277"/>
      <c r="V85" s="277"/>
      <c r="W85" s="132"/>
      <c r="X85" s="131"/>
      <c r="Y85" s="139"/>
      <c r="Z85" s="139"/>
      <c r="AA85" s="107">
        <v>1.3962962962962962E-2</v>
      </c>
      <c r="AB85" s="108">
        <v>22</v>
      </c>
      <c r="AC85" s="94">
        <v>68</v>
      </c>
      <c r="AD85" s="94">
        <v>33</v>
      </c>
      <c r="AE85" s="254">
        <v>7.361111111111111E-4</v>
      </c>
      <c r="AF85" s="255">
        <v>42</v>
      </c>
      <c r="AG85" s="255">
        <v>44</v>
      </c>
      <c r="AH85" s="255">
        <v>57</v>
      </c>
      <c r="AI85" s="199" t="s">
        <v>289</v>
      </c>
      <c r="AJ85" s="199"/>
      <c r="AK85" s="197"/>
      <c r="AL85" s="180">
        <v>39</v>
      </c>
      <c r="AM85" s="43" t="s">
        <v>152</v>
      </c>
      <c r="AN85" s="42"/>
      <c r="AO85" s="42"/>
      <c r="AP85" s="42">
        <v>53</v>
      </c>
      <c r="BQ85" s="14"/>
      <c r="BR85" s="14"/>
      <c r="BS85" s="14"/>
    </row>
    <row r="86" spans="1:78" ht="18.75" hidden="1" x14ac:dyDescent="0.3">
      <c r="A86" s="53">
        <f>N86+R86+V86+Z86+AD86+AH86+AL86+AP86</f>
        <v>181</v>
      </c>
      <c r="B86" s="53">
        <v>84</v>
      </c>
      <c r="C86" s="336">
        <f>AVERAGE(L86,P86,T86,X86,AB86,AF86,AJ86,AN86,)</f>
        <v>26</v>
      </c>
      <c r="D86" s="3" t="s">
        <v>221</v>
      </c>
      <c r="E86" s="12" t="s">
        <v>25</v>
      </c>
      <c r="F86" s="12" t="s">
        <v>18</v>
      </c>
      <c r="G86" s="57" t="s">
        <v>210</v>
      </c>
      <c r="I86" s="8" t="s">
        <v>92</v>
      </c>
      <c r="J86" s="8" t="s">
        <v>90</v>
      </c>
      <c r="K86" s="344"/>
      <c r="L86" s="344"/>
      <c r="M86" s="344"/>
      <c r="N86" s="344"/>
      <c r="O86" s="318"/>
      <c r="P86" s="318"/>
      <c r="Q86" s="318"/>
      <c r="R86" s="318"/>
      <c r="S86" s="277"/>
      <c r="T86" s="277"/>
      <c r="U86" s="277"/>
      <c r="V86" s="277"/>
      <c r="W86" s="134"/>
      <c r="X86" s="134"/>
      <c r="Y86" s="139"/>
      <c r="Z86" s="139"/>
      <c r="AA86" s="94"/>
      <c r="AB86" s="94"/>
      <c r="AC86" s="94"/>
      <c r="AD86" s="94"/>
      <c r="AE86" s="254">
        <v>6.3773148148148142E-4</v>
      </c>
      <c r="AF86" s="255">
        <v>40</v>
      </c>
      <c r="AG86" s="255">
        <v>27</v>
      </c>
      <c r="AH86" s="255">
        <v>74</v>
      </c>
      <c r="AI86" s="199" t="s">
        <v>289</v>
      </c>
      <c r="AJ86" s="199"/>
      <c r="AK86" s="197"/>
      <c r="AL86" s="180">
        <v>39</v>
      </c>
      <c r="AM86" s="41">
        <v>2.1527777777777778E-4</v>
      </c>
      <c r="AN86" s="42">
        <v>38</v>
      </c>
      <c r="AO86" s="42">
        <v>33</v>
      </c>
      <c r="AP86" s="42">
        <v>68</v>
      </c>
    </row>
    <row r="87" spans="1:78" ht="18.75" hidden="1" x14ac:dyDescent="0.3">
      <c r="A87" s="53">
        <f>N87+R87+V87+Z87+AD87+AH87+AL87+AP87</f>
        <v>180</v>
      </c>
      <c r="B87" s="53">
        <v>85</v>
      </c>
      <c r="C87" s="336">
        <f>AVERAGE(L87,P87,T87,X87,AB87,AF87,AJ87,AN87,)</f>
        <v>12.5</v>
      </c>
      <c r="D87" s="12" t="s">
        <v>260</v>
      </c>
      <c r="E87" s="12" t="s">
        <v>195</v>
      </c>
      <c r="F87" s="12" t="s">
        <v>235</v>
      </c>
      <c r="G87" s="57" t="s">
        <v>236</v>
      </c>
      <c r="I87" s="8" t="s">
        <v>92</v>
      </c>
      <c r="J87" s="8" t="s">
        <v>90</v>
      </c>
      <c r="K87" s="344"/>
      <c r="L87" s="344"/>
      <c r="M87" s="344"/>
      <c r="N87" s="344"/>
      <c r="O87" s="315"/>
      <c r="P87" s="315"/>
      <c r="Q87" s="315"/>
      <c r="R87" s="315"/>
      <c r="S87" s="279"/>
      <c r="T87" s="279"/>
      <c r="U87" s="279"/>
      <c r="V87" s="279"/>
      <c r="W87" s="133"/>
      <c r="X87" s="134"/>
      <c r="Y87" s="139"/>
      <c r="Z87" s="139"/>
      <c r="AA87" s="98">
        <v>1.1971064814814815E-2</v>
      </c>
      <c r="AB87" s="94">
        <v>25</v>
      </c>
      <c r="AC87" s="94">
        <v>52</v>
      </c>
      <c r="AD87" s="94">
        <v>49</v>
      </c>
      <c r="AE87" s="256" t="s">
        <v>290</v>
      </c>
      <c r="AF87" s="259"/>
      <c r="AG87" s="259"/>
      <c r="AH87" s="252">
        <v>39</v>
      </c>
      <c r="AI87" s="199" t="s">
        <v>289</v>
      </c>
      <c r="AJ87" s="199"/>
      <c r="AK87" s="197"/>
      <c r="AL87" s="180">
        <v>39</v>
      </c>
      <c r="AM87" s="41" t="s">
        <v>152</v>
      </c>
      <c r="AN87" s="42"/>
      <c r="AO87" s="42"/>
      <c r="AP87" s="42">
        <v>53</v>
      </c>
    </row>
    <row r="88" spans="1:78" s="14" customFormat="1" ht="18.75" hidden="1" x14ac:dyDescent="0.3">
      <c r="A88" s="53">
        <f>N88+R88+V88+Z88+AD88+AH88+AL88+AP88</f>
        <v>177</v>
      </c>
      <c r="B88" s="53">
        <v>86</v>
      </c>
      <c r="C88" s="336">
        <f>AVERAGE(L88,P88,T88,X88,AB88,AF88,AJ88,AN88,)</f>
        <v>0</v>
      </c>
      <c r="D88" s="12" t="s">
        <v>261</v>
      </c>
      <c r="E88" s="12" t="s">
        <v>245</v>
      </c>
      <c r="F88" s="12" t="s">
        <v>170</v>
      </c>
      <c r="G88" s="57" t="s">
        <v>212</v>
      </c>
      <c r="H88" s="350"/>
      <c r="I88" s="8" t="s">
        <v>92</v>
      </c>
      <c r="J88" s="8" t="s">
        <v>90</v>
      </c>
      <c r="K88" s="344"/>
      <c r="L88" s="344"/>
      <c r="M88" s="344"/>
      <c r="N88" s="344"/>
      <c r="O88" s="315"/>
      <c r="P88" s="315"/>
      <c r="Q88" s="315"/>
      <c r="R88" s="315"/>
      <c r="S88" s="279"/>
      <c r="T88" s="279"/>
      <c r="U88" s="279"/>
      <c r="V88" s="279"/>
      <c r="W88" s="133"/>
      <c r="X88" s="134"/>
      <c r="Y88" s="138"/>
      <c r="Z88" s="138"/>
      <c r="AA88" s="98">
        <v>1.2085648148148149E-2</v>
      </c>
      <c r="AB88" s="94">
        <v>0</v>
      </c>
      <c r="AC88" s="108">
        <v>55</v>
      </c>
      <c r="AD88" s="108">
        <v>46</v>
      </c>
      <c r="AE88" s="256" t="s">
        <v>290</v>
      </c>
      <c r="AF88" s="259"/>
      <c r="AG88" s="259"/>
      <c r="AH88" s="252">
        <v>39</v>
      </c>
      <c r="AI88" s="199" t="s">
        <v>289</v>
      </c>
      <c r="AJ88" s="199"/>
      <c r="AK88" s="197"/>
      <c r="AL88" s="180">
        <v>39</v>
      </c>
      <c r="AM88" s="41" t="s">
        <v>152</v>
      </c>
      <c r="AN88" s="42"/>
      <c r="AO88" s="42"/>
      <c r="AP88" s="42">
        <v>53</v>
      </c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5"/>
      <c r="BR88" s="5"/>
      <c r="BS88" s="5"/>
      <c r="BT88" s="5"/>
      <c r="BU88" s="5"/>
      <c r="BV88" s="5"/>
      <c r="BW88" s="5"/>
      <c r="BX88" s="5"/>
      <c r="BY88" s="5"/>
      <c r="BZ88" s="5"/>
    </row>
    <row r="89" spans="1:78" ht="18.75" x14ac:dyDescent="0.3">
      <c r="A89" s="53">
        <f>N89+R89+V89+Z89+AD89+AH89+AL89+AP89</f>
        <v>176</v>
      </c>
      <c r="B89" s="53">
        <v>87</v>
      </c>
      <c r="C89" s="336">
        <f>AVERAGE(L89,P89,T89,X89,AB89,AF89,AJ89,AN89,)</f>
        <v>13.5</v>
      </c>
      <c r="D89" s="12" t="s">
        <v>262</v>
      </c>
      <c r="E89" s="12" t="s">
        <v>13</v>
      </c>
      <c r="F89" s="12" t="s">
        <v>235</v>
      </c>
      <c r="G89" s="57" t="s">
        <v>236</v>
      </c>
      <c r="I89" s="8" t="s">
        <v>77</v>
      </c>
      <c r="J89" s="8" t="s">
        <v>90</v>
      </c>
      <c r="K89" s="344"/>
      <c r="L89" s="344"/>
      <c r="M89" s="344"/>
      <c r="N89" s="344"/>
      <c r="O89" s="315"/>
      <c r="P89" s="315"/>
      <c r="Q89" s="315"/>
      <c r="R89" s="315"/>
      <c r="S89" s="279"/>
      <c r="T89" s="279"/>
      <c r="U89" s="279"/>
      <c r="V89" s="279"/>
      <c r="W89" s="133"/>
      <c r="X89" s="134"/>
      <c r="Y89" s="139"/>
      <c r="Z89" s="139"/>
      <c r="AA89" s="98">
        <v>1.2222222222222223E-2</v>
      </c>
      <c r="AB89" s="94">
        <v>27</v>
      </c>
      <c r="AC89" s="94">
        <v>56</v>
      </c>
      <c r="AD89" s="94">
        <v>45</v>
      </c>
      <c r="AE89" s="256" t="s">
        <v>290</v>
      </c>
      <c r="AF89" s="259"/>
      <c r="AG89" s="259"/>
      <c r="AH89" s="252">
        <v>39</v>
      </c>
      <c r="AI89" s="199" t="s">
        <v>289</v>
      </c>
      <c r="AJ89" s="199"/>
      <c r="AK89" s="197"/>
      <c r="AL89" s="180">
        <v>39</v>
      </c>
      <c r="AM89" s="41" t="s">
        <v>152</v>
      </c>
      <c r="AN89" s="42"/>
      <c r="AO89" s="42"/>
      <c r="AP89" s="42">
        <v>53</v>
      </c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</row>
    <row r="90" spans="1:78" ht="18.75" x14ac:dyDescent="0.3">
      <c r="A90" s="53">
        <f>N90+R90+V90+Z90+AD90+AH90+AL90+AP90</f>
        <v>175</v>
      </c>
      <c r="B90" s="53">
        <v>88</v>
      </c>
      <c r="C90" s="336">
        <f>AVERAGE(L90,P90,T90,X90,AB90,AF90,AJ90,AN90,)</f>
        <v>15.5</v>
      </c>
      <c r="D90" s="12" t="s">
        <v>263</v>
      </c>
      <c r="E90" s="12" t="s">
        <v>13</v>
      </c>
      <c r="F90" s="12" t="s">
        <v>235</v>
      </c>
      <c r="G90" s="57" t="s">
        <v>236</v>
      </c>
      <c r="I90" s="8" t="s">
        <v>77</v>
      </c>
      <c r="J90" s="8" t="s">
        <v>90</v>
      </c>
      <c r="K90" s="344"/>
      <c r="L90" s="344"/>
      <c r="M90" s="344"/>
      <c r="N90" s="344"/>
      <c r="O90" s="315"/>
      <c r="P90" s="315"/>
      <c r="Q90" s="315"/>
      <c r="R90" s="315"/>
      <c r="S90" s="279"/>
      <c r="T90" s="279"/>
      <c r="U90" s="279"/>
      <c r="V90" s="279"/>
      <c r="W90" s="133"/>
      <c r="X90" s="134"/>
      <c r="Y90" s="139"/>
      <c r="Z90" s="139"/>
      <c r="AA90" s="98">
        <v>1.2267361111111111E-2</v>
      </c>
      <c r="AB90" s="94">
        <v>31</v>
      </c>
      <c r="AC90" s="94">
        <v>57</v>
      </c>
      <c r="AD90" s="94">
        <v>44</v>
      </c>
      <c r="AE90" s="256" t="s">
        <v>290</v>
      </c>
      <c r="AF90" s="259"/>
      <c r="AG90" s="259"/>
      <c r="AH90" s="252">
        <v>39</v>
      </c>
      <c r="AI90" s="199" t="s">
        <v>289</v>
      </c>
      <c r="AJ90" s="199"/>
      <c r="AK90" s="197"/>
      <c r="AL90" s="180">
        <v>39</v>
      </c>
      <c r="AM90" s="41" t="s">
        <v>152</v>
      </c>
      <c r="AN90" s="42"/>
      <c r="AO90" s="42"/>
      <c r="AP90" s="42">
        <v>53</v>
      </c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T90" s="14"/>
      <c r="BU90" s="14"/>
      <c r="BV90" s="14"/>
      <c r="BW90" s="14"/>
      <c r="BX90" s="14"/>
      <c r="BY90" s="14"/>
      <c r="BZ90" s="14"/>
    </row>
    <row r="91" spans="1:78" ht="18.75" hidden="1" x14ac:dyDescent="0.3">
      <c r="A91" s="53">
        <f>N91+R91+V91+Z91+AD91+AH91+AL91+AP91</f>
        <v>173</v>
      </c>
      <c r="B91" s="53">
        <v>89</v>
      </c>
      <c r="C91" s="336">
        <f>AVERAGE(L91,P91,T91,X91,AB91,AF91,AJ91,AN91,)</f>
        <v>17.5</v>
      </c>
      <c r="D91" s="12" t="s">
        <v>264</v>
      </c>
      <c r="E91" s="12" t="s">
        <v>123</v>
      </c>
      <c r="F91" s="12" t="s">
        <v>235</v>
      </c>
      <c r="G91" s="57" t="s">
        <v>236</v>
      </c>
      <c r="H91" s="351" t="str">
        <f>E91</f>
        <v>MASTER G</v>
      </c>
      <c r="I91" s="8" t="s">
        <v>92</v>
      </c>
      <c r="J91" s="8" t="s">
        <v>90</v>
      </c>
      <c r="K91" s="344"/>
      <c r="L91" s="344"/>
      <c r="M91" s="344"/>
      <c r="N91" s="344"/>
      <c r="O91" s="312"/>
      <c r="P91" s="312"/>
      <c r="Q91" s="312"/>
      <c r="R91" s="312"/>
      <c r="S91" s="280"/>
      <c r="T91" s="280"/>
      <c r="U91" s="280"/>
      <c r="V91" s="280"/>
      <c r="W91" s="132"/>
      <c r="X91" s="131"/>
      <c r="Y91" s="139"/>
      <c r="Z91" s="139"/>
      <c r="AA91" s="107">
        <v>1.2653935185185185E-2</v>
      </c>
      <c r="AB91" s="108">
        <v>35</v>
      </c>
      <c r="AC91" s="94">
        <v>59</v>
      </c>
      <c r="AD91" s="94">
        <v>42</v>
      </c>
      <c r="AE91" s="256" t="s">
        <v>290</v>
      </c>
      <c r="AF91" s="257"/>
      <c r="AG91" s="257"/>
      <c r="AH91" s="249">
        <v>39</v>
      </c>
      <c r="AI91" s="199" t="s">
        <v>289</v>
      </c>
      <c r="AJ91" s="199"/>
      <c r="AK91" s="196"/>
      <c r="AL91" s="193">
        <v>39</v>
      </c>
      <c r="AM91" s="41" t="s">
        <v>152</v>
      </c>
      <c r="AN91" s="115"/>
      <c r="AO91" s="115"/>
      <c r="AP91" s="115">
        <v>53</v>
      </c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</row>
    <row r="92" spans="1:78" ht="18.75" hidden="1" x14ac:dyDescent="0.3">
      <c r="A92" s="53">
        <f>N92+R92+V92+Z92+AD92+AH92+AL92+AP92</f>
        <v>172</v>
      </c>
      <c r="B92" s="53">
        <v>90</v>
      </c>
      <c r="C92" s="336">
        <f>AVERAGE(L92,P92,T92,X92,AB92,AF92,AJ92,AN92,)</f>
        <v>0</v>
      </c>
      <c r="D92" s="12" t="s">
        <v>265</v>
      </c>
      <c r="E92" s="12" t="s">
        <v>195</v>
      </c>
      <c r="F92" s="12" t="s">
        <v>170</v>
      </c>
      <c r="G92" s="57" t="s">
        <v>212</v>
      </c>
      <c r="I92" s="8" t="s">
        <v>92</v>
      </c>
      <c r="J92" s="8" t="s">
        <v>90</v>
      </c>
      <c r="K92" s="344"/>
      <c r="L92" s="344"/>
      <c r="M92" s="344"/>
      <c r="N92" s="344"/>
      <c r="O92" s="315"/>
      <c r="P92" s="315"/>
      <c r="Q92" s="315"/>
      <c r="R92" s="315"/>
      <c r="S92" s="279"/>
      <c r="T92" s="279"/>
      <c r="U92" s="279"/>
      <c r="V92" s="279"/>
      <c r="W92" s="133"/>
      <c r="X92" s="134"/>
      <c r="Y92" s="138"/>
      <c r="Z92" s="138"/>
      <c r="AA92" s="98">
        <v>1.2653935185185185E-2</v>
      </c>
      <c r="AB92" s="94">
        <v>0</v>
      </c>
      <c r="AC92" s="108">
        <v>60</v>
      </c>
      <c r="AD92" s="108">
        <v>41</v>
      </c>
      <c r="AE92" s="256" t="s">
        <v>290</v>
      </c>
      <c r="AF92" s="259"/>
      <c r="AG92" s="259"/>
      <c r="AH92" s="252">
        <v>39</v>
      </c>
      <c r="AI92" s="199" t="s">
        <v>289</v>
      </c>
      <c r="AJ92" s="199"/>
      <c r="AK92" s="197"/>
      <c r="AL92" s="180">
        <v>39</v>
      </c>
      <c r="AM92" s="41" t="s">
        <v>152</v>
      </c>
      <c r="AN92" s="42"/>
      <c r="AO92" s="42"/>
      <c r="AP92" s="42">
        <v>53</v>
      </c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</row>
    <row r="93" spans="1:78" ht="18.75" hidden="1" x14ac:dyDescent="0.3">
      <c r="A93" s="53">
        <f>N93+R93+V93+Z93+AD93+AH93+AL93+AP93</f>
        <v>170</v>
      </c>
      <c r="B93" s="53">
        <v>91</v>
      </c>
      <c r="C93" s="336">
        <f>AVERAGE(L93,P93,T93,X93,AB93,AF93,AJ93,AN93,)</f>
        <v>11</v>
      </c>
      <c r="D93" s="12" t="s">
        <v>266</v>
      </c>
      <c r="E93" s="12" t="s">
        <v>34</v>
      </c>
      <c r="F93" s="12" t="s">
        <v>170</v>
      </c>
      <c r="G93" s="57" t="s">
        <v>212</v>
      </c>
      <c r="H93" s="351"/>
      <c r="I93" s="8" t="s">
        <v>77</v>
      </c>
      <c r="J93" s="8" t="s">
        <v>90</v>
      </c>
      <c r="K93" s="344"/>
      <c r="L93" s="344"/>
      <c r="M93" s="344"/>
      <c r="N93" s="344"/>
      <c r="O93" s="312"/>
      <c r="P93" s="312"/>
      <c r="Q93" s="312"/>
      <c r="R93" s="312"/>
      <c r="S93" s="280"/>
      <c r="T93" s="280"/>
      <c r="U93" s="280"/>
      <c r="V93" s="280"/>
      <c r="W93" s="132"/>
      <c r="X93" s="131"/>
      <c r="Y93" s="138"/>
      <c r="Z93" s="138"/>
      <c r="AA93" s="107">
        <v>1.308564814814815E-2</v>
      </c>
      <c r="AB93" s="108">
        <v>22</v>
      </c>
      <c r="AC93" s="108">
        <v>62</v>
      </c>
      <c r="AD93" s="108">
        <v>39</v>
      </c>
      <c r="AE93" s="256" t="s">
        <v>290</v>
      </c>
      <c r="AF93" s="257"/>
      <c r="AG93" s="257"/>
      <c r="AH93" s="249">
        <v>39</v>
      </c>
      <c r="AI93" s="199" t="s">
        <v>289</v>
      </c>
      <c r="AJ93" s="199"/>
      <c r="AK93" s="196"/>
      <c r="AL93" s="193">
        <v>39</v>
      </c>
      <c r="AM93" s="41" t="s">
        <v>152</v>
      </c>
      <c r="AN93" s="115"/>
      <c r="AO93" s="115"/>
      <c r="AP93" s="115">
        <v>53</v>
      </c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</row>
    <row r="94" spans="1:78" ht="18.75" hidden="1" x14ac:dyDescent="0.3">
      <c r="A94" s="53">
        <f>N94+R94+V94+Z94+AD94+AH94+AL94+AP94</f>
        <v>169</v>
      </c>
      <c r="B94" s="53">
        <v>92</v>
      </c>
      <c r="C94" s="336">
        <f>AVERAGE(L94,P94,T94,X94,AB94,AF94,AJ94,AN94,)</f>
        <v>14.5</v>
      </c>
      <c r="D94" s="12" t="s">
        <v>267</v>
      </c>
      <c r="E94" s="12" t="s">
        <v>50</v>
      </c>
      <c r="F94" s="12" t="s">
        <v>235</v>
      </c>
      <c r="G94" s="57" t="s">
        <v>236</v>
      </c>
      <c r="H94" s="351" t="s">
        <v>350</v>
      </c>
      <c r="I94" s="8" t="s">
        <v>77</v>
      </c>
      <c r="J94" s="8" t="s">
        <v>90</v>
      </c>
      <c r="K94" s="344"/>
      <c r="L94" s="344"/>
      <c r="M94" s="344"/>
      <c r="N94" s="344"/>
      <c r="O94" s="312"/>
      <c r="P94" s="312"/>
      <c r="Q94" s="312"/>
      <c r="R94" s="312"/>
      <c r="S94" s="280"/>
      <c r="T94" s="280"/>
      <c r="U94" s="280"/>
      <c r="V94" s="280"/>
      <c r="W94" s="132"/>
      <c r="X94" s="131"/>
      <c r="Y94" s="138"/>
      <c r="Z94" s="138"/>
      <c r="AA94" s="107">
        <v>1.3325231481481481E-2</v>
      </c>
      <c r="AB94" s="108">
        <v>29</v>
      </c>
      <c r="AC94" s="108">
        <v>63</v>
      </c>
      <c r="AD94" s="108">
        <v>38</v>
      </c>
      <c r="AE94" s="256" t="s">
        <v>290</v>
      </c>
      <c r="AF94" s="257"/>
      <c r="AG94" s="257"/>
      <c r="AH94" s="249">
        <v>39</v>
      </c>
      <c r="AI94" s="199" t="s">
        <v>289</v>
      </c>
      <c r="AJ94" s="199"/>
      <c r="AK94" s="196"/>
      <c r="AL94" s="193">
        <v>39</v>
      </c>
      <c r="AM94" s="41" t="s">
        <v>152</v>
      </c>
      <c r="AN94" s="115"/>
      <c r="AO94" s="115"/>
      <c r="AP94" s="115">
        <v>53</v>
      </c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</row>
    <row r="95" spans="1:78" ht="18.75" hidden="1" x14ac:dyDescent="0.3">
      <c r="A95" s="53">
        <f>N95+R95+V95+Z95+AD95+AH95+AL95+AP95</f>
        <v>166</v>
      </c>
      <c r="B95" s="53">
        <v>93</v>
      </c>
      <c r="C95" s="336">
        <f>AVERAGE(L95,P95,T95,X95,AB95,AF95,AJ95,AN95,)</f>
        <v>0</v>
      </c>
      <c r="D95" s="12" t="s">
        <v>270</v>
      </c>
      <c r="E95" s="12" t="s">
        <v>245</v>
      </c>
      <c r="F95" s="12" t="s">
        <v>170</v>
      </c>
      <c r="G95" s="57" t="s">
        <v>212</v>
      </c>
      <c r="I95" s="8" t="s">
        <v>92</v>
      </c>
      <c r="J95" s="8" t="s">
        <v>90</v>
      </c>
      <c r="K95" s="344"/>
      <c r="L95" s="344"/>
      <c r="M95" s="344"/>
      <c r="N95" s="344"/>
      <c r="O95" s="315"/>
      <c r="P95" s="315"/>
      <c r="Q95" s="315"/>
      <c r="R95" s="315"/>
      <c r="S95" s="279"/>
      <c r="T95" s="279"/>
      <c r="U95" s="279"/>
      <c r="V95" s="279"/>
      <c r="W95" s="133"/>
      <c r="X95" s="134"/>
      <c r="Y95" s="139"/>
      <c r="Z95" s="139"/>
      <c r="AA95" s="98">
        <v>1.3659722222222224E-2</v>
      </c>
      <c r="AB95" s="94">
        <v>0</v>
      </c>
      <c r="AC95" s="94">
        <v>66</v>
      </c>
      <c r="AD95" s="94">
        <v>35</v>
      </c>
      <c r="AE95" s="256" t="s">
        <v>290</v>
      </c>
      <c r="AF95" s="259"/>
      <c r="AG95" s="259"/>
      <c r="AH95" s="252">
        <v>39</v>
      </c>
      <c r="AI95" s="199" t="s">
        <v>289</v>
      </c>
      <c r="AJ95" s="199"/>
      <c r="AK95" s="197"/>
      <c r="AL95" s="180">
        <v>39</v>
      </c>
      <c r="AM95" s="41" t="s">
        <v>152</v>
      </c>
      <c r="AN95" s="42"/>
      <c r="AO95" s="42"/>
      <c r="AP95" s="42">
        <v>53</v>
      </c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</row>
    <row r="96" spans="1:78" s="14" customFormat="1" ht="18.75" x14ac:dyDescent="0.3">
      <c r="A96" s="53">
        <f>N96+R96+V96+Z96+AD96+AH96+AL96+AP96</f>
        <v>165</v>
      </c>
      <c r="B96" s="53">
        <v>94</v>
      </c>
      <c r="C96" s="336">
        <f>AVERAGE(L96,P96,T96,X96,AB96,AF96,AJ96,AN96,)</f>
        <v>31.666666666666668</v>
      </c>
      <c r="D96" s="3" t="s">
        <v>79</v>
      </c>
      <c r="E96" s="12" t="s">
        <v>13</v>
      </c>
      <c r="F96" s="12" t="s">
        <v>18</v>
      </c>
      <c r="G96" s="57" t="s">
        <v>210</v>
      </c>
      <c r="H96" s="350"/>
      <c r="I96" s="8" t="s">
        <v>92</v>
      </c>
      <c r="J96" s="8" t="s">
        <v>90</v>
      </c>
      <c r="K96" s="344"/>
      <c r="L96" s="344"/>
      <c r="M96" s="344"/>
      <c r="N96" s="344"/>
      <c r="O96" s="314"/>
      <c r="P96" s="314"/>
      <c r="Q96" s="314"/>
      <c r="R96" s="314"/>
      <c r="S96" s="278"/>
      <c r="T96" s="278"/>
      <c r="U96" s="278"/>
      <c r="V96" s="278"/>
      <c r="W96" s="134"/>
      <c r="X96" s="134"/>
      <c r="Y96" s="139"/>
      <c r="Z96" s="139"/>
      <c r="AA96" s="94"/>
      <c r="AB96" s="94"/>
      <c r="AC96" s="94"/>
      <c r="AD96" s="94"/>
      <c r="AE96" s="258"/>
      <c r="AF96" s="252"/>
      <c r="AG96" s="252"/>
      <c r="AH96" s="253"/>
      <c r="AI96" s="195">
        <v>3.9814814814814818E-4</v>
      </c>
      <c r="AJ96" s="180">
        <v>45</v>
      </c>
      <c r="AK96" s="180">
        <v>19</v>
      </c>
      <c r="AL96" s="181">
        <v>82</v>
      </c>
      <c r="AM96" s="41">
        <v>1.9328703703703703E-4</v>
      </c>
      <c r="AN96" s="42">
        <v>50</v>
      </c>
      <c r="AO96" s="42">
        <v>18</v>
      </c>
      <c r="AP96" s="42">
        <v>83</v>
      </c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</row>
    <row r="97" spans="1:78" s="14" customFormat="1" ht="18.75" x14ac:dyDescent="0.3">
      <c r="A97" s="53">
        <f>N97+R97+V97+Z97+AD97+AH97+AL97+AP97</f>
        <v>161</v>
      </c>
      <c r="B97" s="53">
        <v>95</v>
      </c>
      <c r="C97" s="336">
        <f>AVERAGE(L97,P97,T97,X97,AB97,AF97,AJ97,AN97,)</f>
        <v>26.333333333333332</v>
      </c>
      <c r="D97" s="3" t="s">
        <v>76</v>
      </c>
      <c r="E97" s="12" t="s">
        <v>13</v>
      </c>
      <c r="F97" s="12" t="s">
        <v>18</v>
      </c>
      <c r="G97" s="57" t="s">
        <v>210</v>
      </c>
      <c r="H97" s="350"/>
      <c r="I97" s="8" t="s">
        <v>92</v>
      </c>
      <c r="J97" s="8" t="s">
        <v>90</v>
      </c>
      <c r="K97" s="344"/>
      <c r="L97" s="344"/>
      <c r="M97" s="344"/>
      <c r="N97" s="344"/>
      <c r="O97" s="314"/>
      <c r="P97" s="314"/>
      <c r="Q97" s="314"/>
      <c r="R97" s="314"/>
      <c r="S97" s="278"/>
      <c r="T97" s="278"/>
      <c r="U97" s="278"/>
      <c r="V97" s="278"/>
      <c r="W97" s="134"/>
      <c r="X97" s="134"/>
      <c r="Y97" s="139"/>
      <c r="Z97" s="139"/>
      <c r="AA97" s="94"/>
      <c r="AB97" s="94"/>
      <c r="AC97" s="94"/>
      <c r="AD97" s="94"/>
      <c r="AE97" s="258"/>
      <c r="AF97" s="252"/>
      <c r="AG97" s="252"/>
      <c r="AH97" s="253"/>
      <c r="AI97" s="195">
        <v>3.9699074074074072E-4</v>
      </c>
      <c r="AJ97" s="203">
        <v>40</v>
      </c>
      <c r="AK97" s="203">
        <v>18</v>
      </c>
      <c r="AL97" s="181">
        <v>83</v>
      </c>
      <c r="AM97" s="41">
        <v>1.9675925925925926E-4</v>
      </c>
      <c r="AN97" s="42">
        <v>39</v>
      </c>
      <c r="AO97" s="42">
        <v>23</v>
      </c>
      <c r="AP97" s="42">
        <v>78</v>
      </c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</row>
    <row r="98" spans="1:78" s="14" customFormat="1" ht="18.75" hidden="1" x14ac:dyDescent="0.3">
      <c r="A98" s="53">
        <f>N98+R98+V98+Z98+AD98+AH98+AL98+AP98</f>
        <v>161</v>
      </c>
      <c r="B98" s="53">
        <v>96</v>
      </c>
      <c r="C98" s="336">
        <f>AVERAGE(L98,P98,T98,X98,AB98,AF98,AJ98,AN98,)</f>
        <v>22</v>
      </c>
      <c r="D98" s="3" t="s">
        <v>219</v>
      </c>
      <c r="E98" s="12" t="s">
        <v>135</v>
      </c>
      <c r="F98" s="12" t="s">
        <v>184</v>
      </c>
      <c r="G98" s="57" t="s">
        <v>210</v>
      </c>
      <c r="H98" s="350"/>
      <c r="I98" s="8" t="s">
        <v>92</v>
      </c>
      <c r="J98" s="8" t="s">
        <v>90</v>
      </c>
      <c r="K98" s="344"/>
      <c r="L98" s="344"/>
      <c r="M98" s="344"/>
      <c r="N98" s="344"/>
      <c r="O98" s="314"/>
      <c r="P98" s="314"/>
      <c r="Q98" s="314"/>
      <c r="R98" s="314"/>
      <c r="S98" s="278"/>
      <c r="T98" s="278"/>
      <c r="U98" s="278"/>
      <c r="V98" s="278"/>
      <c r="W98" s="134"/>
      <c r="X98" s="134"/>
      <c r="Y98" s="139"/>
      <c r="Z98" s="139"/>
      <c r="AA98" s="94"/>
      <c r="AB98" s="94"/>
      <c r="AC98" s="94"/>
      <c r="AD98" s="94"/>
      <c r="AE98" s="250">
        <v>6.4236111111111113E-4</v>
      </c>
      <c r="AF98" s="252">
        <v>44</v>
      </c>
      <c r="AG98" s="252">
        <v>32</v>
      </c>
      <c r="AH98" s="253">
        <v>69</v>
      </c>
      <c r="AI98" s="199" t="s">
        <v>289</v>
      </c>
      <c r="AJ98" s="199"/>
      <c r="AK98" s="197"/>
      <c r="AL98" s="180">
        <v>39</v>
      </c>
      <c r="AM98" s="41" t="s">
        <v>152</v>
      </c>
      <c r="AN98" s="42"/>
      <c r="AO98" s="42"/>
      <c r="AP98" s="42">
        <v>53</v>
      </c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</row>
    <row r="99" spans="1:78" s="14" customFormat="1" ht="18.75" hidden="1" x14ac:dyDescent="0.3">
      <c r="A99" s="53">
        <f>N99+R99+V99+Z99+AD99+AH99+AL99+AP99</f>
        <v>160</v>
      </c>
      <c r="B99" s="53">
        <v>97</v>
      </c>
      <c r="C99" s="336">
        <f>AVERAGE(L99,P99,T99,X99,AB99,AF99,AJ99,AN99,)</f>
        <v>11.5</v>
      </c>
      <c r="D99" s="12" t="s">
        <v>272</v>
      </c>
      <c r="E99" s="12" t="s">
        <v>50</v>
      </c>
      <c r="F99" s="12" t="s">
        <v>170</v>
      </c>
      <c r="G99" s="57" t="s">
        <v>212</v>
      </c>
      <c r="H99" s="350"/>
      <c r="I99" s="8" t="s">
        <v>77</v>
      </c>
      <c r="J99" s="8" t="s">
        <v>90</v>
      </c>
      <c r="K99" s="344"/>
      <c r="L99" s="344"/>
      <c r="M99" s="344"/>
      <c r="N99" s="344"/>
      <c r="O99" s="315"/>
      <c r="P99" s="315"/>
      <c r="Q99" s="315"/>
      <c r="R99" s="315"/>
      <c r="S99" s="279"/>
      <c r="T99" s="279"/>
      <c r="U99" s="279"/>
      <c r="V99" s="279"/>
      <c r="W99" s="133"/>
      <c r="X99" s="134"/>
      <c r="Y99" s="139"/>
      <c r="Z99" s="139"/>
      <c r="AA99" s="98">
        <v>1.7556712962962965E-2</v>
      </c>
      <c r="AB99" s="94">
        <v>23</v>
      </c>
      <c r="AC99" s="94">
        <v>72</v>
      </c>
      <c r="AD99" s="94">
        <v>29</v>
      </c>
      <c r="AE99" s="256" t="s">
        <v>290</v>
      </c>
      <c r="AF99" s="259"/>
      <c r="AG99" s="259"/>
      <c r="AH99" s="252">
        <v>39</v>
      </c>
      <c r="AI99" s="199" t="s">
        <v>289</v>
      </c>
      <c r="AJ99" s="199"/>
      <c r="AK99" s="197"/>
      <c r="AL99" s="180">
        <v>39</v>
      </c>
      <c r="AM99" s="41" t="s">
        <v>152</v>
      </c>
      <c r="AN99" s="42"/>
      <c r="AO99" s="42"/>
      <c r="AP99" s="42">
        <v>53</v>
      </c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</row>
    <row r="100" spans="1:78" ht="18.75" hidden="1" x14ac:dyDescent="0.3">
      <c r="A100" s="53">
        <f>N100+R100+V100+Z100+AD100+AH100+AL100+AP100</f>
        <v>156</v>
      </c>
      <c r="B100" s="53">
        <v>98</v>
      </c>
      <c r="C100" s="336">
        <f>AVERAGE(L100,P100,T100,X100,AB100,AF100,AJ100,AN100,)</f>
        <v>19</v>
      </c>
      <c r="D100" s="3" t="s">
        <v>188</v>
      </c>
      <c r="E100" s="12" t="s">
        <v>135</v>
      </c>
      <c r="F100" s="12" t="s">
        <v>170</v>
      </c>
      <c r="G100" s="57" t="s">
        <v>212</v>
      </c>
      <c r="I100" s="8" t="s">
        <v>92</v>
      </c>
      <c r="J100" s="8" t="s">
        <v>90</v>
      </c>
      <c r="K100" s="344"/>
      <c r="L100" s="344"/>
      <c r="M100" s="344"/>
      <c r="N100" s="344"/>
      <c r="O100" s="314"/>
      <c r="P100" s="314"/>
      <c r="Q100" s="314"/>
      <c r="R100" s="314"/>
      <c r="S100" s="278"/>
      <c r="T100" s="278"/>
      <c r="U100" s="278"/>
      <c r="V100" s="278"/>
      <c r="W100" s="134"/>
      <c r="X100" s="134"/>
      <c r="Y100" s="139"/>
      <c r="Z100" s="139"/>
      <c r="AA100" s="94"/>
      <c r="AB100" s="94"/>
      <c r="AC100" s="94"/>
      <c r="AD100" s="94"/>
      <c r="AE100" s="250">
        <v>6.6782407407407404E-4</v>
      </c>
      <c r="AF100" s="252">
        <v>38</v>
      </c>
      <c r="AG100" s="252">
        <v>37</v>
      </c>
      <c r="AH100" s="253">
        <v>64</v>
      </c>
      <c r="AI100" s="199" t="s">
        <v>289</v>
      </c>
      <c r="AJ100" s="199"/>
      <c r="AK100" s="197"/>
      <c r="AL100" s="180">
        <v>39</v>
      </c>
      <c r="AM100" s="41" t="s">
        <v>152</v>
      </c>
      <c r="AN100" s="42"/>
      <c r="AO100" s="42"/>
      <c r="AP100" s="42">
        <v>53</v>
      </c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</row>
    <row r="101" spans="1:78" ht="18.75" x14ac:dyDescent="0.3">
      <c r="A101" s="53">
        <f>N101+R101+V101+Z101+AD101+AH101+AL101+AP101</f>
        <v>152</v>
      </c>
      <c r="B101" s="53">
        <v>99</v>
      </c>
      <c r="C101" s="336">
        <f>AVERAGE(L101,P101,T101,X101,AB101,AF101,AJ101,AN101,)</f>
        <v>18.5</v>
      </c>
      <c r="D101" s="3" t="s">
        <v>190</v>
      </c>
      <c r="E101" s="12" t="s">
        <v>13</v>
      </c>
      <c r="F101" s="12" t="s">
        <v>170</v>
      </c>
      <c r="G101" s="57" t="s">
        <v>212</v>
      </c>
      <c r="I101" s="8" t="s">
        <v>92</v>
      </c>
      <c r="J101" s="8" t="s">
        <v>90</v>
      </c>
      <c r="K101" s="344"/>
      <c r="L101" s="344"/>
      <c r="M101" s="344"/>
      <c r="N101" s="344"/>
      <c r="O101" s="314"/>
      <c r="P101" s="314"/>
      <c r="Q101" s="314"/>
      <c r="R101" s="314"/>
      <c r="S101" s="278"/>
      <c r="T101" s="278"/>
      <c r="U101" s="278"/>
      <c r="V101" s="278"/>
      <c r="W101" s="134"/>
      <c r="X101" s="134"/>
      <c r="Y101" s="139"/>
      <c r="Z101" s="139"/>
      <c r="AA101" s="94"/>
      <c r="AB101" s="94"/>
      <c r="AC101" s="94"/>
      <c r="AD101" s="94"/>
      <c r="AE101" s="250">
        <v>7.2222222222222219E-4</v>
      </c>
      <c r="AF101" s="252">
        <v>37</v>
      </c>
      <c r="AG101" s="252">
        <v>41</v>
      </c>
      <c r="AH101" s="253">
        <v>60</v>
      </c>
      <c r="AI101" s="199" t="s">
        <v>289</v>
      </c>
      <c r="AJ101" s="199"/>
      <c r="AK101" s="197"/>
      <c r="AL101" s="180">
        <v>39</v>
      </c>
      <c r="AM101" s="41" t="s">
        <v>152</v>
      </c>
      <c r="AN101" s="42"/>
      <c r="AO101" s="42"/>
      <c r="AP101" s="42">
        <v>53</v>
      </c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</row>
    <row r="102" spans="1:78" s="14" customFormat="1" ht="18.75" x14ac:dyDescent="0.3">
      <c r="A102" s="53">
        <f>N102+R102+V102+Z102+AD102+AH102+AL102+AP102</f>
        <v>151</v>
      </c>
      <c r="B102" s="53">
        <v>100</v>
      </c>
      <c r="C102" s="336">
        <f>AVERAGE(L102,P102,T102,X102,AB102,AF102,AJ102,AN102,)</f>
        <v>19</v>
      </c>
      <c r="D102" s="3" t="s">
        <v>191</v>
      </c>
      <c r="E102" s="12" t="s">
        <v>13</v>
      </c>
      <c r="F102" s="12" t="s">
        <v>170</v>
      </c>
      <c r="G102" s="57" t="s">
        <v>212</v>
      </c>
      <c r="H102" s="350"/>
      <c r="I102" s="8" t="s">
        <v>92</v>
      </c>
      <c r="J102" s="8" t="s">
        <v>90</v>
      </c>
      <c r="K102" s="344"/>
      <c r="L102" s="344"/>
      <c r="M102" s="344"/>
      <c r="N102" s="344"/>
      <c r="O102" s="314"/>
      <c r="P102" s="314"/>
      <c r="Q102" s="314"/>
      <c r="R102" s="314"/>
      <c r="S102" s="278"/>
      <c r="T102" s="278"/>
      <c r="U102" s="278"/>
      <c r="V102" s="278"/>
      <c r="W102" s="134"/>
      <c r="X102" s="134"/>
      <c r="Y102" s="139"/>
      <c r="Z102" s="139"/>
      <c r="AA102" s="94"/>
      <c r="AB102" s="94"/>
      <c r="AC102" s="94"/>
      <c r="AD102" s="94"/>
      <c r="AE102" s="250">
        <v>7.2685185185185179E-4</v>
      </c>
      <c r="AF102" s="252">
        <v>38</v>
      </c>
      <c r="AG102" s="252">
        <v>42</v>
      </c>
      <c r="AH102" s="253">
        <v>59</v>
      </c>
      <c r="AI102" s="199" t="s">
        <v>289</v>
      </c>
      <c r="AJ102" s="199"/>
      <c r="AK102" s="197"/>
      <c r="AL102" s="180">
        <v>39</v>
      </c>
      <c r="AM102" s="41" t="s">
        <v>152</v>
      </c>
      <c r="AN102" s="42"/>
      <c r="AO102" s="42"/>
      <c r="AP102" s="42">
        <v>53</v>
      </c>
      <c r="BT102" s="5"/>
      <c r="BU102" s="5"/>
      <c r="BV102" s="5"/>
      <c r="BW102" s="5"/>
      <c r="BX102" s="5"/>
      <c r="BY102" s="5"/>
      <c r="BZ102" s="5"/>
    </row>
    <row r="103" spans="1:78" s="14" customFormat="1" ht="18.75" hidden="1" x14ac:dyDescent="0.3">
      <c r="A103" s="53">
        <f>N103+R103+V103+Z103+AD103+AH103+AL103+AP103</f>
        <v>150</v>
      </c>
      <c r="B103" s="53">
        <v>101</v>
      </c>
      <c r="C103" s="336">
        <f>AVERAGE(L103,P103,T103,X103,AB103,AF103,AJ103,AN103,)</f>
        <v>18.5</v>
      </c>
      <c r="D103" s="3" t="s">
        <v>192</v>
      </c>
      <c r="E103" s="12" t="s">
        <v>25</v>
      </c>
      <c r="F103" s="12" t="s">
        <v>170</v>
      </c>
      <c r="G103" s="57" t="s">
        <v>212</v>
      </c>
      <c r="H103" s="350"/>
      <c r="I103" s="8" t="s">
        <v>92</v>
      </c>
      <c r="J103" s="8" t="s">
        <v>90</v>
      </c>
      <c r="K103" s="344"/>
      <c r="L103" s="344"/>
      <c r="M103" s="344"/>
      <c r="N103" s="344"/>
      <c r="O103" s="314"/>
      <c r="P103" s="314"/>
      <c r="Q103" s="314"/>
      <c r="R103" s="314"/>
      <c r="S103" s="278"/>
      <c r="T103" s="278"/>
      <c r="U103" s="278"/>
      <c r="V103" s="278"/>
      <c r="W103" s="134"/>
      <c r="X103" s="134"/>
      <c r="Y103" s="139"/>
      <c r="Z103" s="139"/>
      <c r="AA103" s="94"/>
      <c r="AB103" s="94"/>
      <c r="AC103" s="94"/>
      <c r="AD103" s="94"/>
      <c r="AE103" s="250">
        <v>7.3148148148148139E-4</v>
      </c>
      <c r="AF103" s="252">
        <v>37</v>
      </c>
      <c r="AG103" s="252">
        <v>43</v>
      </c>
      <c r="AH103" s="253">
        <v>58</v>
      </c>
      <c r="AI103" s="199" t="s">
        <v>289</v>
      </c>
      <c r="AJ103" s="199"/>
      <c r="AK103" s="197"/>
      <c r="AL103" s="180">
        <v>39</v>
      </c>
      <c r="AM103" s="41" t="s">
        <v>152</v>
      </c>
      <c r="AN103" s="42"/>
      <c r="AO103" s="42"/>
      <c r="AP103" s="42">
        <v>53</v>
      </c>
      <c r="BQ103" s="5"/>
      <c r="BR103" s="5"/>
      <c r="BS103" s="5"/>
      <c r="BT103" s="5"/>
      <c r="BU103" s="5"/>
      <c r="BV103" s="5"/>
      <c r="BW103" s="5"/>
      <c r="BX103" s="5"/>
      <c r="BY103" s="5"/>
      <c r="BZ103" s="5"/>
    </row>
    <row r="104" spans="1:78" ht="18.75" hidden="1" x14ac:dyDescent="0.3">
      <c r="A104" s="53">
        <f>N104+R104+V104+Z104+AD104+AH104+AL104+AP104</f>
        <v>148</v>
      </c>
      <c r="B104" s="53">
        <v>102</v>
      </c>
      <c r="C104" s="336">
        <f>AVERAGE(L104,P104,T104,X104,AB104,AF104,AJ104,AN104,)</f>
        <v>36.333333333333336</v>
      </c>
      <c r="D104" s="3" t="s">
        <v>58</v>
      </c>
      <c r="E104" s="12" t="s">
        <v>102</v>
      </c>
      <c r="F104" s="12" t="s">
        <v>234</v>
      </c>
      <c r="G104" s="57" t="s">
        <v>210</v>
      </c>
      <c r="I104" s="8" t="s">
        <v>92</v>
      </c>
      <c r="J104" s="8" t="s">
        <v>90</v>
      </c>
      <c r="K104" s="344"/>
      <c r="L104" s="344"/>
      <c r="M104" s="344"/>
      <c r="N104" s="344"/>
      <c r="O104" s="316"/>
      <c r="P104" s="316"/>
      <c r="Q104" s="316"/>
      <c r="R104" s="316"/>
      <c r="S104" s="281"/>
      <c r="T104" s="281"/>
      <c r="U104" s="281"/>
      <c r="V104" s="281"/>
      <c r="W104" s="131"/>
      <c r="X104" s="131"/>
      <c r="Y104" s="143"/>
      <c r="Z104" s="143"/>
      <c r="AA104" s="96"/>
      <c r="AB104" s="96"/>
      <c r="AC104" s="96"/>
      <c r="AD104" s="96"/>
      <c r="AE104" s="258"/>
      <c r="AF104" s="260"/>
      <c r="AG104" s="252"/>
      <c r="AH104" s="253"/>
      <c r="AI104" s="200">
        <v>4.1203703703703709E-4</v>
      </c>
      <c r="AJ104" s="178">
        <v>50</v>
      </c>
      <c r="AK104" s="180">
        <v>22</v>
      </c>
      <c r="AL104" s="181">
        <v>79</v>
      </c>
      <c r="AM104" s="45">
        <v>2.1412037037037038E-4</v>
      </c>
      <c r="AN104" s="46">
        <v>59</v>
      </c>
      <c r="AO104" s="46">
        <v>32</v>
      </c>
      <c r="AP104" s="46">
        <v>69</v>
      </c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T104" s="14"/>
      <c r="BU104" s="14"/>
      <c r="BV104" s="14"/>
      <c r="BW104" s="14"/>
      <c r="BX104" s="14"/>
      <c r="BY104" s="14"/>
      <c r="BZ104" s="14"/>
    </row>
    <row r="105" spans="1:78" s="14" customFormat="1" ht="18.75" hidden="1" x14ac:dyDescent="0.3">
      <c r="A105" s="53">
        <f>N105+R105+V105+Z105+AD105+AH105+AL105+AP105</f>
        <v>146</v>
      </c>
      <c r="B105" s="53">
        <v>103</v>
      </c>
      <c r="C105" s="336">
        <f>AVERAGE(L105,P105,T105,X105,AB105,AF105,AJ105,AN105,)</f>
        <v>19</v>
      </c>
      <c r="D105" s="3" t="s">
        <v>194</v>
      </c>
      <c r="E105" s="12" t="s">
        <v>195</v>
      </c>
      <c r="F105" s="12" t="s">
        <v>170</v>
      </c>
      <c r="G105" s="57" t="s">
        <v>212</v>
      </c>
      <c r="H105" s="350"/>
      <c r="I105" s="8" t="s">
        <v>92</v>
      </c>
      <c r="J105" s="8" t="s">
        <v>90</v>
      </c>
      <c r="K105" s="344"/>
      <c r="L105" s="344"/>
      <c r="M105" s="344"/>
      <c r="N105" s="344"/>
      <c r="O105" s="318"/>
      <c r="P105" s="318"/>
      <c r="Q105" s="318"/>
      <c r="R105" s="318"/>
      <c r="S105" s="277"/>
      <c r="T105" s="277"/>
      <c r="U105" s="277"/>
      <c r="V105" s="277"/>
      <c r="W105" s="131"/>
      <c r="X105" s="131"/>
      <c r="Y105" s="137"/>
      <c r="Z105" s="137"/>
      <c r="AA105" s="97"/>
      <c r="AB105" s="97"/>
      <c r="AC105" s="97"/>
      <c r="AD105" s="97"/>
      <c r="AE105" s="254">
        <v>7.5000000000000012E-4</v>
      </c>
      <c r="AF105" s="255">
        <v>38</v>
      </c>
      <c r="AG105" s="255">
        <v>47</v>
      </c>
      <c r="AH105" s="255">
        <v>54</v>
      </c>
      <c r="AI105" s="199" t="s">
        <v>289</v>
      </c>
      <c r="AJ105" s="199"/>
      <c r="AK105" s="197"/>
      <c r="AL105" s="180">
        <v>39</v>
      </c>
      <c r="AM105" s="41" t="s">
        <v>152</v>
      </c>
      <c r="AN105" s="42"/>
      <c r="AO105" s="42"/>
      <c r="AP105" s="42">
        <v>53</v>
      </c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</row>
    <row r="106" spans="1:78" s="14" customFormat="1" ht="18.75" hidden="1" x14ac:dyDescent="0.3">
      <c r="A106" s="53">
        <f>N106+R106+V106+Z106+AD106+AH106+AL106+AP106</f>
        <v>144</v>
      </c>
      <c r="B106" s="53">
        <v>104</v>
      </c>
      <c r="C106" s="336">
        <f>AVERAGE(L106,P106,T106,X106,AB106,AF106,AJ106,AN106,)</f>
        <v>19.5</v>
      </c>
      <c r="D106" s="3" t="s">
        <v>196</v>
      </c>
      <c r="E106" s="12" t="s">
        <v>197</v>
      </c>
      <c r="F106" s="12" t="s">
        <v>170</v>
      </c>
      <c r="G106" s="57" t="s">
        <v>212</v>
      </c>
      <c r="H106" s="350" t="s">
        <v>352</v>
      </c>
      <c r="I106" s="8" t="s">
        <v>92</v>
      </c>
      <c r="J106" s="8" t="s">
        <v>90</v>
      </c>
      <c r="K106" s="344"/>
      <c r="L106" s="344"/>
      <c r="M106" s="344"/>
      <c r="N106" s="344"/>
      <c r="O106" s="318"/>
      <c r="P106" s="318"/>
      <c r="Q106" s="318"/>
      <c r="R106" s="318"/>
      <c r="S106" s="277"/>
      <c r="T106" s="277"/>
      <c r="U106" s="277"/>
      <c r="V106" s="277"/>
      <c r="W106" s="131"/>
      <c r="X106" s="131"/>
      <c r="Y106" s="137"/>
      <c r="Z106" s="137"/>
      <c r="AA106" s="97"/>
      <c r="AB106" s="97"/>
      <c r="AC106" s="97"/>
      <c r="AD106" s="97"/>
      <c r="AE106" s="254">
        <v>7.5231481481481471E-4</v>
      </c>
      <c r="AF106" s="255">
        <v>39</v>
      </c>
      <c r="AG106" s="255">
        <v>49</v>
      </c>
      <c r="AH106" s="255">
        <v>52</v>
      </c>
      <c r="AI106" s="199" t="s">
        <v>289</v>
      </c>
      <c r="AJ106" s="199"/>
      <c r="AK106" s="197"/>
      <c r="AL106" s="180">
        <v>39</v>
      </c>
      <c r="AM106" s="41" t="s">
        <v>152</v>
      </c>
      <c r="AN106" s="42"/>
      <c r="AO106" s="42"/>
      <c r="AP106" s="42">
        <v>53</v>
      </c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T106" s="5"/>
      <c r="BU106" s="5"/>
      <c r="BV106" s="5"/>
      <c r="BW106" s="5"/>
      <c r="BX106" s="5"/>
      <c r="BY106" s="5"/>
      <c r="BZ106" s="5"/>
    </row>
    <row r="107" spans="1:78" s="14" customFormat="1" ht="18.75" hidden="1" x14ac:dyDescent="0.3">
      <c r="A107" s="53">
        <f>N107+R107+V107+Z107+AD107+AH107+AL107+AP107</f>
        <v>142</v>
      </c>
      <c r="B107" s="53">
        <v>105</v>
      </c>
      <c r="C107" s="336">
        <f>AVERAGE(L107,P107,T107,X107,AB107,AF107,AJ107,AN107,)</f>
        <v>18</v>
      </c>
      <c r="D107" s="3" t="s">
        <v>134</v>
      </c>
      <c r="E107" s="12" t="s">
        <v>135</v>
      </c>
      <c r="F107" s="12" t="s">
        <v>18</v>
      </c>
      <c r="G107" s="57" t="s">
        <v>210</v>
      </c>
      <c r="H107" s="350"/>
      <c r="I107" s="8" t="s">
        <v>92</v>
      </c>
      <c r="J107" s="8" t="s">
        <v>90</v>
      </c>
      <c r="K107" s="344"/>
      <c r="L107" s="344"/>
      <c r="M107" s="344"/>
      <c r="N107" s="344"/>
      <c r="O107" s="319"/>
      <c r="P107" s="319"/>
      <c r="Q107" s="319"/>
      <c r="R107" s="319"/>
      <c r="S107" s="276"/>
      <c r="T107" s="276"/>
      <c r="U107" s="276"/>
      <c r="V107" s="276"/>
      <c r="W107" s="131"/>
      <c r="X107" s="131"/>
      <c r="Y107" s="144"/>
      <c r="Z107" s="144"/>
      <c r="AA107" s="93"/>
      <c r="AB107" s="93"/>
      <c r="AC107" s="93"/>
      <c r="AD107" s="93"/>
      <c r="AE107" s="258"/>
      <c r="AF107" s="251"/>
      <c r="AG107" s="252"/>
      <c r="AH107" s="253"/>
      <c r="AI107" s="194">
        <v>3.8888888888888892E-4</v>
      </c>
      <c r="AJ107" s="177">
        <v>36</v>
      </c>
      <c r="AK107" s="177">
        <v>11</v>
      </c>
      <c r="AL107" s="177">
        <v>89</v>
      </c>
      <c r="AM107" s="41" t="s">
        <v>152</v>
      </c>
      <c r="AN107" s="42"/>
      <c r="AO107" s="42"/>
      <c r="AP107" s="42">
        <v>53</v>
      </c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Q107" s="5"/>
      <c r="BR107" s="5"/>
      <c r="BS107" s="5"/>
    </row>
    <row r="108" spans="1:78" ht="18.75" hidden="1" x14ac:dyDescent="0.3">
      <c r="A108" s="53">
        <f>N108+R108+V108+Z108+AD108+AH108+AL108+AP108</f>
        <v>141</v>
      </c>
      <c r="B108" s="53">
        <v>106</v>
      </c>
      <c r="C108" s="336">
        <f>AVERAGE(L108,P108,T108,X108,AB108,AF108,AJ108,AN108,)</f>
        <v>19</v>
      </c>
      <c r="D108" s="3" t="s">
        <v>200</v>
      </c>
      <c r="E108" s="12" t="s">
        <v>123</v>
      </c>
      <c r="F108" s="12" t="s">
        <v>170</v>
      </c>
      <c r="G108" s="57" t="s">
        <v>212</v>
      </c>
      <c r="I108" s="8" t="s">
        <v>92</v>
      </c>
      <c r="J108" s="8" t="s">
        <v>90</v>
      </c>
      <c r="K108" s="344"/>
      <c r="L108" s="344"/>
      <c r="M108" s="344"/>
      <c r="N108" s="344"/>
      <c r="O108" s="314"/>
      <c r="P108" s="314"/>
      <c r="Q108" s="314"/>
      <c r="R108" s="314"/>
      <c r="S108" s="278"/>
      <c r="T108" s="278"/>
      <c r="U108" s="278"/>
      <c r="V108" s="278"/>
      <c r="W108" s="134"/>
      <c r="X108" s="134"/>
      <c r="Y108" s="134"/>
      <c r="Z108" s="134"/>
      <c r="AA108" s="95"/>
      <c r="AB108" s="95"/>
      <c r="AC108" s="95"/>
      <c r="AD108" s="95"/>
      <c r="AE108" s="250">
        <v>7.7546296296296304E-4</v>
      </c>
      <c r="AF108" s="253">
        <v>38</v>
      </c>
      <c r="AG108" s="252">
        <v>52</v>
      </c>
      <c r="AH108" s="253">
        <v>49</v>
      </c>
      <c r="AI108" s="199" t="s">
        <v>289</v>
      </c>
      <c r="AJ108" s="199"/>
      <c r="AK108" s="197"/>
      <c r="AL108" s="180">
        <v>39</v>
      </c>
      <c r="AM108" s="41" t="s">
        <v>152</v>
      </c>
      <c r="AN108" s="42"/>
      <c r="AO108" s="42"/>
      <c r="AP108" s="42">
        <v>53</v>
      </c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</row>
    <row r="109" spans="1:78" s="14" customFormat="1" ht="18.75" hidden="1" x14ac:dyDescent="0.3">
      <c r="A109" s="53">
        <f>N109+R109+V109+Z109+AD109+AH109+AL109+AP109</f>
        <v>141</v>
      </c>
      <c r="B109" s="53">
        <v>107</v>
      </c>
      <c r="C109" s="336">
        <f>AVERAGE(L109,P109,T109,X109,AB109,AF109,AJ109,AN109,)</f>
        <v>23</v>
      </c>
      <c r="D109" s="3" t="s">
        <v>94</v>
      </c>
      <c r="E109" s="12" t="s">
        <v>102</v>
      </c>
      <c r="F109" s="12" t="s">
        <v>57</v>
      </c>
      <c r="G109" s="57" t="s">
        <v>210</v>
      </c>
      <c r="H109" s="350"/>
      <c r="I109" s="8" t="s">
        <v>92</v>
      </c>
      <c r="J109" s="8" t="s">
        <v>90</v>
      </c>
      <c r="K109" s="344"/>
      <c r="L109" s="344"/>
      <c r="M109" s="344"/>
      <c r="N109" s="344"/>
      <c r="O109" s="319"/>
      <c r="P109" s="319"/>
      <c r="Q109" s="319"/>
      <c r="R109" s="319"/>
      <c r="S109" s="276"/>
      <c r="T109" s="276"/>
      <c r="U109" s="276"/>
      <c r="V109" s="276"/>
      <c r="W109" s="131"/>
      <c r="X109" s="131"/>
      <c r="Y109" s="144"/>
      <c r="Z109" s="144"/>
      <c r="AA109" s="93"/>
      <c r="AB109" s="93"/>
      <c r="AC109" s="93"/>
      <c r="AD109" s="93"/>
      <c r="AE109" s="258"/>
      <c r="AF109" s="251"/>
      <c r="AG109" s="252"/>
      <c r="AH109" s="253"/>
      <c r="AI109" s="194">
        <v>3.9236111111111107E-4</v>
      </c>
      <c r="AJ109" s="177">
        <v>46</v>
      </c>
      <c r="AK109" s="177">
        <v>13</v>
      </c>
      <c r="AL109" s="177">
        <v>88</v>
      </c>
      <c r="AM109" s="41" t="s">
        <v>152</v>
      </c>
      <c r="AN109" s="42"/>
      <c r="AO109" s="42"/>
      <c r="AP109" s="42">
        <v>53</v>
      </c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</row>
    <row r="110" spans="1:78" s="14" customFormat="1" ht="18.75" hidden="1" x14ac:dyDescent="0.3">
      <c r="A110" s="53">
        <f>N110+R110+V110+Z110+AD110+AH110+AL110+AP110</f>
        <v>140</v>
      </c>
      <c r="B110" s="53">
        <v>108</v>
      </c>
      <c r="C110" s="336">
        <f>AVERAGE(L110,P110,T110,X110,AB110,AF110,AJ110,AN110,)</f>
        <v>20</v>
      </c>
      <c r="D110" s="3" t="s">
        <v>201</v>
      </c>
      <c r="E110" s="12" t="s">
        <v>25</v>
      </c>
      <c r="F110" s="12" t="s">
        <v>18</v>
      </c>
      <c r="G110" s="57" t="s">
        <v>210</v>
      </c>
      <c r="H110" s="350"/>
      <c r="I110" s="8" t="s">
        <v>92</v>
      </c>
      <c r="J110" s="49" t="s">
        <v>66</v>
      </c>
      <c r="K110" s="345"/>
      <c r="L110" s="345"/>
      <c r="M110" s="345"/>
      <c r="N110" s="345"/>
      <c r="O110" s="313"/>
      <c r="P110" s="313"/>
      <c r="Q110" s="313"/>
      <c r="R110" s="313"/>
      <c r="S110" s="283"/>
      <c r="T110" s="283"/>
      <c r="U110" s="283"/>
      <c r="V110" s="283"/>
      <c r="W110" s="134"/>
      <c r="X110" s="134"/>
      <c r="Y110" s="134"/>
      <c r="Z110" s="134"/>
      <c r="AA110" s="95"/>
      <c r="AB110" s="95"/>
      <c r="AC110" s="95"/>
      <c r="AD110" s="95"/>
      <c r="AE110" s="250">
        <v>7.8472222222222214E-4</v>
      </c>
      <c r="AF110" s="253">
        <v>40</v>
      </c>
      <c r="AG110" s="252">
        <v>53</v>
      </c>
      <c r="AH110" s="253">
        <v>48</v>
      </c>
      <c r="AI110" s="199" t="s">
        <v>289</v>
      </c>
      <c r="AJ110" s="199"/>
      <c r="AK110" s="197"/>
      <c r="AL110" s="180">
        <v>39</v>
      </c>
      <c r="AM110" s="41" t="s">
        <v>152</v>
      </c>
      <c r="AN110" s="42"/>
      <c r="AO110" s="42"/>
      <c r="AP110" s="42">
        <v>53</v>
      </c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T110" s="5"/>
      <c r="BU110" s="5"/>
      <c r="BV110" s="5"/>
      <c r="BW110" s="5"/>
      <c r="BX110" s="5"/>
      <c r="BY110" s="5"/>
      <c r="BZ110" s="5"/>
    </row>
    <row r="111" spans="1:78" s="14" customFormat="1" ht="18.75" hidden="1" x14ac:dyDescent="0.3">
      <c r="A111" s="53">
        <f>N111+R111+V111+Z111+AD111+AH111+AL111+AP111</f>
        <v>139</v>
      </c>
      <c r="B111" s="53">
        <v>109</v>
      </c>
      <c r="C111" s="336">
        <f>AVERAGE(L111,P111,T111,X111,AB111,AF111,AJ111,AN111,)</f>
        <v>20</v>
      </c>
      <c r="D111" s="3" t="s">
        <v>202</v>
      </c>
      <c r="E111" s="12" t="s">
        <v>195</v>
      </c>
      <c r="F111" s="12" t="s">
        <v>170</v>
      </c>
      <c r="G111" s="57" t="s">
        <v>212</v>
      </c>
      <c r="H111" s="350"/>
      <c r="I111" s="8" t="s">
        <v>92</v>
      </c>
      <c r="J111" s="8" t="s">
        <v>90</v>
      </c>
      <c r="K111" s="344"/>
      <c r="L111" s="344"/>
      <c r="M111" s="344"/>
      <c r="N111" s="344"/>
      <c r="O111" s="314"/>
      <c r="P111" s="314"/>
      <c r="Q111" s="314"/>
      <c r="R111" s="314"/>
      <c r="S111" s="278"/>
      <c r="T111" s="278"/>
      <c r="U111" s="278"/>
      <c r="V111" s="278"/>
      <c r="W111" s="134"/>
      <c r="X111" s="134"/>
      <c r="Y111" s="134"/>
      <c r="Z111" s="134"/>
      <c r="AA111" s="95"/>
      <c r="AB111" s="95"/>
      <c r="AC111" s="95"/>
      <c r="AD111" s="95"/>
      <c r="AE111" s="250">
        <v>8.0092592592592585E-4</v>
      </c>
      <c r="AF111" s="253">
        <v>40</v>
      </c>
      <c r="AG111" s="252">
        <v>54</v>
      </c>
      <c r="AH111" s="253">
        <v>47</v>
      </c>
      <c r="AI111" s="199" t="s">
        <v>289</v>
      </c>
      <c r="AJ111" s="199"/>
      <c r="AK111" s="197"/>
      <c r="AL111" s="180">
        <v>39</v>
      </c>
      <c r="AM111" s="41" t="s">
        <v>152</v>
      </c>
      <c r="AN111" s="42"/>
      <c r="AO111" s="42"/>
      <c r="AP111" s="42">
        <v>53</v>
      </c>
      <c r="BQ111" s="5"/>
      <c r="BR111" s="5"/>
      <c r="BS111" s="5"/>
    </row>
    <row r="112" spans="1:78" s="29" customFormat="1" ht="18.75" hidden="1" x14ac:dyDescent="0.3">
      <c r="A112" s="53">
        <f>N112+R112+V112+Z112+AD112+AH112+AL112+AP112</f>
        <v>139</v>
      </c>
      <c r="B112" s="53">
        <v>110</v>
      </c>
      <c r="C112" s="336">
        <f>AVERAGE(L112,P112,T112,X112,AB112,AF112,AJ112,AN112,)</f>
        <v>21</v>
      </c>
      <c r="D112" s="3" t="s">
        <v>103</v>
      </c>
      <c r="E112" s="12" t="s">
        <v>102</v>
      </c>
      <c r="F112" s="12" t="s">
        <v>116</v>
      </c>
      <c r="G112" s="57" t="s">
        <v>129</v>
      </c>
      <c r="H112" s="350"/>
      <c r="I112" s="8" t="s">
        <v>92</v>
      </c>
      <c r="J112" s="8" t="s">
        <v>90</v>
      </c>
      <c r="K112" s="344"/>
      <c r="L112" s="344"/>
      <c r="M112" s="344"/>
      <c r="N112" s="344"/>
      <c r="O112" s="314"/>
      <c r="P112" s="314"/>
      <c r="Q112" s="314"/>
      <c r="R112" s="314"/>
      <c r="S112" s="278"/>
      <c r="T112" s="278"/>
      <c r="U112" s="278"/>
      <c r="V112" s="278"/>
      <c r="W112" s="134"/>
      <c r="X112" s="134"/>
      <c r="Y112" s="139"/>
      <c r="Z112" s="139"/>
      <c r="AA112" s="94"/>
      <c r="AB112" s="94"/>
      <c r="AC112" s="94"/>
      <c r="AD112" s="94"/>
      <c r="AE112" s="258"/>
      <c r="AF112" s="252"/>
      <c r="AG112" s="252"/>
      <c r="AH112" s="253"/>
      <c r="AI112" s="195">
        <v>3.9351851851851852E-4</v>
      </c>
      <c r="AJ112" s="180">
        <v>42</v>
      </c>
      <c r="AK112" s="180">
        <v>15</v>
      </c>
      <c r="AL112" s="181">
        <v>86</v>
      </c>
      <c r="AM112" s="41" t="s">
        <v>152</v>
      </c>
      <c r="AN112" s="42"/>
      <c r="AO112" s="42"/>
      <c r="AP112" s="42">
        <v>53</v>
      </c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</row>
    <row r="113" spans="1:78" s="29" customFormat="1" ht="18.75" hidden="1" x14ac:dyDescent="0.3">
      <c r="A113" s="53">
        <f>N113+R113+V113+Z113+AD113+AH113+AL113+AP113</f>
        <v>138</v>
      </c>
      <c r="B113" s="53">
        <v>111</v>
      </c>
      <c r="C113" s="336">
        <f>AVERAGE(L113,P113,T113,X113,AB113,AF113,AJ113,AN113,)</f>
        <v>21</v>
      </c>
      <c r="D113" s="3" t="s">
        <v>216</v>
      </c>
      <c r="E113" s="12" t="s">
        <v>25</v>
      </c>
      <c r="F113" s="12" t="s">
        <v>170</v>
      </c>
      <c r="G113" s="57" t="s">
        <v>212</v>
      </c>
      <c r="H113" s="350"/>
      <c r="I113" s="8" t="s">
        <v>77</v>
      </c>
      <c r="J113" s="8" t="s">
        <v>90</v>
      </c>
      <c r="K113" s="344"/>
      <c r="L113" s="344"/>
      <c r="M113" s="344"/>
      <c r="N113" s="344"/>
      <c r="O113" s="314"/>
      <c r="P113" s="314"/>
      <c r="Q113" s="314"/>
      <c r="R113" s="314"/>
      <c r="S113" s="278"/>
      <c r="T113" s="278"/>
      <c r="U113" s="278"/>
      <c r="V113" s="278"/>
      <c r="W113" s="134"/>
      <c r="X113" s="134"/>
      <c r="Y113" s="134"/>
      <c r="Z113" s="134"/>
      <c r="AA113" s="95"/>
      <c r="AB113" s="95"/>
      <c r="AC113" s="95"/>
      <c r="AD113" s="95"/>
      <c r="AE113" s="250">
        <v>8.2523148148148158E-4</v>
      </c>
      <c r="AF113" s="253">
        <v>42</v>
      </c>
      <c r="AG113" s="253">
        <v>55</v>
      </c>
      <c r="AH113" s="253">
        <v>46</v>
      </c>
      <c r="AI113" s="199" t="s">
        <v>289</v>
      </c>
      <c r="AJ113" s="199"/>
      <c r="AK113" s="197"/>
      <c r="AL113" s="180">
        <v>39</v>
      </c>
      <c r="AM113" s="41" t="s">
        <v>152</v>
      </c>
      <c r="AN113" s="44"/>
      <c r="AO113" s="44"/>
      <c r="AP113" s="44">
        <v>53</v>
      </c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</row>
    <row r="114" spans="1:78" s="14" customFormat="1" ht="18.75" hidden="1" x14ac:dyDescent="0.3">
      <c r="A114" s="53">
        <f>N114+R114+V114+Z114+AD114+AH114+AL114+AP114</f>
        <v>138</v>
      </c>
      <c r="B114" s="53">
        <v>112</v>
      </c>
      <c r="C114" s="336">
        <f>AVERAGE(L114,P114,T114,X114,AB114,AF114,AJ114,AN114,)</f>
        <v>43</v>
      </c>
      <c r="D114" s="3" t="s">
        <v>61</v>
      </c>
      <c r="E114" s="12" t="s">
        <v>87</v>
      </c>
      <c r="F114" s="12" t="s">
        <v>18</v>
      </c>
      <c r="G114" s="57" t="s">
        <v>210</v>
      </c>
      <c r="H114" s="350" t="s">
        <v>365</v>
      </c>
      <c r="I114" s="8" t="s">
        <v>92</v>
      </c>
      <c r="J114" s="8" t="s">
        <v>90</v>
      </c>
      <c r="K114" s="344"/>
      <c r="L114" s="344"/>
      <c r="M114" s="344"/>
      <c r="N114" s="344"/>
      <c r="O114" s="331"/>
      <c r="P114" s="331"/>
      <c r="Q114" s="331"/>
      <c r="R114" s="331"/>
      <c r="S114" s="284"/>
      <c r="T114" s="284"/>
      <c r="U114" s="284"/>
      <c r="V114" s="284"/>
      <c r="W114" s="131"/>
      <c r="X114" s="131"/>
      <c r="Y114" s="144"/>
      <c r="Z114" s="144"/>
      <c r="AA114" s="93"/>
      <c r="AB114" s="93"/>
      <c r="AC114" s="93"/>
      <c r="AD114" s="93"/>
      <c r="AE114" s="258"/>
      <c r="AF114" s="263"/>
      <c r="AG114" s="260"/>
      <c r="AH114" s="253"/>
      <c r="AI114" s="194">
        <v>4.4791666666666672E-4</v>
      </c>
      <c r="AJ114" s="177">
        <v>60</v>
      </c>
      <c r="AK114" s="177">
        <v>33</v>
      </c>
      <c r="AL114" s="177">
        <v>68</v>
      </c>
      <c r="AM114" s="45">
        <v>2.1180555555555555E-4</v>
      </c>
      <c r="AN114" s="46">
        <v>69</v>
      </c>
      <c r="AO114" s="46">
        <v>31</v>
      </c>
      <c r="AP114" s="46">
        <v>70</v>
      </c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T114" s="29"/>
      <c r="BU114" s="29"/>
      <c r="BV114" s="29"/>
      <c r="BW114" s="29"/>
      <c r="BX114" s="29"/>
      <c r="BY114" s="29"/>
      <c r="BZ114" s="29"/>
    </row>
    <row r="115" spans="1:78" s="14" customFormat="1" ht="18.75" x14ac:dyDescent="0.3">
      <c r="A115" s="53">
        <f>N115+R115+V115+Z115+AD115+AH115+AL115+AP115</f>
        <v>137</v>
      </c>
      <c r="B115" s="53">
        <v>113</v>
      </c>
      <c r="C115" s="336">
        <f>AVERAGE(L115,P115,T115,X115,AB115,AF115,AJ115,AN115,)</f>
        <v>23.5</v>
      </c>
      <c r="D115" s="3" t="s">
        <v>203</v>
      </c>
      <c r="E115" s="12" t="s">
        <v>13</v>
      </c>
      <c r="F115" s="12" t="s">
        <v>170</v>
      </c>
      <c r="G115" s="57" t="s">
        <v>212</v>
      </c>
      <c r="H115" s="350"/>
      <c r="I115" s="8" t="s">
        <v>77</v>
      </c>
      <c r="J115" s="8" t="s">
        <v>90</v>
      </c>
      <c r="K115" s="344"/>
      <c r="L115" s="344"/>
      <c r="M115" s="344"/>
      <c r="N115" s="344"/>
      <c r="O115" s="314"/>
      <c r="P115" s="314"/>
      <c r="Q115" s="314"/>
      <c r="R115" s="314"/>
      <c r="S115" s="278"/>
      <c r="T115" s="278"/>
      <c r="U115" s="278"/>
      <c r="V115" s="278"/>
      <c r="W115" s="134"/>
      <c r="X115" s="134"/>
      <c r="Y115" s="134"/>
      <c r="Z115" s="134"/>
      <c r="AA115" s="95"/>
      <c r="AB115" s="95"/>
      <c r="AC115" s="95"/>
      <c r="AD115" s="95"/>
      <c r="AE115" s="250">
        <v>8.3796296296296299E-4</v>
      </c>
      <c r="AF115" s="253">
        <v>47</v>
      </c>
      <c r="AG115" s="252">
        <v>56</v>
      </c>
      <c r="AH115" s="253">
        <v>45</v>
      </c>
      <c r="AI115" s="199" t="s">
        <v>289</v>
      </c>
      <c r="AJ115" s="199"/>
      <c r="AK115" s="197"/>
      <c r="AL115" s="180">
        <v>39</v>
      </c>
      <c r="AM115" s="41" t="s">
        <v>152</v>
      </c>
      <c r="AN115" s="42"/>
      <c r="AO115" s="42"/>
      <c r="AP115" s="42">
        <v>53</v>
      </c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</row>
    <row r="116" spans="1:78" ht="18.75" hidden="1" x14ac:dyDescent="0.3">
      <c r="A116" s="53">
        <f>N116+R116+V116+Z116+AD116+AH116+AL116+AP116</f>
        <v>137</v>
      </c>
      <c r="B116" s="53">
        <v>114</v>
      </c>
      <c r="C116" s="336">
        <f>AVERAGE(L116,P116,T116,X116,AB116,AF116,AJ116,AN116,)</f>
        <v>26</v>
      </c>
      <c r="D116" s="3" t="s">
        <v>29</v>
      </c>
      <c r="E116" s="12" t="s">
        <v>7</v>
      </c>
      <c r="F116" s="12" t="s">
        <v>37</v>
      </c>
      <c r="G116" s="57" t="s">
        <v>230</v>
      </c>
      <c r="I116" s="8" t="s">
        <v>92</v>
      </c>
      <c r="J116" s="8" t="s">
        <v>90</v>
      </c>
      <c r="K116" s="344"/>
      <c r="L116" s="344"/>
      <c r="M116" s="344"/>
      <c r="N116" s="344"/>
      <c r="O116" s="314"/>
      <c r="P116" s="314"/>
      <c r="Q116" s="314"/>
      <c r="R116" s="314"/>
      <c r="S116" s="278"/>
      <c r="T116" s="278"/>
      <c r="U116" s="278"/>
      <c r="V116" s="278"/>
      <c r="W116" s="134"/>
      <c r="X116" s="134"/>
      <c r="Y116" s="139"/>
      <c r="Z116" s="139"/>
      <c r="AA116" s="94"/>
      <c r="AB116" s="94"/>
      <c r="AC116" s="94"/>
      <c r="AD116" s="94"/>
      <c r="AE116" s="264"/>
      <c r="AF116" s="252"/>
      <c r="AG116" s="252"/>
      <c r="AH116" s="252"/>
      <c r="AI116" s="199" t="s">
        <v>289</v>
      </c>
      <c r="AJ116" s="199"/>
      <c r="AK116" s="197"/>
      <c r="AL116" s="180">
        <v>39</v>
      </c>
      <c r="AM116" s="41">
        <v>1.7939814814814817E-4</v>
      </c>
      <c r="AN116" s="42">
        <v>52</v>
      </c>
      <c r="AO116" s="42">
        <v>3</v>
      </c>
      <c r="AP116" s="42">
        <v>98</v>
      </c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29"/>
      <c r="BR116" s="29"/>
      <c r="BS116" s="29"/>
      <c r="BT116" s="14"/>
      <c r="BU116" s="14"/>
      <c r="BV116" s="14"/>
      <c r="BW116" s="14"/>
      <c r="BX116" s="14"/>
      <c r="BY116" s="14"/>
      <c r="BZ116" s="14"/>
    </row>
    <row r="117" spans="1:78" ht="18.75" x14ac:dyDescent="0.3">
      <c r="A117" s="53">
        <f>N117+R117+V117+Z117+AD117+AH117+AL117+AP117</f>
        <v>135</v>
      </c>
      <c r="B117" s="53">
        <v>115</v>
      </c>
      <c r="C117" s="336">
        <f>AVERAGE(L117,P117,T117,X117,AB117,AF117,AJ117,AN117,)</f>
        <v>16</v>
      </c>
      <c r="D117" s="3" t="s">
        <v>205</v>
      </c>
      <c r="E117" s="12" t="s">
        <v>13</v>
      </c>
      <c r="F117" s="12" t="s">
        <v>170</v>
      </c>
      <c r="G117" s="57" t="s">
        <v>212</v>
      </c>
      <c r="I117" s="8" t="s">
        <v>77</v>
      </c>
      <c r="J117" s="8" t="s">
        <v>90</v>
      </c>
      <c r="K117" s="344"/>
      <c r="L117" s="344"/>
      <c r="M117" s="344"/>
      <c r="N117" s="344"/>
      <c r="O117" s="314"/>
      <c r="P117" s="314"/>
      <c r="Q117" s="314"/>
      <c r="R117" s="314"/>
      <c r="S117" s="278"/>
      <c r="T117" s="278"/>
      <c r="U117" s="278"/>
      <c r="V117" s="278"/>
      <c r="W117" s="134"/>
      <c r="X117" s="134"/>
      <c r="Y117" s="134"/>
      <c r="Z117" s="134"/>
      <c r="AA117" s="95"/>
      <c r="AB117" s="95"/>
      <c r="AC117" s="95"/>
      <c r="AD117" s="95"/>
      <c r="AE117" s="250">
        <v>8.4143518518518519E-4</v>
      </c>
      <c r="AF117" s="253">
        <v>32</v>
      </c>
      <c r="AG117" s="252">
        <v>58</v>
      </c>
      <c r="AH117" s="253">
        <v>43</v>
      </c>
      <c r="AI117" s="199" t="s">
        <v>289</v>
      </c>
      <c r="AJ117" s="199"/>
      <c r="AK117" s="197"/>
      <c r="AL117" s="180">
        <v>39</v>
      </c>
      <c r="AM117" s="41" t="s">
        <v>152</v>
      </c>
      <c r="AN117" s="42"/>
      <c r="AO117" s="42"/>
      <c r="AP117" s="42">
        <v>53</v>
      </c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</row>
    <row r="118" spans="1:78" ht="18.75" hidden="1" x14ac:dyDescent="0.3">
      <c r="A118" s="53">
        <f>N118+R118+V118+Z118+AD118+AH118+AL118+AP118</f>
        <v>134</v>
      </c>
      <c r="B118" s="53">
        <v>116</v>
      </c>
      <c r="C118" s="336">
        <f>AVERAGE(L118,P118,T118,X118,AB118,AF118,AJ118,AN118,)</f>
        <v>18</v>
      </c>
      <c r="D118" s="3" t="s">
        <v>206</v>
      </c>
      <c r="E118" s="12" t="s">
        <v>173</v>
      </c>
      <c r="F118" s="12" t="s">
        <v>170</v>
      </c>
      <c r="G118" s="57" t="s">
        <v>212</v>
      </c>
      <c r="I118" s="8" t="s">
        <v>77</v>
      </c>
      <c r="J118" s="8" t="s">
        <v>90</v>
      </c>
      <c r="K118" s="344"/>
      <c r="L118" s="344"/>
      <c r="M118" s="344"/>
      <c r="N118" s="344"/>
      <c r="O118" s="314"/>
      <c r="P118" s="314"/>
      <c r="Q118" s="314"/>
      <c r="R118" s="314"/>
      <c r="S118" s="278"/>
      <c r="T118" s="278"/>
      <c r="U118" s="278"/>
      <c r="V118" s="278"/>
      <c r="W118" s="134"/>
      <c r="X118" s="134"/>
      <c r="Y118" s="134"/>
      <c r="Z118" s="134"/>
      <c r="AA118" s="95"/>
      <c r="AB118" s="95"/>
      <c r="AC118" s="95"/>
      <c r="AD118" s="95"/>
      <c r="AE118" s="250">
        <v>8.4374999999999999E-4</v>
      </c>
      <c r="AF118" s="253">
        <v>36</v>
      </c>
      <c r="AG118" s="252">
        <v>59</v>
      </c>
      <c r="AH118" s="253">
        <v>42</v>
      </c>
      <c r="AI118" s="199" t="s">
        <v>289</v>
      </c>
      <c r="AJ118" s="199"/>
      <c r="AK118" s="197"/>
      <c r="AL118" s="180">
        <v>39</v>
      </c>
      <c r="AM118" s="41" t="s">
        <v>152</v>
      </c>
      <c r="AN118" s="42"/>
      <c r="AO118" s="42"/>
      <c r="AP118" s="42">
        <v>53</v>
      </c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14"/>
      <c r="BR118" s="14"/>
      <c r="BS118" s="14"/>
    </row>
    <row r="119" spans="1:78" ht="18.75" hidden="1" x14ac:dyDescent="0.3">
      <c r="A119" s="53">
        <f>N119+R119+V119+Z119+AD119+AH119+AL119+AP119</f>
        <v>131</v>
      </c>
      <c r="B119" s="53">
        <v>117</v>
      </c>
      <c r="C119" s="336">
        <f>AVERAGE(L119,P119,T119,X119,AB119,AF119,AJ119,AN119,)</f>
        <v>17</v>
      </c>
      <c r="D119" s="3" t="s">
        <v>100</v>
      </c>
      <c r="E119" s="12" t="s">
        <v>50</v>
      </c>
      <c r="F119" s="12" t="s">
        <v>99</v>
      </c>
      <c r="G119" s="57" t="s">
        <v>126</v>
      </c>
      <c r="I119" s="8" t="s">
        <v>92</v>
      </c>
      <c r="J119" s="8" t="s">
        <v>90</v>
      </c>
      <c r="K119" s="344"/>
      <c r="L119" s="344"/>
      <c r="M119" s="344"/>
      <c r="N119" s="344"/>
      <c r="O119" s="319"/>
      <c r="P119" s="319"/>
      <c r="Q119" s="319"/>
      <c r="R119" s="319"/>
      <c r="S119" s="276"/>
      <c r="T119" s="276"/>
      <c r="U119" s="276"/>
      <c r="V119" s="276"/>
      <c r="W119" s="131"/>
      <c r="X119" s="131"/>
      <c r="Y119" s="144"/>
      <c r="Z119" s="144"/>
      <c r="AA119" s="93"/>
      <c r="AB119" s="93"/>
      <c r="AC119" s="93"/>
      <c r="AD119" s="93"/>
      <c r="AE119" s="258"/>
      <c r="AF119" s="251"/>
      <c r="AG119" s="252"/>
      <c r="AH119" s="253"/>
      <c r="AI119" s="194">
        <v>4.1319444444444449E-4</v>
      </c>
      <c r="AJ119" s="177">
        <v>34</v>
      </c>
      <c r="AK119" s="177">
        <v>23</v>
      </c>
      <c r="AL119" s="177">
        <v>78</v>
      </c>
      <c r="AM119" s="41" t="s">
        <v>152</v>
      </c>
      <c r="AN119" s="42"/>
      <c r="AO119" s="42"/>
      <c r="AP119" s="42">
        <v>53</v>
      </c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</row>
    <row r="120" spans="1:78" ht="18.75" hidden="1" x14ac:dyDescent="0.3">
      <c r="A120" s="53">
        <f>N120+R120+V120+Z120+AD120+AH120+AL120+AP120</f>
        <v>130</v>
      </c>
      <c r="B120" s="53">
        <v>118</v>
      </c>
      <c r="C120" s="336">
        <f>AVERAGE(L120,P120,T120,X120,AB120,AF120,AJ120,AN120,)</f>
        <v>25.5</v>
      </c>
      <c r="D120" s="3" t="s">
        <v>33</v>
      </c>
      <c r="E120" s="12" t="s">
        <v>34</v>
      </c>
      <c r="F120" s="12" t="s">
        <v>37</v>
      </c>
      <c r="G120" s="57" t="s">
        <v>230</v>
      </c>
      <c r="I120" s="8" t="s">
        <v>92</v>
      </c>
      <c r="J120" s="8" t="s">
        <v>90</v>
      </c>
      <c r="K120" s="344"/>
      <c r="L120" s="344"/>
      <c r="M120" s="344"/>
      <c r="N120" s="344"/>
      <c r="O120" s="316"/>
      <c r="P120" s="316"/>
      <c r="Q120" s="316"/>
      <c r="R120" s="316"/>
      <c r="S120" s="281"/>
      <c r="T120" s="281"/>
      <c r="U120" s="281"/>
      <c r="V120" s="281"/>
      <c r="W120" s="131"/>
      <c r="X120" s="131"/>
      <c r="Y120" s="143"/>
      <c r="Z120" s="143"/>
      <c r="AA120" s="96"/>
      <c r="AB120" s="96"/>
      <c r="AC120" s="96"/>
      <c r="AD120" s="96"/>
      <c r="AE120" s="265"/>
      <c r="AF120" s="260"/>
      <c r="AG120" s="252"/>
      <c r="AH120" s="260"/>
      <c r="AI120" s="203"/>
      <c r="AJ120" s="180"/>
      <c r="AK120" s="180"/>
      <c r="AL120" s="180">
        <v>39</v>
      </c>
      <c r="AM120" s="45">
        <v>1.8518518518518518E-4</v>
      </c>
      <c r="AN120" s="46">
        <v>51</v>
      </c>
      <c r="AO120" s="46">
        <v>10</v>
      </c>
      <c r="AP120" s="46">
        <v>91</v>
      </c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</row>
    <row r="121" spans="1:78" ht="18.75" x14ac:dyDescent="0.3">
      <c r="A121" s="53">
        <f>N121+R121+V121+Z121+AD121+AH121+AL121+AP121</f>
        <v>129</v>
      </c>
      <c r="B121" s="53">
        <v>119</v>
      </c>
      <c r="C121" s="336">
        <f>AVERAGE(L121,P121,T121,X121,AB121,AF121,AJ121,AN121,)</f>
        <v>20</v>
      </c>
      <c r="D121" s="3" t="s">
        <v>27</v>
      </c>
      <c r="E121" s="12" t="s">
        <v>13</v>
      </c>
      <c r="F121" s="12" t="s">
        <v>36</v>
      </c>
      <c r="G121" s="57" t="s">
        <v>273</v>
      </c>
      <c r="I121" s="8" t="s">
        <v>92</v>
      </c>
      <c r="J121" s="8" t="s">
        <v>90</v>
      </c>
      <c r="K121" s="344"/>
      <c r="L121" s="344"/>
      <c r="M121" s="344"/>
      <c r="N121" s="344"/>
      <c r="O121" s="314"/>
      <c r="P121" s="314"/>
      <c r="Q121" s="314"/>
      <c r="R121" s="314"/>
      <c r="S121" s="278"/>
      <c r="T121" s="278"/>
      <c r="U121" s="278"/>
      <c r="V121" s="278"/>
      <c r="W121" s="134"/>
      <c r="X121" s="134"/>
      <c r="Y121" s="139"/>
      <c r="Z121" s="139"/>
      <c r="AA121" s="94"/>
      <c r="AB121" s="94"/>
      <c r="AC121" s="94"/>
      <c r="AD121" s="94"/>
      <c r="AE121" s="264"/>
      <c r="AF121" s="252"/>
      <c r="AG121" s="252"/>
      <c r="AH121" s="252"/>
      <c r="AI121" s="195"/>
      <c r="AJ121" s="180"/>
      <c r="AK121" s="180"/>
      <c r="AL121" s="180">
        <v>39</v>
      </c>
      <c r="AM121" s="41">
        <v>1.8518518518518518E-4</v>
      </c>
      <c r="AN121" s="42">
        <v>40</v>
      </c>
      <c r="AO121" s="42">
        <v>11</v>
      </c>
      <c r="AP121" s="42">
        <v>90</v>
      </c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</row>
    <row r="122" spans="1:78" ht="18.75" hidden="1" x14ac:dyDescent="0.3">
      <c r="A122" s="53">
        <f>N122+R122+V122+Z122+AD122+AH122+AL122+AP122</f>
        <v>127</v>
      </c>
      <c r="B122" s="53">
        <v>120</v>
      </c>
      <c r="C122" s="336">
        <f>AVERAGE(L122,P122,T122,X122,AB122,AF122,AJ122,AN122,)</f>
        <v>16</v>
      </c>
      <c r="D122" s="3" t="s">
        <v>98</v>
      </c>
      <c r="E122" s="12" t="s">
        <v>101</v>
      </c>
      <c r="F122" s="12" t="s">
        <v>99</v>
      </c>
      <c r="G122" s="57" t="s">
        <v>126</v>
      </c>
      <c r="I122" s="8" t="s">
        <v>92</v>
      </c>
      <c r="J122" s="8" t="s">
        <v>90</v>
      </c>
      <c r="K122" s="344"/>
      <c r="L122" s="344"/>
      <c r="M122" s="344"/>
      <c r="N122" s="344"/>
      <c r="O122" s="319"/>
      <c r="P122" s="319"/>
      <c r="Q122" s="319"/>
      <c r="R122" s="319"/>
      <c r="S122" s="276"/>
      <c r="T122" s="276"/>
      <c r="U122" s="276"/>
      <c r="V122" s="276"/>
      <c r="W122" s="131"/>
      <c r="X122" s="131"/>
      <c r="Y122" s="144"/>
      <c r="Z122" s="144"/>
      <c r="AA122" s="93"/>
      <c r="AB122" s="93"/>
      <c r="AC122" s="93"/>
      <c r="AD122" s="93"/>
      <c r="AE122" s="258"/>
      <c r="AF122" s="251"/>
      <c r="AG122" s="260"/>
      <c r="AH122" s="253"/>
      <c r="AI122" s="194">
        <v>4.236111111111111E-4</v>
      </c>
      <c r="AJ122" s="177">
        <v>32</v>
      </c>
      <c r="AK122" s="177">
        <v>27</v>
      </c>
      <c r="AL122" s="177">
        <v>74</v>
      </c>
      <c r="AM122" s="41" t="s">
        <v>152</v>
      </c>
      <c r="AN122" s="42"/>
      <c r="AO122" s="42"/>
      <c r="AP122" s="42">
        <v>53</v>
      </c>
    </row>
    <row r="123" spans="1:78" ht="18.75" hidden="1" x14ac:dyDescent="0.3">
      <c r="A123" s="53">
        <f>N123+R123+V123+Z123+AD123+AH123+AL123+AP123</f>
        <v>127</v>
      </c>
      <c r="B123" s="53">
        <v>121</v>
      </c>
      <c r="C123" s="336">
        <f>AVERAGE(L123,P123,T123,X123,AB123,AF123,AJ123,AN123,)</f>
        <v>18.5</v>
      </c>
      <c r="D123" s="3" t="s">
        <v>67</v>
      </c>
      <c r="E123" s="12" t="s">
        <v>7</v>
      </c>
      <c r="F123" s="12" t="s">
        <v>26</v>
      </c>
      <c r="G123" s="57" t="s">
        <v>323</v>
      </c>
      <c r="I123" s="8" t="s">
        <v>92</v>
      </c>
      <c r="J123" s="8" t="s">
        <v>90</v>
      </c>
      <c r="K123" s="344"/>
      <c r="L123" s="344"/>
      <c r="M123" s="344"/>
      <c r="N123" s="344"/>
      <c r="O123" s="314"/>
      <c r="P123" s="314"/>
      <c r="Q123" s="314"/>
      <c r="R123" s="314"/>
      <c r="S123" s="278"/>
      <c r="T123" s="278"/>
      <c r="U123" s="278"/>
      <c r="V123" s="278"/>
      <c r="W123" s="134"/>
      <c r="X123" s="134"/>
      <c r="Y123" s="139"/>
      <c r="Z123" s="139"/>
      <c r="AA123" s="94"/>
      <c r="AB123" s="94"/>
      <c r="AC123" s="94"/>
      <c r="AD123" s="94"/>
      <c r="AE123" s="264"/>
      <c r="AF123" s="252"/>
      <c r="AG123" s="252"/>
      <c r="AH123" s="252"/>
      <c r="AI123" s="195"/>
      <c r="AJ123" s="180"/>
      <c r="AK123" s="180"/>
      <c r="AL123" s="180">
        <v>39</v>
      </c>
      <c r="AM123" s="41">
        <v>1.8749999999999998E-4</v>
      </c>
      <c r="AN123" s="42">
        <v>37</v>
      </c>
      <c r="AO123" s="42">
        <v>13</v>
      </c>
      <c r="AP123" s="42">
        <v>88</v>
      </c>
    </row>
    <row r="124" spans="1:78" s="14" customFormat="1" ht="18.75" hidden="1" x14ac:dyDescent="0.3">
      <c r="A124" s="53">
        <f>N124+R124+V124+Z124+AD124+AH124+AL124+AP124</f>
        <v>126</v>
      </c>
      <c r="B124" s="53">
        <v>122</v>
      </c>
      <c r="C124" s="336">
        <f>AVERAGE(L124,P124,T124,X124,AB124,AF124,AJ124,AN124,)</f>
        <v>26.333333333333332</v>
      </c>
      <c r="D124" s="3" t="s">
        <v>70</v>
      </c>
      <c r="E124" s="12" t="s">
        <v>31</v>
      </c>
      <c r="F124" s="12" t="s">
        <v>71</v>
      </c>
      <c r="G124" s="3" t="s">
        <v>210</v>
      </c>
      <c r="H124" s="350"/>
      <c r="I124" s="8" t="s">
        <v>92</v>
      </c>
      <c r="J124" s="8" t="s">
        <v>90</v>
      </c>
      <c r="K124" s="344"/>
      <c r="L124" s="344"/>
      <c r="M124" s="344"/>
      <c r="N124" s="344"/>
      <c r="O124" s="314"/>
      <c r="P124" s="314"/>
      <c r="Q124" s="314"/>
      <c r="R124" s="314"/>
      <c r="S124" s="278"/>
      <c r="T124" s="278"/>
      <c r="U124" s="278"/>
      <c r="V124" s="278"/>
      <c r="W124" s="134"/>
      <c r="X124" s="134"/>
      <c r="Y124" s="139"/>
      <c r="Z124" s="139"/>
      <c r="AA124" s="94"/>
      <c r="AB124" s="94"/>
      <c r="AC124" s="94"/>
      <c r="AD124" s="94"/>
      <c r="AE124" s="258"/>
      <c r="AF124" s="252"/>
      <c r="AG124" s="252"/>
      <c r="AH124" s="253"/>
      <c r="AI124" s="195">
        <v>4.5486111111111102E-4</v>
      </c>
      <c r="AJ124" s="180">
        <v>40</v>
      </c>
      <c r="AK124" s="180">
        <v>37</v>
      </c>
      <c r="AL124" s="181">
        <v>63</v>
      </c>
      <c r="AM124" s="41">
        <v>2.3032407407407409E-4</v>
      </c>
      <c r="AN124" s="42">
        <v>39</v>
      </c>
      <c r="AO124" s="42">
        <v>38</v>
      </c>
      <c r="AP124" s="42">
        <v>63</v>
      </c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</row>
    <row r="125" spans="1:78" s="14" customFormat="1" ht="18.75" hidden="1" x14ac:dyDescent="0.3">
      <c r="A125" s="53">
        <f>N125+R125+V125+Z125+AD125+AH125+AL125+AP125</f>
        <v>126</v>
      </c>
      <c r="B125" s="53">
        <v>123</v>
      </c>
      <c r="C125" s="336">
        <f>AVERAGE(L125,P125,T125,X125,AB125,AF125,AJ125,AN125,)</f>
        <v>20.5</v>
      </c>
      <c r="D125" s="3" t="s">
        <v>96</v>
      </c>
      <c r="E125" s="12" t="s">
        <v>123</v>
      </c>
      <c r="F125" s="12" t="s">
        <v>18</v>
      </c>
      <c r="G125" s="3" t="s">
        <v>210</v>
      </c>
      <c r="H125" s="350"/>
      <c r="I125" s="8" t="s">
        <v>92</v>
      </c>
      <c r="J125" s="8" t="s">
        <v>90</v>
      </c>
      <c r="K125" s="344"/>
      <c r="L125" s="344"/>
      <c r="M125" s="344"/>
      <c r="N125" s="344"/>
      <c r="O125" s="319"/>
      <c r="P125" s="319"/>
      <c r="Q125" s="319"/>
      <c r="R125" s="319"/>
      <c r="S125" s="276"/>
      <c r="T125" s="276"/>
      <c r="U125" s="276"/>
      <c r="V125" s="276"/>
      <c r="W125" s="131"/>
      <c r="X125" s="131"/>
      <c r="Y125" s="144"/>
      <c r="Z125" s="144"/>
      <c r="AA125" s="93"/>
      <c r="AB125" s="93"/>
      <c r="AC125" s="93"/>
      <c r="AD125" s="93"/>
      <c r="AE125" s="258"/>
      <c r="AF125" s="251"/>
      <c r="AG125" s="252"/>
      <c r="AH125" s="253"/>
      <c r="AI125" s="194">
        <v>4.2708333333333335E-4</v>
      </c>
      <c r="AJ125" s="177">
        <v>41</v>
      </c>
      <c r="AK125" s="177">
        <v>28</v>
      </c>
      <c r="AL125" s="177">
        <v>73</v>
      </c>
      <c r="AM125" s="41" t="s">
        <v>152</v>
      </c>
      <c r="AN125" s="42"/>
      <c r="AO125" s="42"/>
      <c r="AP125" s="42">
        <v>53</v>
      </c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</row>
    <row r="126" spans="1:78" s="14" customFormat="1" ht="18.75" hidden="1" x14ac:dyDescent="0.3">
      <c r="A126" s="53">
        <f>N126+R126+V126+Z126+AD126+AH126+AL126+AP126</f>
        <v>126</v>
      </c>
      <c r="B126" s="53">
        <v>124</v>
      </c>
      <c r="C126" s="336">
        <f>AVERAGE(L126,P126,T126,X126,AB126,AF126,AJ126,AN126,)</f>
        <v>25.5</v>
      </c>
      <c r="D126" s="3" t="s">
        <v>68</v>
      </c>
      <c r="E126" s="12" t="s">
        <v>7</v>
      </c>
      <c r="F126" s="12" t="s">
        <v>18</v>
      </c>
      <c r="G126" s="57" t="s">
        <v>210</v>
      </c>
      <c r="H126" s="350"/>
      <c r="I126" s="8" t="s">
        <v>92</v>
      </c>
      <c r="J126" s="8" t="s">
        <v>90</v>
      </c>
      <c r="K126" s="344"/>
      <c r="L126" s="344"/>
      <c r="M126" s="344"/>
      <c r="N126" s="344"/>
      <c r="O126" s="314"/>
      <c r="P126" s="314"/>
      <c r="Q126" s="314"/>
      <c r="R126" s="314"/>
      <c r="S126" s="278"/>
      <c r="T126" s="278"/>
      <c r="U126" s="278"/>
      <c r="V126" s="278"/>
      <c r="W126" s="134"/>
      <c r="X126" s="134"/>
      <c r="Y126" s="139"/>
      <c r="Z126" s="139"/>
      <c r="AA126" s="94"/>
      <c r="AB126" s="94"/>
      <c r="AC126" s="94"/>
      <c r="AD126" s="94"/>
      <c r="AE126" s="264"/>
      <c r="AF126" s="252"/>
      <c r="AG126" s="252"/>
      <c r="AH126" s="252"/>
      <c r="AI126" s="195"/>
      <c r="AJ126" s="180"/>
      <c r="AK126" s="180"/>
      <c r="AL126" s="180">
        <v>39</v>
      </c>
      <c r="AM126" s="41">
        <v>1.8981481481481478E-4</v>
      </c>
      <c r="AN126" s="42">
        <v>51</v>
      </c>
      <c r="AO126" s="42">
        <v>14</v>
      </c>
      <c r="AP126" s="42">
        <v>87</v>
      </c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</row>
    <row r="127" spans="1:78" s="14" customFormat="1" ht="18.75" x14ac:dyDescent="0.3">
      <c r="A127" s="53">
        <f>N127+R127+V127+Z127+AD127+AH127+AL127+AP127</f>
        <v>125</v>
      </c>
      <c r="B127" s="53">
        <v>125</v>
      </c>
      <c r="C127" s="336">
        <f>AVERAGE(L127,P127,T127,X127,AB127,AF127,AJ127,AN127,)</f>
        <v>26</v>
      </c>
      <c r="D127" s="3" t="s">
        <v>117</v>
      </c>
      <c r="E127" s="12" t="s">
        <v>13</v>
      </c>
      <c r="F127" s="12" t="s">
        <v>118</v>
      </c>
      <c r="G127" s="57" t="s">
        <v>210</v>
      </c>
      <c r="H127" s="350"/>
      <c r="I127" s="8" t="s">
        <v>92</v>
      </c>
      <c r="J127" s="8" t="s">
        <v>90</v>
      </c>
      <c r="K127" s="344"/>
      <c r="L127" s="344"/>
      <c r="M127" s="344"/>
      <c r="N127" s="344"/>
      <c r="O127" s="314"/>
      <c r="P127" s="314"/>
      <c r="Q127" s="314"/>
      <c r="R127" s="314"/>
      <c r="S127" s="278"/>
      <c r="T127" s="278"/>
      <c r="U127" s="278"/>
      <c r="V127" s="278"/>
      <c r="W127" s="134"/>
      <c r="X127" s="134"/>
      <c r="Y127" s="139"/>
      <c r="Z127" s="139"/>
      <c r="AA127" s="94"/>
      <c r="AB127" s="94"/>
      <c r="AC127" s="94"/>
      <c r="AD127" s="94"/>
      <c r="AE127" s="258"/>
      <c r="AF127" s="252"/>
      <c r="AG127" s="252"/>
      <c r="AH127" s="253"/>
      <c r="AI127" s="195">
        <v>4.2708333333333335E-4</v>
      </c>
      <c r="AJ127" s="180">
        <v>52</v>
      </c>
      <c r="AK127" s="180">
        <v>29</v>
      </c>
      <c r="AL127" s="181">
        <v>72</v>
      </c>
      <c r="AM127" s="41" t="s">
        <v>152</v>
      </c>
      <c r="AN127" s="42"/>
      <c r="AO127" s="42"/>
      <c r="AP127" s="42">
        <v>53</v>
      </c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</row>
    <row r="128" spans="1:78" ht="18.75" hidden="1" x14ac:dyDescent="0.3">
      <c r="A128" s="53">
        <f>N128+R128+V128+Z128+AD128+AH128+AL128+AP128</f>
        <v>123</v>
      </c>
      <c r="B128" s="53">
        <v>126</v>
      </c>
      <c r="C128" s="336">
        <f>AVERAGE(L128,P128,T128,X128,AB128,AF128,AJ128,AN128,)</f>
        <v>20</v>
      </c>
      <c r="D128" s="3" t="s">
        <v>136</v>
      </c>
      <c r="E128" s="12" t="s">
        <v>135</v>
      </c>
      <c r="F128" s="12" t="s">
        <v>18</v>
      </c>
      <c r="G128" s="57" t="s">
        <v>210</v>
      </c>
      <c r="I128" s="8" t="s">
        <v>92</v>
      </c>
      <c r="J128" s="8" t="s">
        <v>90</v>
      </c>
      <c r="K128" s="344"/>
      <c r="L128" s="344"/>
      <c r="M128" s="344"/>
      <c r="N128" s="344"/>
      <c r="O128" s="314"/>
      <c r="P128" s="314"/>
      <c r="Q128" s="314"/>
      <c r="R128" s="314"/>
      <c r="S128" s="278"/>
      <c r="T128" s="278"/>
      <c r="U128" s="278"/>
      <c r="V128" s="278"/>
      <c r="W128" s="134"/>
      <c r="X128" s="134"/>
      <c r="Y128" s="139"/>
      <c r="Z128" s="139"/>
      <c r="AA128" s="94"/>
      <c r="AB128" s="94"/>
      <c r="AC128" s="94"/>
      <c r="AD128" s="94"/>
      <c r="AE128" s="258"/>
      <c r="AF128" s="252"/>
      <c r="AG128" s="252"/>
      <c r="AH128" s="253"/>
      <c r="AI128" s="195">
        <v>4.3865740740740736E-4</v>
      </c>
      <c r="AJ128" s="180">
        <v>40</v>
      </c>
      <c r="AK128" s="180">
        <v>31</v>
      </c>
      <c r="AL128" s="181">
        <v>70</v>
      </c>
      <c r="AM128" s="41" t="s">
        <v>152</v>
      </c>
      <c r="AN128" s="42"/>
      <c r="AO128" s="42"/>
      <c r="AP128" s="42">
        <v>53</v>
      </c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</row>
    <row r="129" spans="1:78" ht="18.75" hidden="1" x14ac:dyDescent="0.3">
      <c r="A129" s="53">
        <f>N129+R129+V129+Z129+AD129+AH129+AL129+AP129</f>
        <v>118</v>
      </c>
      <c r="B129" s="53">
        <v>127</v>
      </c>
      <c r="C129" s="336">
        <f>AVERAGE(L129,P129,T129,X129,AB129,AF129,AJ129,AN129,)</f>
        <v>17</v>
      </c>
      <c r="D129" s="3" t="s">
        <v>108</v>
      </c>
      <c r="E129" s="12" t="s">
        <v>50</v>
      </c>
      <c r="F129" s="12" t="s">
        <v>71</v>
      </c>
      <c r="G129" s="3" t="s">
        <v>210</v>
      </c>
      <c r="I129" s="8" t="s">
        <v>92</v>
      </c>
      <c r="J129" s="8" t="s">
        <v>90</v>
      </c>
      <c r="K129" s="344"/>
      <c r="L129" s="344"/>
      <c r="M129" s="344"/>
      <c r="N129" s="344"/>
      <c r="O129" s="314"/>
      <c r="P129" s="314"/>
      <c r="Q129" s="314"/>
      <c r="R129" s="314"/>
      <c r="S129" s="278"/>
      <c r="T129" s="278"/>
      <c r="U129" s="278"/>
      <c r="V129" s="278"/>
      <c r="W129" s="134"/>
      <c r="X129" s="134"/>
      <c r="Y129" s="139"/>
      <c r="Z129" s="139"/>
      <c r="AA129" s="94"/>
      <c r="AB129" s="94"/>
      <c r="AC129" s="94"/>
      <c r="AD129" s="94"/>
      <c r="AE129" s="258"/>
      <c r="AF129" s="252"/>
      <c r="AG129" s="252"/>
      <c r="AH129" s="253"/>
      <c r="AI129" s="195">
        <v>4.5486111111111102E-4</v>
      </c>
      <c r="AJ129" s="180">
        <v>34</v>
      </c>
      <c r="AK129" s="180">
        <v>36</v>
      </c>
      <c r="AL129" s="181">
        <v>65</v>
      </c>
      <c r="AM129" s="41" t="s">
        <v>152</v>
      </c>
      <c r="AN129" s="42"/>
      <c r="AO129" s="42"/>
      <c r="AP129" s="42">
        <v>53</v>
      </c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</row>
    <row r="130" spans="1:78" s="2" customFormat="1" ht="18.75" hidden="1" x14ac:dyDescent="0.3">
      <c r="A130" s="53">
        <f>N130+R130+V130+Z130+AD130+AH130+AL130+AP130</f>
        <v>115</v>
      </c>
      <c r="B130" s="53">
        <v>128</v>
      </c>
      <c r="C130" s="336">
        <f>AVERAGE(L130,P130,T130,X130,AB130,AF130,AJ130,AN130,)</f>
        <v>20</v>
      </c>
      <c r="D130" s="3" t="s">
        <v>107</v>
      </c>
      <c r="E130" s="12" t="s">
        <v>50</v>
      </c>
      <c r="F130" s="12" t="s">
        <v>71</v>
      </c>
      <c r="G130" s="3" t="s">
        <v>210</v>
      </c>
      <c r="H130" s="350"/>
      <c r="I130" s="8" t="s">
        <v>92</v>
      </c>
      <c r="J130" s="8" t="s">
        <v>90</v>
      </c>
      <c r="K130" s="344"/>
      <c r="L130" s="344"/>
      <c r="M130" s="344"/>
      <c r="N130" s="344"/>
      <c r="O130" s="314"/>
      <c r="P130" s="314"/>
      <c r="Q130" s="314"/>
      <c r="R130" s="314"/>
      <c r="S130" s="278"/>
      <c r="T130" s="278"/>
      <c r="U130" s="278"/>
      <c r="V130" s="278"/>
      <c r="W130" s="134"/>
      <c r="X130" s="134"/>
      <c r="Y130" s="139"/>
      <c r="Z130" s="139"/>
      <c r="AA130" s="94"/>
      <c r="AB130" s="94"/>
      <c r="AC130" s="94"/>
      <c r="AD130" s="94"/>
      <c r="AE130" s="258"/>
      <c r="AF130" s="252"/>
      <c r="AG130" s="252"/>
      <c r="AH130" s="253"/>
      <c r="AI130" s="195">
        <v>4.6296296296296293E-4</v>
      </c>
      <c r="AJ130" s="180">
        <v>40</v>
      </c>
      <c r="AK130" s="180">
        <v>39</v>
      </c>
      <c r="AL130" s="181">
        <v>62</v>
      </c>
      <c r="AM130" s="41" t="s">
        <v>152</v>
      </c>
      <c r="AN130" s="42"/>
      <c r="AO130" s="42"/>
      <c r="AP130" s="42">
        <v>53</v>
      </c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5"/>
      <c r="BU130" s="5"/>
      <c r="BV130" s="5"/>
      <c r="BW130" s="5"/>
      <c r="BX130" s="5"/>
      <c r="BY130" s="5"/>
      <c r="BZ130" s="5"/>
    </row>
    <row r="131" spans="1:78" ht="18.75" hidden="1" x14ac:dyDescent="0.3">
      <c r="A131" s="53">
        <f>N131+R131+V131+Z131+AD131+AH131+AL131+AP131</f>
        <v>113</v>
      </c>
      <c r="B131" s="53">
        <v>129</v>
      </c>
      <c r="C131" s="336">
        <f>AVERAGE(L131,P131,T131,X131,AB131,AF131,AJ131,AN131,)</f>
        <v>21</v>
      </c>
      <c r="D131" s="3" t="s">
        <v>140</v>
      </c>
      <c r="E131" s="12" t="s">
        <v>245</v>
      </c>
      <c r="F131" s="12" t="s">
        <v>18</v>
      </c>
      <c r="G131" s="57" t="s">
        <v>210</v>
      </c>
      <c r="I131" s="8" t="s">
        <v>92</v>
      </c>
      <c r="J131" s="8" t="s">
        <v>90</v>
      </c>
      <c r="K131" s="344"/>
      <c r="L131" s="344"/>
      <c r="M131" s="344"/>
      <c r="N131" s="344"/>
      <c r="O131" s="319"/>
      <c r="P131" s="319"/>
      <c r="Q131" s="319"/>
      <c r="R131" s="319"/>
      <c r="S131" s="276"/>
      <c r="T131" s="276"/>
      <c r="U131" s="276"/>
      <c r="V131" s="276"/>
      <c r="W131" s="131"/>
      <c r="X131" s="131"/>
      <c r="Y131" s="144"/>
      <c r="Z131" s="144"/>
      <c r="AA131" s="93"/>
      <c r="AB131" s="93"/>
      <c r="AC131" s="93"/>
      <c r="AD131" s="93"/>
      <c r="AE131" s="258"/>
      <c r="AF131" s="251"/>
      <c r="AG131" s="252"/>
      <c r="AH131" s="253"/>
      <c r="AI131" s="194">
        <v>4.6296296296296293E-4</v>
      </c>
      <c r="AJ131" s="177">
        <v>42</v>
      </c>
      <c r="AK131" s="177">
        <v>41</v>
      </c>
      <c r="AL131" s="177">
        <v>60</v>
      </c>
      <c r="AM131" s="41" t="s">
        <v>152</v>
      </c>
      <c r="AN131" s="42"/>
      <c r="AO131" s="42"/>
      <c r="AP131" s="42">
        <v>53</v>
      </c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</row>
    <row r="132" spans="1:78" ht="18.75" hidden="1" x14ac:dyDescent="0.3">
      <c r="A132" s="53">
        <f>N132+R132+V132+Z132+AD132+AH132+AL132+AP132</f>
        <v>112</v>
      </c>
      <c r="B132" s="53">
        <v>130</v>
      </c>
      <c r="C132" s="336">
        <f>AVERAGE(L132,P132,T132,X132,AB132,AF132,AJ132,AN132,)</f>
        <v>20</v>
      </c>
      <c r="D132" s="3" t="s">
        <v>109</v>
      </c>
      <c r="E132" s="12" t="s">
        <v>101</v>
      </c>
      <c r="F132" s="12" t="s">
        <v>71</v>
      </c>
      <c r="G132" s="57" t="s">
        <v>210</v>
      </c>
      <c r="I132" s="8" t="s">
        <v>92</v>
      </c>
      <c r="J132" s="8" t="s">
        <v>90</v>
      </c>
      <c r="K132" s="344"/>
      <c r="L132" s="344"/>
      <c r="M132" s="344"/>
      <c r="N132" s="344"/>
      <c r="O132" s="314"/>
      <c r="P132" s="314"/>
      <c r="Q132" s="314"/>
      <c r="R132" s="314"/>
      <c r="S132" s="278"/>
      <c r="T132" s="278"/>
      <c r="U132" s="278"/>
      <c r="V132" s="278"/>
      <c r="W132" s="134"/>
      <c r="X132" s="134"/>
      <c r="Y132" s="139"/>
      <c r="Z132" s="139"/>
      <c r="AA132" s="94"/>
      <c r="AB132" s="94"/>
      <c r="AC132" s="94"/>
      <c r="AD132" s="94"/>
      <c r="AE132" s="258"/>
      <c r="AF132" s="252"/>
      <c r="AG132" s="252"/>
      <c r="AH132" s="253"/>
      <c r="AI132" s="195">
        <v>4.6527777777777778E-4</v>
      </c>
      <c r="AJ132" s="180">
        <v>40</v>
      </c>
      <c r="AK132" s="180">
        <v>42</v>
      </c>
      <c r="AL132" s="181">
        <v>59</v>
      </c>
      <c r="AM132" s="41" t="s">
        <v>152</v>
      </c>
      <c r="AN132" s="42"/>
      <c r="AO132" s="42"/>
      <c r="AP132" s="42">
        <v>53</v>
      </c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T132" s="2"/>
      <c r="BU132" s="2"/>
      <c r="BV132" s="2"/>
      <c r="BW132" s="2"/>
      <c r="BX132" s="2"/>
      <c r="BY132" s="2"/>
      <c r="BZ132" s="2"/>
    </row>
    <row r="133" spans="1:78" ht="18.75" hidden="1" x14ac:dyDescent="0.3">
      <c r="A133" s="53">
        <f>N133+R133+V133+Z133+AD133+AH133+AL133+AP133</f>
        <v>110</v>
      </c>
      <c r="B133" s="53">
        <v>131</v>
      </c>
      <c r="C133" s="336">
        <f>AVERAGE(L133,P133,T133,X133,AB133,AF133,AJ133,AN133,)</f>
        <v>22.5</v>
      </c>
      <c r="D133" s="3" t="s">
        <v>110</v>
      </c>
      <c r="E133" s="12" t="s">
        <v>50</v>
      </c>
      <c r="F133" s="12" t="s">
        <v>71</v>
      </c>
      <c r="G133" s="3" t="s">
        <v>210</v>
      </c>
      <c r="I133" s="8" t="s">
        <v>92</v>
      </c>
      <c r="J133" s="8" t="s">
        <v>90</v>
      </c>
      <c r="K133" s="344"/>
      <c r="L133" s="344"/>
      <c r="M133" s="344"/>
      <c r="N133" s="344"/>
      <c r="O133" s="314"/>
      <c r="P133" s="314"/>
      <c r="Q133" s="314"/>
      <c r="R133" s="314"/>
      <c r="S133" s="278"/>
      <c r="T133" s="278"/>
      <c r="U133" s="278"/>
      <c r="V133" s="278"/>
      <c r="W133" s="134"/>
      <c r="X133" s="134"/>
      <c r="Y133" s="139"/>
      <c r="Z133" s="139"/>
      <c r="AA133" s="94"/>
      <c r="AB133" s="94"/>
      <c r="AC133" s="94"/>
      <c r="AD133" s="94"/>
      <c r="AE133" s="258"/>
      <c r="AF133" s="252"/>
      <c r="AG133" s="252"/>
      <c r="AH133" s="253"/>
      <c r="AI133" s="195">
        <v>4.7569444444444444E-4</v>
      </c>
      <c r="AJ133" s="180">
        <v>45</v>
      </c>
      <c r="AK133" s="180">
        <v>44</v>
      </c>
      <c r="AL133" s="181">
        <v>57</v>
      </c>
      <c r="AM133" s="41" t="s">
        <v>152</v>
      </c>
      <c r="AN133" s="42"/>
      <c r="AO133" s="42"/>
      <c r="AP133" s="42">
        <v>53</v>
      </c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Q133" s="2"/>
      <c r="BR133" s="2"/>
      <c r="BS133" s="2"/>
    </row>
    <row r="134" spans="1:78" s="33" customFormat="1" ht="18.75" hidden="1" x14ac:dyDescent="0.3">
      <c r="A134" s="53">
        <f>N134+R134+V134+Z134+AD134+AH134+AL134+AP134</f>
        <v>107</v>
      </c>
      <c r="B134" s="53">
        <v>132</v>
      </c>
      <c r="C134" s="336">
        <f>AVERAGE(L134,P134,T134,X134,AB134,AF134,AJ134,AN134,)</f>
        <v>18.5</v>
      </c>
      <c r="D134" s="3" t="s">
        <v>112</v>
      </c>
      <c r="E134" s="12" t="s">
        <v>101</v>
      </c>
      <c r="F134" s="12" t="s">
        <v>71</v>
      </c>
      <c r="G134" s="3" t="s">
        <v>210</v>
      </c>
      <c r="H134" s="350"/>
      <c r="I134" s="8" t="s">
        <v>92</v>
      </c>
      <c r="J134" s="8" t="s">
        <v>90</v>
      </c>
      <c r="K134" s="344"/>
      <c r="L134" s="344"/>
      <c r="M134" s="344"/>
      <c r="N134" s="344"/>
      <c r="O134" s="314"/>
      <c r="P134" s="314"/>
      <c r="Q134" s="314"/>
      <c r="R134" s="314"/>
      <c r="S134" s="278"/>
      <c r="T134" s="278"/>
      <c r="U134" s="278"/>
      <c r="V134" s="278"/>
      <c r="W134" s="134"/>
      <c r="X134" s="134"/>
      <c r="Y134" s="139"/>
      <c r="Z134" s="139"/>
      <c r="AA134" s="94"/>
      <c r="AB134" s="94"/>
      <c r="AC134" s="94"/>
      <c r="AD134" s="94"/>
      <c r="AE134" s="258"/>
      <c r="AF134" s="252"/>
      <c r="AG134" s="252"/>
      <c r="AH134" s="253"/>
      <c r="AI134" s="195">
        <v>4.942129629629629E-4</v>
      </c>
      <c r="AJ134" s="180">
        <v>37</v>
      </c>
      <c r="AK134" s="180">
        <v>47</v>
      </c>
      <c r="AL134" s="181">
        <v>54</v>
      </c>
      <c r="AM134" s="41" t="s">
        <v>152</v>
      </c>
      <c r="AN134" s="42"/>
      <c r="AO134" s="42"/>
      <c r="AP134" s="42">
        <v>53</v>
      </c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</row>
    <row r="135" spans="1:78" ht="18.75" hidden="1" x14ac:dyDescent="0.3">
      <c r="A135" s="53">
        <f>N135+R135+V135+Z135+AD135+AH135+AL135+AP135</f>
        <v>105</v>
      </c>
      <c r="B135" s="53">
        <v>133</v>
      </c>
      <c r="C135" s="336">
        <f>AVERAGE(L135,P135,T135,X135,AB135,AF135,AJ135,AN135,)</f>
        <v>19.5</v>
      </c>
      <c r="D135" s="3" t="s">
        <v>138</v>
      </c>
      <c r="E135" s="12" t="s">
        <v>114</v>
      </c>
      <c r="F135" s="12" t="s">
        <v>18</v>
      </c>
      <c r="G135" s="57" t="s">
        <v>210</v>
      </c>
      <c r="I135" s="8" t="s">
        <v>92</v>
      </c>
      <c r="J135" s="8" t="s">
        <v>90</v>
      </c>
      <c r="K135" s="344"/>
      <c r="L135" s="344"/>
      <c r="M135" s="344"/>
      <c r="N135" s="344"/>
      <c r="O135" s="319"/>
      <c r="P135" s="319"/>
      <c r="Q135" s="319"/>
      <c r="R135" s="319"/>
      <c r="S135" s="276"/>
      <c r="T135" s="276"/>
      <c r="U135" s="276"/>
      <c r="V135" s="276"/>
      <c r="W135" s="131"/>
      <c r="X135" s="131"/>
      <c r="Y135" s="144"/>
      <c r="Z135" s="144"/>
      <c r="AA135" s="93"/>
      <c r="AB135" s="93"/>
      <c r="AC135" s="93"/>
      <c r="AD135" s="93"/>
      <c r="AE135" s="258"/>
      <c r="AF135" s="251"/>
      <c r="AG135" s="252"/>
      <c r="AH135" s="253"/>
      <c r="AI135" s="194">
        <v>5.3125000000000004E-4</v>
      </c>
      <c r="AJ135" s="177">
        <v>39</v>
      </c>
      <c r="AK135" s="177">
        <v>49</v>
      </c>
      <c r="AL135" s="177">
        <v>52</v>
      </c>
      <c r="AM135" s="41" t="s">
        <v>152</v>
      </c>
      <c r="AN135" s="42"/>
      <c r="AO135" s="42"/>
      <c r="AP135" s="42">
        <v>53</v>
      </c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</row>
    <row r="136" spans="1:78" ht="18.75" hidden="1" x14ac:dyDescent="0.3">
      <c r="A136" s="53">
        <f>N136+R136+V136+Z136+AD136+AH136+AL136+AP136</f>
        <v>102</v>
      </c>
      <c r="B136" s="53">
        <v>134</v>
      </c>
      <c r="C136" s="336">
        <f>AVERAGE(L136,P136,T136,X136,AB136,AF136,AJ136,AN136,)</f>
        <v>16.5</v>
      </c>
      <c r="D136" s="3" t="s">
        <v>145</v>
      </c>
      <c r="E136" s="12" t="s">
        <v>245</v>
      </c>
      <c r="F136" s="12" t="s">
        <v>18</v>
      </c>
      <c r="G136" s="57" t="s">
        <v>210</v>
      </c>
      <c r="I136" s="8" t="s">
        <v>92</v>
      </c>
      <c r="J136" s="8" t="s">
        <v>90</v>
      </c>
      <c r="K136" s="344"/>
      <c r="L136" s="344"/>
      <c r="M136" s="344"/>
      <c r="N136" s="344"/>
      <c r="O136" s="314"/>
      <c r="P136" s="314"/>
      <c r="Q136" s="314"/>
      <c r="R136" s="314"/>
      <c r="S136" s="278"/>
      <c r="T136" s="278"/>
      <c r="U136" s="278"/>
      <c r="V136" s="278"/>
      <c r="W136" s="134"/>
      <c r="X136" s="134"/>
      <c r="Y136" s="139"/>
      <c r="Z136" s="139"/>
      <c r="AA136" s="94"/>
      <c r="AB136" s="94"/>
      <c r="AC136" s="94"/>
      <c r="AD136" s="94"/>
      <c r="AE136" s="258"/>
      <c r="AF136" s="252"/>
      <c r="AG136" s="252"/>
      <c r="AH136" s="253"/>
      <c r="AI136" s="195">
        <v>5.5555555555555556E-4</v>
      </c>
      <c r="AJ136" s="180">
        <v>33</v>
      </c>
      <c r="AK136" s="180">
        <v>52</v>
      </c>
      <c r="AL136" s="181">
        <v>49</v>
      </c>
      <c r="AM136" s="41" t="s">
        <v>152</v>
      </c>
      <c r="AN136" s="42"/>
      <c r="AO136" s="42"/>
      <c r="AP136" s="42">
        <v>53</v>
      </c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T136" s="33"/>
      <c r="BU136" s="33"/>
      <c r="BV136" s="33"/>
      <c r="BW136" s="33"/>
      <c r="BX136" s="33"/>
      <c r="BY136" s="33"/>
      <c r="BZ136" s="33"/>
    </row>
    <row r="137" spans="1:78" ht="18.75" hidden="1" x14ac:dyDescent="0.3">
      <c r="A137" s="53">
        <f>N137+R137+V137+Z137+AD137+AH137+AL137+AP137</f>
        <v>101</v>
      </c>
      <c r="B137" s="53">
        <v>135</v>
      </c>
      <c r="C137" s="336">
        <f>AVERAGE(L137,P137,T137,X137,AB137,AF137,AJ137,AN137,)</f>
        <v>17.5</v>
      </c>
      <c r="D137" s="3" t="s">
        <v>141</v>
      </c>
      <c r="E137" s="12" t="s">
        <v>245</v>
      </c>
      <c r="F137" s="12" t="s">
        <v>18</v>
      </c>
      <c r="G137" s="57" t="s">
        <v>210</v>
      </c>
      <c r="I137" s="8" t="s">
        <v>92</v>
      </c>
      <c r="J137" s="8" t="s">
        <v>90</v>
      </c>
      <c r="K137" s="344"/>
      <c r="L137" s="344"/>
      <c r="M137" s="344"/>
      <c r="N137" s="344"/>
      <c r="O137" s="314"/>
      <c r="P137" s="314"/>
      <c r="Q137" s="314"/>
      <c r="R137" s="314"/>
      <c r="S137" s="278"/>
      <c r="T137" s="278"/>
      <c r="U137" s="278"/>
      <c r="V137" s="278"/>
      <c r="W137" s="134"/>
      <c r="X137" s="134"/>
      <c r="Y137" s="139"/>
      <c r="Z137" s="139"/>
      <c r="AA137" s="94"/>
      <c r="AB137" s="94"/>
      <c r="AC137" s="94"/>
      <c r="AD137" s="94"/>
      <c r="AE137" s="258"/>
      <c r="AF137" s="252"/>
      <c r="AG137" s="252"/>
      <c r="AH137" s="253"/>
      <c r="AI137" s="195">
        <v>5.6724537037037041E-4</v>
      </c>
      <c r="AJ137" s="180">
        <v>35</v>
      </c>
      <c r="AK137" s="180">
        <v>53</v>
      </c>
      <c r="AL137" s="181">
        <v>48</v>
      </c>
      <c r="AM137" s="41" t="s">
        <v>152</v>
      </c>
      <c r="AN137" s="42"/>
      <c r="AO137" s="42"/>
      <c r="AP137" s="42">
        <v>53</v>
      </c>
      <c r="BQ137" s="33"/>
      <c r="BR137" s="33"/>
      <c r="BS137" s="33"/>
    </row>
    <row r="138" spans="1:78" ht="18.75" hidden="1" x14ac:dyDescent="0.3">
      <c r="A138" s="53">
        <f>N138+R138+V138+Z138+AD138+AH138+AL138+AP138</f>
        <v>101</v>
      </c>
      <c r="B138" s="53">
        <v>136</v>
      </c>
      <c r="C138" s="336">
        <f>AVERAGE(L138,P138,T138,X138,AB138,AF138,AJ138,AN138,)</f>
        <v>43.333333333333336</v>
      </c>
      <c r="D138" s="3" t="s">
        <v>9</v>
      </c>
      <c r="E138" s="12" t="s">
        <v>88</v>
      </c>
      <c r="F138" s="12" t="s">
        <v>18</v>
      </c>
      <c r="G138" s="3" t="s">
        <v>210</v>
      </c>
      <c r="H138" s="350" t="s">
        <v>355</v>
      </c>
      <c r="I138" s="8" t="s">
        <v>92</v>
      </c>
      <c r="J138" s="8" t="s">
        <v>90</v>
      </c>
      <c r="K138" s="344"/>
      <c r="L138" s="344"/>
      <c r="M138" s="344"/>
      <c r="N138" s="344"/>
      <c r="O138" s="331"/>
      <c r="P138" s="331"/>
      <c r="Q138" s="331"/>
      <c r="R138" s="331"/>
      <c r="S138" s="284"/>
      <c r="T138" s="284"/>
      <c r="U138" s="284"/>
      <c r="V138" s="284"/>
      <c r="W138" s="131"/>
      <c r="X138" s="131"/>
      <c r="Y138" s="144"/>
      <c r="Z138" s="144"/>
      <c r="AA138" s="93"/>
      <c r="AB138" s="93"/>
      <c r="AC138" s="93"/>
      <c r="AD138" s="93"/>
      <c r="AE138" s="258"/>
      <c r="AF138" s="263"/>
      <c r="AG138" s="252"/>
      <c r="AH138" s="253"/>
      <c r="AI138" s="194">
        <v>6.0648148148148139E-4</v>
      </c>
      <c r="AJ138" s="177">
        <v>57</v>
      </c>
      <c r="AK138" s="177">
        <v>56</v>
      </c>
      <c r="AL138" s="177">
        <v>45</v>
      </c>
      <c r="AM138" s="45">
        <v>2.6388888888888886E-4</v>
      </c>
      <c r="AN138" s="46">
        <v>73</v>
      </c>
      <c r="AO138" s="46">
        <v>45</v>
      </c>
      <c r="AP138" s="46">
        <v>56</v>
      </c>
    </row>
    <row r="139" spans="1:78" s="33" customFormat="1" ht="18.75" hidden="1" x14ac:dyDescent="0.3">
      <c r="A139" s="53">
        <f>N139+R139+V139+Z139+AD139+AH139+AL139+AP139</f>
        <v>100</v>
      </c>
      <c r="B139" s="53">
        <v>137</v>
      </c>
      <c r="C139" s="336">
        <f>AVERAGE(L139,P139,T139,X139,AB139,AF139,AJ139,AN139,)</f>
        <v>20</v>
      </c>
      <c r="D139" s="3" t="s">
        <v>115</v>
      </c>
      <c r="E139" s="12" t="s">
        <v>7</v>
      </c>
      <c r="F139" s="12" t="s">
        <v>18</v>
      </c>
      <c r="G139" s="3" t="s">
        <v>210</v>
      </c>
      <c r="H139" s="350"/>
      <c r="I139" s="8" t="s">
        <v>77</v>
      </c>
      <c r="J139" s="8" t="s">
        <v>90</v>
      </c>
      <c r="K139" s="344"/>
      <c r="L139" s="344"/>
      <c r="M139" s="344"/>
      <c r="N139" s="344"/>
      <c r="O139" s="314"/>
      <c r="P139" s="314"/>
      <c r="Q139" s="314"/>
      <c r="R139" s="314"/>
      <c r="S139" s="278"/>
      <c r="T139" s="278"/>
      <c r="U139" s="278"/>
      <c r="V139" s="278"/>
      <c r="W139" s="134"/>
      <c r="X139" s="134"/>
      <c r="Y139" s="139"/>
      <c r="Z139" s="139"/>
      <c r="AA139" s="94"/>
      <c r="AB139" s="94"/>
      <c r="AC139" s="94"/>
      <c r="AD139" s="94"/>
      <c r="AE139" s="258"/>
      <c r="AF139" s="252"/>
      <c r="AG139" s="252"/>
      <c r="AH139" s="253"/>
      <c r="AI139" s="195">
        <v>5.8564814814814818E-4</v>
      </c>
      <c r="AJ139" s="180">
        <v>40</v>
      </c>
      <c r="AK139" s="180">
        <v>54</v>
      </c>
      <c r="AL139" s="181">
        <v>47</v>
      </c>
      <c r="AM139" s="41" t="s">
        <v>152</v>
      </c>
      <c r="AN139" s="42"/>
      <c r="AO139" s="42"/>
      <c r="AP139" s="42">
        <v>53</v>
      </c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</row>
    <row r="140" spans="1:78" ht="18.75" hidden="1" x14ac:dyDescent="0.3">
      <c r="A140" s="53">
        <f>N140+R140+V140+Z140+AD140+AH140+AL140+AP140</f>
        <v>99</v>
      </c>
      <c r="B140" s="53">
        <v>138</v>
      </c>
      <c r="C140" s="336">
        <f>AVERAGE(L140,P140,T140,X140,AB140,AF140,AJ140,AN140,)</f>
        <v>19</v>
      </c>
      <c r="D140" s="3" t="s">
        <v>139</v>
      </c>
      <c r="E140" s="12" t="s">
        <v>114</v>
      </c>
      <c r="F140" s="12" t="s">
        <v>18</v>
      </c>
      <c r="G140" s="57" t="s">
        <v>210</v>
      </c>
      <c r="I140" s="8" t="s">
        <v>92</v>
      </c>
      <c r="J140" s="8" t="s">
        <v>90</v>
      </c>
      <c r="K140" s="344"/>
      <c r="L140" s="344"/>
      <c r="M140" s="344"/>
      <c r="N140" s="344"/>
      <c r="O140" s="314"/>
      <c r="P140" s="314"/>
      <c r="Q140" s="314"/>
      <c r="R140" s="314"/>
      <c r="S140" s="278"/>
      <c r="T140" s="278"/>
      <c r="U140" s="278"/>
      <c r="V140" s="278"/>
      <c r="W140" s="134"/>
      <c r="X140" s="134"/>
      <c r="Y140" s="139"/>
      <c r="Z140" s="139"/>
      <c r="AA140" s="94"/>
      <c r="AB140" s="94"/>
      <c r="AC140" s="94"/>
      <c r="AD140" s="94"/>
      <c r="AE140" s="258"/>
      <c r="AF140" s="252"/>
      <c r="AG140" s="252"/>
      <c r="AH140" s="253"/>
      <c r="AI140" s="195">
        <v>6.030092592592593E-4</v>
      </c>
      <c r="AJ140" s="180">
        <v>38</v>
      </c>
      <c r="AK140" s="180">
        <v>55</v>
      </c>
      <c r="AL140" s="181">
        <v>46</v>
      </c>
      <c r="AM140" s="41" t="s">
        <v>152</v>
      </c>
      <c r="AN140" s="42"/>
      <c r="AO140" s="42"/>
      <c r="AP140" s="42">
        <v>53</v>
      </c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</row>
    <row r="141" spans="1:78" ht="18.75" hidden="1" x14ac:dyDescent="0.3">
      <c r="A141" s="53">
        <f>N141+R141+V141+Z141+AD141+AH141+AL141+AP141</f>
        <v>97</v>
      </c>
      <c r="B141" s="53">
        <v>139</v>
      </c>
      <c r="C141" s="336">
        <f>AVERAGE(L141,P141,T141,X141,AB141,AF141,AJ141,AN141,)</f>
        <v>20</v>
      </c>
      <c r="D141" s="3" t="s">
        <v>111</v>
      </c>
      <c r="E141" s="12" t="s">
        <v>101</v>
      </c>
      <c r="F141" s="12" t="s">
        <v>71</v>
      </c>
      <c r="G141" s="3" t="s">
        <v>210</v>
      </c>
      <c r="I141" s="8" t="s">
        <v>77</v>
      </c>
      <c r="J141" s="8" t="s">
        <v>90</v>
      </c>
      <c r="K141" s="344"/>
      <c r="L141" s="344"/>
      <c r="M141" s="344"/>
      <c r="N141" s="344"/>
      <c r="O141" s="319"/>
      <c r="P141" s="319"/>
      <c r="Q141" s="319"/>
      <c r="R141" s="319"/>
      <c r="S141" s="276"/>
      <c r="T141" s="276"/>
      <c r="U141" s="276"/>
      <c r="V141" s="276"/>
      <c r="W141" s="131"/>
      <c r="X141" s="131"/>
      <c r="Y141" s="144"/>
      <c r="Z141" s="144"/>
      <c r="AA141" s="93"/>
      <c r="AB141" s="93"/>
      <c r="AC141" s="93"/>
      <c r="AD141" s="93"/>
      <c r="AE141" s="258"/>
      <c r="AF141" s="251"/>
      <c r="AG141" s="252"/>
      <c r="AH141" s="253"/>
      <c r="AI141" s="194">
        <v>6.076388888888889E-4</v>
      </c>
      <c r="AJ141" s="177">
        <v>40</v>
      </c>
      <c r="AK141" s="177">
        <v>57</v>
      </c>
      <c r="AL141" s="177">
        <v>44</v>
      </c>
      <c r="AM141" s="41" t="s">
        <v>152</v>
      </c>
      <c r="AN141" s="42"/>
      <c r="AO141" s="42"/>
      <c r="AP141" s="42">
        <v>53</v>
      </c>
      <c r="BT141" s="33"/>
      <c r="BU141" s="33"/>
      <c r="BV141" s="33"/>
      <c r="BW141" s="33"/>
      <c r="BX141" s="33"/>
      <c r="BY141" s="33"/>
      <c r="BZ141" s="33"/>
    </row>
    <row r="142" spans="1:78" ht="18.75" hidden="1" x14ac:dyDescent="0.3">
      <c r="A142" s="53">
        <f>N142+R142+V142+Z142+AD142+AH142+AL142+AP142</f>
        <v>96</v>
      </c>
      <c r="B142" s="53">
        <v>140</v>
      </c>
      <c r="C142" s="336">
        <f>AVERAGE(L142,P142,T142,X142,AB142,AF142,AJ142,AN142,)</f>
        <v>17.5</v>
      </c>
      <c r="D142" s="3" t="s">
        <v>137</v>
      </c>
      <c r="E142" s="12" t="s">
        <v>135</v>
      </c>
      <c r="F142" s="12" t="s">
        <v>18</v>
      </c>
      <c r="G142" s="57" t="s">
        <v>210</v>
      </c>
      <c r="H142" s="350" t="s">
        <v>364</v>
      </c>
      <c r="I142" s="8" t="s">
        <v>77</v>
      </c>
      <c r="J142" s="8" t="s">
        <v>90</v>
      </c>
      <c r="K142" s="344"/>
      <c r="L142" s="344"/>
      <c r="M142" s="344"/>
      <c r="N142" s="344"/>
      <c r="O142" s="319"/>
      <c r="P142" s="319"/>
      <c r="Q142" s="319"/>
      <c r="R142" s="319"/>
      <c r="S142" s="276"/>
      <c r="T142" s="276"/>
      <c r="U142" s="276"/>
      <c r="V142" s="276"/>
      <c r="W142" s="131"/>
      <c r="X142" s="131"/>
      <c r="Y142" s="144"/>
      <c r="Z142" s="144"/>
      <c r="AA142" s="93"/>
      <c r="AB142" s="93"/>
      <c r="AC142" s="93"/>
      <c r="AD142" s="93"/>
      <c r="AE142" s="258"/>
      <c r="AF142" s="251"/>
      <c r="AG142" s="260"/>
      <c r="AH142" s="253"/>
      <c r="AI142" s="194">
        <v>6.087962962962963E-4</v>
      </c>
      <c r="AJ142" s="177">
        <v>35</v>
      </c>
      <c r="AK142" s="177">
        <v>58</v>
      </c>
      <c r="AL142" s="177">
        <v>43</v>
      </c>
      <c r="AM142" s="41" t="s">
        <v>152</v>
      </c>
      <c r="AN142" s="42"/>
      <c r="AO142" s="42"/>
      <c r="AP142" s="42">
        <v>53</v>
      </c>
      <c r="BQ142" s="33"/>
      <c r="BR142" s="33"/>
      <c r="BS142" s="33"/>
    </row>
    <row r="143" spans="1:78" s="33" customFormat="1" ht="18.75" hidden="1" x14ac:dyDescent="0.3">
      <c r="A143" s="53">
        <f>N143+R143+V143+Z143+AD143+AH143+AL143+AP143</f>
        <v>94</v>
      </c>
      <c r="B143" s="53">
        <v>141</v>
      </c>
      <c r="C143" s="336">
        <f>AVERAGE(L143,P143,T143,X143,AB143,AF143,AJ143,AN143,)</f>
        <v>16.5</v>
      </c>
      <c r="D143" s="3" t="s">
        <v>132</v>
      </c>
      <c r="E143" s="12" t="s">
        <v>31</v>
      </c>
      <c r="F143" s="12" t="s">
        <v>18</v>
      </c>
      <c r="G143" s="57" t="s">
        <v>210</v>
      </c>
      <c r="H143" s="350"/>
      <c r="I143" s="8" t="s">
        <v>77</v>
      </c>
      <c r="J143" s="8" t="s">
        <v>90</v>
      </c>
      <c r="K143" s="344"/>
      <c r="L143" s="344"/>
      <c r="M143" s="344"/>
      <c r="N143" s="344"/>
      <c r="O143" s="314"/>
      <c r="P143" s="314"/>
      <c r="Q143" s="314"/>
      <c r="R143" s="314"/>
      <c r="S143" s="278"/>
      <c r="T143" s="278"/>
      <c r="U143" s="278"/>
      <c r="V143" s="278"/>
      <c r="W143" s="134"/>
      <c r="X143" s="134"/>
      <c r="Y143" s="139"/>
      <c r="Z143" s="139"/>
      <c r="AA143" s="94"/>
      <c r="AB143" s="94"/>
      <c r="AC143" s="94"/>
      <c r="AD143" s="94"/>
      <c r="AE143" s="258"/>
      <c r="AF143" s="252"/>
      <c r="AG143" s="252"/>
      <c r="AH143" s="253"/>
      <c r="AI143" s="195">
        <v>6.7013888888888885E-4</v>
      </c>
      <c r="AJ143" s="180">
        <v>33</v>
      </c>
      <c r="AK143" s="180">
        <v>60</v>
      </c>
      <c r="AL143" s="181">
        <v>41</v>
      </c>
      <c r="AM143" s="41" t="s">
        <v>152</v>
      </c>
      <c r="AN143" s="42"/>
      <c r="AO143" s="42"/>
      <c r="AP143" s="42">
        <v>53</v>
      </c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</row>
    <row r="144" spans="1:78" s="33" customFormat="1" ht="18.75" hidden="1" x14ac:dyDescent="0.3">
      <c r="A144" s="53">
        <f>N144+R144+V144+Z144+AD144+AH144+AL144+AP144</f>
        <v>84</v>
      </c>
      <c r="B144" s="53">
        <v>142</v>
      </c>
      <c r="C144" s="336">
        <f>AVERAGE(L144,P144,T144,X144,AB144,AF144,AJ144,AN144,)</f>
        <v>29.5</v>
      </c>
      <c r="D144" s="3" t="s">
        <v>144</v>
      </c>
      <c r="E144" s="12" t="s">
        <v>7</v>
      </c>
      <c r="F144" s="12" t="s">
        <v>37</v>
      </c>
      <c r="G144" s="57" t="s">
        <v>230</v>
      </c>
      <c r="H144" s="350"/>
      <c r="I144" s="8" t="s">
        <v>92</v>
      </c>
      <c r="J144" s="8" t="s">
        <v>90</v>
      </c>
      <c r="K144" s="344"/>
      <c r="L144" s="344"/>
      <c r="M144" s="344"/>
      <c r="N144" s="344"/>
      <c r="O144" s="314"/>
      <c r="P144" s="314"/>
      <c r="Q144" s="314"/>
      <c r="R144" s="314"/>
      <c r="S144" s="278"/>
      <c r="T144" s="278"/>
      <c r="U144" s="278"/>
      <c r="V144" s="278"/>
      <c r="W144" s="134"/>
      <c r="X144" s="134"/>
      <c r="Y144" s="139"/>
      <c r="Z144" s="139"/>
      <c r="AA144" s="94"/>
      <c r="AB144" s="94"/>
      <c r="AC144" s="94"/>
      <c r="AD144" s="94"/>
      <c r="AE144" s="264"/>
      <c r="AF144" s="252"/>
      <c r="AG144" s="252"/>
      <c r="AH144" s="252"/>
      <c r="AI144" s="195"/>
      <c r="AJ144" s="180"/>
      <c r="AK144" s="180"/>
      <c r="AL144" s="180"/>
      <c r="AM144" s="41">
        <v>1.9328703703703703E-4</v>
      </c>
      <c r="AN144" s="42">
        <v>59</v>
      </c>
      <c r="AO144" s="42">
        <v>17</v>
      </c>
      <c r="AP144" s="42">
        <v>84</v>
      </c>
      <c r="BQ144" s="5"/>
      <c r="BR144" s="5"/>
      <c r="BS144" s="5"/>
      <c r="BT144" s="5"/>
      <c r="BU144" s="5"/>
      <c r="BV144" s="5"/>
      <c r="BW144" s="5"/>
      <c r="BX144" s="5"/>
      <c r="BY144" s="5"/>
      <c r="BZ144" s="5"/>
    </row>
    <row r="145" spans="1:78" ht="18.75" hidden="1" x14ac:dyDescent="0.3">
      <c r="A145" s="53">
        <f>N145+R145+V145+Z145+AD145+AH145+AL145+AP145</f>
        <v>81</v>
      </c>
      <c r="B145" s="53">
        <v>143</v>
      </c>
      <c r="C145" s="336">
        <f>AVERAGE(L145,P145,T145,X145,AB145,AF145,AJ145,AN145,)</f>
        <v>26</v>
      </c>
      <c r="D145" s="3" t="s">
        <v>24</v>
      </c>
      <c r="E145" s="12" t="s">
        <v>25</v>
      </c>
      <c r="F145" s="12" t="s">
        <v>36</v>
      </c>
      <c r="G145" s="57" t="s">
        <v>273</v>
      </c>
      <c r="I145" s="8" t="s">
        <v>92</v>
      </c>
      <c r="J145" s="8" t="s">
        <v>90</v>
      </c>
      <c r="K145" s="344"/>
      <c r="L145" s="344"/>
      <c r="M145" s="344"/>
      <c r="N145" s="344"/>
      <c r="O145" s="316"/>
      <c r="P145" s="316"/>
      <c r="Q145" s="316"/>
      <c r="R145" s="316"/>
      <c r="S145" s="281"/>
      <c r="T145" s="281"/>
      <c r="U145" s="281"/>
      <c r="V145" s="281"/>
      <c r="W145" s="131"/>
      <c r="X145" s="131"/>
      <c r="Y145" s="143"/>
      <c r="Z145" s="143"/>
      <c r="AA145" s="96"/>
      <c r="AB145" s="96"/>
      <c r="AC145" s="96"/>
      <c r="AD145" s="96"/>
      <c r="AE145" s="265"/>
      <c r="AF145" s="260"/>
      <c r="AG145" s="252"/>
      <c r="AH145" s="260"/>
      <c r="AI145" s="200"/>
      <c r="AJ145" s="178"/>
      <c r="AK145" s="178"/>
      <c r="AL145" s="178"/>
      <c r="AM145" s="45">
        <v>1.9560185185185183E-4</v>
      </c>
      <c r="AN145" s="46">
        <v>52</v>
      </c>
      <c r="AO145" s="46">
        <v>20</v>
      </c>
      <c r="AP145" s="46">
        <v>81</v>
      </c>
      <c r="BT145" s="33"/>
      <c r="BU145" s="33"/>
      <c r="BV145" s="33"/>
      <c r="BW145" s="33"/>
      <c r="BX145" s="33"/>
      <c r="BY145" s="33"/>
      <c r="BZ145" s="33"/>
    </row>
    <row r="146" spans="1:78" ht="18.75" hidden="1" x14ac:dyDescent="0.3">
      <c r="A146" s="53">
        <f>N146+R146+V146+Z146+AD146+AH146+AL146+AP146</f>
        <v>75</v>
      </c>
      <c r="B146" s="53">
        <v>144</v>
      </c>
      <c r="C146" s="336">
        <f>AVERAGE(L146,P146,T146,X146,AB146,AF146,AJ146,AN146,)</f>
        <v>22.5</v>
      </c>
      <c r="D146" s="3" t="s">
        <v>35</v>
      </c>
      <c r="E146" s="12" t="s">
        <v>34</v>
      </c>
      <c r="F146" s="12" t="s">
        <v>26</v>
      </c>
      <c r="G146" s="57" t="s">
        <v>323</v>
      </c>
      <c r="I146" s="8" t="s">
        <v>92</v>
      </c>
      <c r="J146" s="8" t="s">
        <v>90</v>
      </c>
      <c r="K146" s="344"/>
      <c r="L146" s="344"/>
      <c r="M146" s="344"/>
      <c r="N146" s="344"/>
      <c r="O146" s="314"/>
      <c r="P146" s="314"/>
      <c r="Q146" s="314"/>
      <c r="R146" s="314"/>
      <c r="S146" s="278"/>
      <c r="T146" s="278"/>
      <c r="U146" s="278"/>
      <c r="V146" s="278"/>
      <c r="W146" s="134"/>
      <c r="X146" s="134"/>
      <c r="Y146" s="139"/>
      <c r="Z146" s="139"/>
      <c r="AA146" s="94"/>
      <c r="AB146" s="94"/>
      <c r="AC146" s="94"/>
      <c r="AD146" s="94"/>
      <c r="AE146" s="264"/>
      <c r="AF146" s="252"/>
      <c r="AG146" s="252"/>
      <c r="AH146" s="252"/>
      <c r="AI146" s="195"/>
      <c r="AJ146" s="180"/>
      <c r="AK146" s="180"/>
      <c r="AL146" s="180"/>
      <c r="AM146" s="41">
        <v>2.0717592592592589E-4</v>
      </c>
      <c r="AN146" s="42">
        <v>45</v>
      </c>
      <c r="AO146" s="42">
        <v>26</v>
      </c>
      <c r="AP146" s="42">
        <v>75</v>
      </c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ht="18.75" hidden="1" x14ac:dyDescent="0.3">
      <c r="A147" s="53">
        <f>N147+R147+V147+Z147+AD147+AH147+AL147+AP147</f>
        <v>71</v>
      </c>
      <c r="B147" s="53">
        <v>145</v>
      </c>
      <c r="C147" s="336">
        <f>AVERAGE(L147,P147,T147,X147,AB147,AF147,AJ147,AN147,)</f>
        <v>28</v>
      </c>
      <c r="D147" s="3" t="s">
        <v>80</v>
      </c>
      <c r="E147" s="12" t="s">
        <v>7</v>
      </c>
      <c r="F147" s="12" t="s">
        <v>18</v>
      </c>
      <c r="G147" s="57" t="s">
        <v>210</v>
      </c>
      <c r="I147" s="8" t="s">
        <v>77</v>
      </c>
      <c r="J147" s="8" t="s">
        <v>90</v>
      </c>
      <c r="K147" s="344"/>
      <c r="L147" s="344"/>
      <c r="M147" s="344"/>
      <c r="N147" s="344"/>
      <c r="O147" s="316"/>
      <c r="P147" s="316"/>
      <c r="Q147" s="316"/>
      <c r="R147" s="316"/>
      <c r="S147" s="281"/>
      <c r="T147" s="281"/>
      <c r="U147" s="281"/>
      <c r="V147" s="281"/>
      <c r="W147" s="131"/>
      <c r="X147" s="131"/>
      <c r="Y147" s="143"/>
      <c r="Z147" s="143"/>
      <c r="AA147" s="96"/>
      <c r="AB147" s="96"/>
      <c r="AC147" s="96"/>
      <c r="AD147" s="96"/>
      <c r="AE147" s="265"/>
      <c r="AF147" s="260"/>
      <c r="AG147" s="252"/>
      <c r="AH147" s="260"/>
      <c r="AI147" s="200"/>
      <c r="AJ147" s="178"/>
      <c r="AK147" s="178"/>
      <c r="AL147" s="178"/>
      <c r="AM147" s="45">
        <v>2.1064814814814815E-4</v>
      </c>
      <c r="AN147" s="46">
        <v>56</v>
      </c>
      <c r="AO147" s="46">
        <v>30</v>
      </c>
      <c r="AP147" s="46">
        <v>71</v>
      </c>
      <c r="BQ147" s="33"/>
      <c r="BR147" s="33"/>
      <c r="BS147" s="33"/>
    </row>
    <row r="148" spans="1:78" ht="18.75" hidden="1" x14ac:dyDescent="0.3">
      <c r="A148" s="53">
        <f>N148+R148+V148+Z148+AD148+AH148+AL148+AP148</f>
        <v>67</v>
      </c>
      <c r="B148" s="53">
        <v>146</v>
      </c>
      <c r="C148" s="336">
        <f>AVERAGE(L148,P148,T148,X148,AB148,AF148,AJ148,AN148,)</f>
        <v>30.5</v>
      </c>
      <c r="D148" s="3" t="s">
        <v>30</v>
      </c>
      <c r="E148" s="12" t="s">
        <v>31</v>
      </c>
      <c r="F148" s="12" t="s">
        <v>37</v>
      </c>
      <c r="G148" s="57" t="s">
        <v>230</v>
      </c>
      <c r="I148" s="8" t="s">
        <v>77</v>
      </c>
      <c r="J148" s="8" t="s">
        <v>90</v>
      </c>
      <c r="K148" s="344"/>
      <c r="L148" s="344"/>
      <c r="M148" s="344"/>
      <c r="N148" s="344"/>
      <c r="O148" s="316"/>
      <c r="P148" s="316"/>
      <c r="Q148" s="316"/>
      <c r="R148" s="316"/>
      <c r="S148" s="281"/>
      <c r="T148" s="281"/>
      <c r="U148" s="281"/>
      <c r="V148" s="281"/>
      <c r="W148" s="131"/>
      <c r="X148" s="131"/>
      <c r="Y148" s="143"/>
      <c r="Z148" s="143"/>
      <c r="AA148" s="96"/>
      <c r="AB148" s="96"/>
      <c r="AC148" s="96"/>
      <c r="AD148" s="96"/>
      <c r="AE148" s="265"/>
      <c r="AF148" s="260"/>
      <c r="AG148" s="252"/>
      <c r="AH148" s="260"/>
      <c r="AI148" s="200"/>
      <c r="AJ148" s="178"/>
      <c r="AK148" s="178"/>
      <c r="AL148" s="178"/>
      <c r="AM148" s="45">
        <v>2.1643518518518518E-4</v>
      </c>
      <c r="AN148" s="46">
        <v>61</v>
      </c>
      <c r="AO148" s="46">
        <v>34</v>
      </c>
      <c r="AP148" s="46">
        <v>67</v>
      </c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</row>
    <row r="149" spans="1:78" ht="18.75" hidden="1" x14ac:dyDescent="0.3">
      <c r="A149" s="53">
        <f>N149+R149+V149+Z149+AD149+AH149+AL149+AP149</f>
        <v>65</v>
      </c>
      <c r="B149" s="53">
        <v>147</v>
      </c>
      <c r="C149" s="336">
        <f>AVERAGE(L149,P149,T149,X149,AB149,AF149,AJ149,AN149,)</f>
        <v>22.5</v>
      </c>
      <c r="D149" s="3" t="s">
        <v>78</v>
      </c>
      <c r="E149" s="12" t="s">
        <v>50</v>
      </c>
      <c r="F149" s="12" t="s">
        <v>18</v>
      </c>
      <c r="G149" s="57" t="s">
        <v>210</v>
      </c>
      <c r="I149" s="8" t="s">
        <v>92</v>
      </c>
      <c r="J149" s="8" t="s">
        <v>90</v>
      </c>
      <c r="K149" s="344"/>
      <c r="L149" s="344"/>
      <c r="M149" s="344"/>
      <c r="N149" s="344"/>
      <c r="O149" s="314"/>
      <c r="P149" s="314"/>
      <c r="Q149" s="314"/>
      <c r="R149" s="314"/>
      <c r="S149" s="278"/>
      <c r="T149" s="278"/>
      <c r="U149" s="278"/>
      <c r="V149" s="278"/>
      <c r="W149" s="134"/>
      <c r="X149" s="134"/>
      <c r="Y149" s="139"/>
      <c r="Z149" s="139"/>
      <c r="AA149" s="94"/>
      <c r="AB149" s="94"/>
      <c r="AC149" s="94"/>
      <c r="AD149" s="94"/>
      <c r="AE149" s="264"/>
      <c r="AF149" s="252"/>
      <c r="AG149" s="252"/>
      <c r="AH149" s="252"/>
      <c r="AI149" s="195"/>
      <c r="AJ149" s="180"/>
      <c r="AK149" s="180"/>
      <c r="AL149" s="180"/>
      <c r="AM149" s="41">
        <v>2.3032407407407409E-4</v>
      </c>
      <c r="AN149" s="42">
        <v>45</v>
      </c>
      <c r="AO149" s="42">
        <v>36</v>
      </c>
      <c r="AP149" s="42">
        <v>65</v>
      </c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</row>
    <row r="150" spans="1:78" ht="18.75" x14ac:dyDescent="0.3">
      <c r="A150" s="53">
        <f>N150+R150+V150+Z150+AD150+AH150+AL150+AP150</f>
        <v>64</v>
      </c>
      <c r="B150" s="53">
        <v>148</v>
      </c>
      <c r="C150" s="336">
        <f>AVERAGE(L150,P150,T150,X150,AB150,AF150,AJ150,AN150,)</f>
        <v>28.5</v>
      </c>
      <c r="D150" s="3" t="s">
        <v>64</v>
      </c>
      <c r="E150" s="12" t="s">
        <v>13</v>
      </c>
      <c r="F150" s="12" t="s">
        <v>18</v>
      </c>
      <c r="G150" s="57" t="s">
        <v>210</v>
      </c>
      <c r="I150" s="8" t="s">
        <v>92</v>
      </c>
      <c r="J150" s="8" t="s">
        <v>90</v>
      </c>
      <c r="K150" s="344"/>
      <c r="L150" s="344"/>
      <c r="M150" s="344"/>
      <c r="N150" s="344"/>
      <c r="O150" s="314"/>
      <c r="P150" s="314"/>
      <c r="Q150" s="314"/>
      <c r="R150" s="314"/>
      <c r="S150" s="278"/>
      <c r="T150" s="278"/>
      <c r="U150" s="278"/>
      <c r="V150" s="278"/>
      <c r="W150" s="134"/>
      <c r="X150" s="134"/>
      <c r="Y150" s="139"/>
      <c r="Z150" s="139"/>
      <c r="AA150" s="94"/>
      <c r="AB150" s="94"/>
      <c r="AC150" s="94"/>
      <c r="AD150" s="94"/>
      <c r="AE150" s="264"/>
      <c r="AF150" s="252"/>
      <c r="AG150" s="252"/>
      <c r="AH150" s="252"/>
      <c r="AI150" s="195"/>
      <c r="AJ150" s="180"/>
      <c r="AK150" s="180"/>
      <c r="AL150" s="180"/>
      <c r="AM150" s="41">
        <v>2.3032407407407409E-4</v>
      </c>
      <c r="AN150" s="42">
        <v>57</v>
      </c>
      <c r="AO150" s="42">
        <v>37</v>
      </c>
      <c r="AP150" s="42">
        <v>64</v>
      </c>
    </row>
    <row r="151" spans="1:78" ht="18.75" x14ac:dyDescent="0.3">
      <c r="A151" s="53">
        <f>N151+R151+V151+Z151+AD151+AH151+AL151+AP151</f>
        <v>61</v>
      </c>
      <c r="B151" s="53">
        <v>149</v>
      </c>
      <c r="C151" s="336">
        <f>AVERAGE(L151,P151,T151,X151,AB151,AF151,AJ151,AN151,)</f>
        <v>22</v>
      </c>
      <c r="D151" s="3" t="s">
        <v>82</v>
      </c>
      <c r="E151" s="12" t="s">
        <v>13</v>
      </c>
      <c r="F151" s="12" t="s">
        <v>83</v>
      </c>
      <c r="G151" s="57" t="s">
        <v>231</v>
      </c>
      <c r="I151" s="8" t="s">
        <v>77</v>
      </c>
      <c r="J151" s="8" t="s">
        <v>90</v>
      </c>
      <c r="K151" s="344"/>
      <c r="L151" s="344"/>
      <c r="M151" s="344"/>
      <c r="N151" s="344"/>
      <c r="O151" s="314"/>
      <c r="P151" s="314"/>
      <c r="Q151" s="314"/>
      <c r="R151" s="314"/>
      <c r="S151" s="278"/>
      <c r="T151" s="278"/>
      <c r="U151" s="278"/>
      <c r="V151" s="278"/>
      <c r="W151" s="134"/>
      <c r="X151" s="134"/>
      <c r="Y151" s="139"/>
      <c r="Z151" s="139"/>
      <c r="AA151" s="94"/>
      <c r="AB151" s="94"/>
      <c r="AC151" s="94"/>
      <c r="AD151" s="94"/>
      <c r="AE151" s="264"/>
      <c r="AF151" s="252"/>
      <c r="AG151" s="252"/>
      <c r="AH151" s="252"/>
      <c r="AI151" s="195"/>
      <c r="AJ151" s="180"/>
      <c r="AK151" s="180"/>
      <c r="AL151" s="180"/>
      <c r="AM151" s="41">
        <v>2.3611111111111109E-4</v>
      </c>
      <c r="AN151" s="42">
        <v>44</v>
      </c>
      <c r="AO151" s="42">
        <v>40</v>
      </c>
      <c r="AP151" s="42">
        <v>61</v>
      </c>
    </row>
    <row r="152" spans="1:78" ht="15.75" hidden="1" x14ac:dyDescent="0.25">
      <c r="E152" s="5" t="s">
        <v>227</v>
      </c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AD152" s="81"/>
      <c r="AE152" s="9"/>
      <c r="AH152" s="8"/>
    </row>
    <row r="153" spans="1:78" ht="15.75" hidden="1" x14ac:dyDescent="0.25">
      <c r="A153" s="21"/>
      <c r="B153" s="21"/>
      <c r="C153" s="6"/>
      <c r="D153" s="20" t="s">
        <v>157</v>
      </c>
      <c r="E153" s="5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AD153" s="81"/>
      <c r="AE153" s="5"/>
      <c r="AF153" s="5"/>
      <c r="AG153" s="5"/>
      <c r="AH153" s="5"/>
      <c r="AI153" s="5"/>
    </row>
    <row r="154" spans="1:78" ht="15.75" hidden="1" x14ac:dyDescent="0.25">
      <c r="A154" s="21"/>
      <c r="B154" s="21"/>
      <c r="C154" s="320" t="s">
        <v>147</v>
      </c>
      <c r="D154" s="11" t="s">
        <v>155</v>
      </c>
      <c r="F154" s="5"/>
      <c r="Y154" s="21"/>
      <c r="Z154" s="21"/>
      <c r="AC154" s="21"/>
      <c r="AD154" s="11"/>
      <c r="AE154" s="5"/>
      <c r="AF154" s="5"/>
      <c r="AG154" s="5"/>
      <c r="AH154" s="5"/>
      <c r="AI154" s="11"/>
      <c r="AK154" s="5"/>
      <c r="AL154" s="5"/>
      <c r="AM154" s="5"/>
      <c r="AN154" s="5"/>
      <c r="AO154" s="5"/>
      <c r="AP154" s="5"/>
    </row>
    <row r="155" spans="1:78" ht="15.75" hidden="1" x14ac:dyDescent="0.25">
      <c r="A155" s="21"/>
      <c r="B155" s="21"/>
      <c r="C155" s="320" t="s">
        <v>148</v>
      </c>
      <c r="D155" s="11" t="s">
        <v>149</v>
      </c>
      <c r="F155" s="5"/>
      <c r="Y155" s="21"/>
      <c r="Z155" s="21"/>
      <c r="AC155" s="21"/>
      <c r="AD155" s="19"/>
      <c r="AI155" s="11"/>
      <c r="AK155" s="5"/>
      <c r="AL155" s="5"/>
      <c r="AM155" s="5"/>
      <c r="AN155" s="5"/>
      <c r="AO155" s="5"/>
      <c r="AP155" s="5"/>
    </row>
    <row r="156" spans="1:78" ht="15.75" hidden="1" x14ac:dyDescent="0.25">
      <c r="A156" s="11"/>
      <c r="B156" s="11"/>
      <c r="C156" s="6" t="s">
        <v>150</v>
      </c>
      <c r="D156" s="11" t="s">
        <v>153</v>
      </c>
      <c r="F156" s="5"/>
      <c r="Y156" s="21"/>
      <c r="Z156" s="21"/>
      <c r="AC156" s="21"/>
      <c r="AD156" s="19"/>
      <c r="AI156" s="11"/>
      <c r="AK156" s="5"/>
      <c r="AL156" s="5"/>
      <c r="AM156" s="5"/>
      <c r="AN156" s="5"/>
      <c r="AO156" s="5"/>
      <c r="AP156" s="5"/>
    </row>
    <row r="157" spans="1:78" ht="15.75" hidden="1" x14ac:dyDescent="0.25">
      <c r="A157" s="11"/>
      <c r="B157" s="11"/>
      <c r="C157" s="6" t="s">
        <v>151</v>
      </c>
      <c r="D157" s="11" t="s">
        <v>154</v>
      </c>
      <c r="F157" s="5"/>
      <c r="Y157" s="11"/>
      <c r="Z157" s="11"/>
      <c r="AC157" s="11"/>
      <c r="AD157" s="37"/>
      <c r="AI157" s="11"/>
      <c r="AK157" s="5"/>
      <c r="AL157" s="5"/>
      <c r="AM157" s="5"/>
      <c r="AN157" s="5"/>
      <c r="AO157" s="5"/>
      <c r="AP157" s="5"/>
    </row>
    <row r="158" spans="1:78" ht="15.75" hidden="1" x14ac:dyDescent="0.25">
      <c r="A158" s="21"/>
      <c r="B158" s="21"/>
      <c r="C158" s="320"/>
      <c r="F158" s="5"/>
      <c r="G158" s="5"/>
      <c r="Y158" s="11"/>
      <c r="Z158" s="11"/>
      <c r="AC158" s="11"/>
      <c r="AD158" s="37"/>
      <c r="AE158" s="5"/>
      <c r="AF158" s="5"/>
      <c r="AG158" s="5"/>
      <c r="AH158" s="5"/>
      <c r="AI158" s="11"/>
      <c r="AK158" s="5"/>
      <c r="AL158" s="5"/>
      <c r="AM158" s="5"/>
      <c r="AN158" s="5"/>
      <c r="AO158" s="5"/>
      <c r="AP158" s="5"/>
    </row>
    <row r="159" spans="1:78" ht="15.75" hidden="1" x14ac:dyDescent="0.25">
      <c r="A159" s="21"/>
      <c r="B159" s="21"/>
      <c r="C159" s="320"/>
      <c r="D159" s="22" t="s">
        <v>160</v>
      </c>
      <c r="F159" s="5"/>
      <c r="Y159" s="21"/>
      <c r="Z159" s="21"/>
      <c r="AC159" s="21"/>
      <c r="AD159" s="19"/>
      <c r="AI159" s="11"/>
      <c r="AK159" s="5"/>
      <c r="AL159" s="5"/>
      <c r="AM159" s="5"/>
      <c r="AN159" s="5"/>
      <c r="AO159" s="5"/>
      <c r="AP159" s="5"/>
    </row>
    <row r="160" spans="1:78" ht="15.75" hidden="1" x14ac:dyDescent="0.25">
      <c r="A160" s="21"/>
      <c r="B160" s="21"/>
      <c r="C160" s="320" t="s">
        <v>147</v>
      </c>
      <c r="D160" s="5" t="s">
        <v>158</v>
      </c>
      <c r="F160" s="5"/>
      <c r="G160" s="28"/>
      <c r="Y160" s="21"/>
      <c r="Z160" s="21"/>
      <c r="AC160" s="21"/>
      <c r="AD160" s="19"/>
      <c r="AI160" s="11"/>
      <c r="AK160" s="5"/>
      <c r="AL160" s="5"/>
      <c r="AM160" s="5"/>
      <c r="AN160" s="5"/>
      <c r="AO160" s="5"/>
      <c r="AP160" s="5"/>
    </row>
    <row r="161" spans="1:42" ht="15.75" hidden="1" x14ac:dyDescent="0.25">
      <c r="A161" s="21"/>
      <c r="B161" s="21"/>
      <c r="C161" s="320" t="s">
        <v>148</v>
      </c>
      <c r="D161" s="5" t="s">
        <v>159</v>
      </c>
      <c r="F161" s="5"/>
      <c r="G161" s="36"/>
      <c r="Y161" s="21"/>
      <c r="Z161" s="21"/>
      <c r="AC161" s="21"/>
      <c r="AD161" s="19"/>
      <c r="AI161" s="11"/>
      <c r="AK161" s="5"/>
      <c r="AL161" s="5"/>
      <c r="AM161" s="5"/>
      <c r="AN161" s="5"/>
      <c r="AO161" s="5"/>
      <c r="AP161" s="5"/>
    </row>
    <row r="162" spans="1:42" ht="15.75" hidden="1" x14ac:dyDescent="0.25">
      <c r="A162" s="11"/>
      <c r="B162" s="11"/>
      <c r="C162" s="6"/>
      <c r="F162" s="5"/>
      <c r="Y162" s="21"/>
      <c r="Z162" s="21"/>
      <c r="AC162" s="21"/>
      <c r="AD162" s="19"/>
      <c r="AI162" s="11"/>
      <c r="AK162" s="5"/>
      <c r="AL162" s="5"/>
      <c r="AM162" s="5"/>
      <c r="AN162" s="5"/>
      <c r="AO162" s="5"/>
      <c r="AP162" s="5"/>
    </row>
    <row r="163" spans="1:42" ht="15.75" hidden="1" x14ac:dyDescent="0.25">
      <c r="A163" s="11"/>
      <c r="B163" s="11"/>
      <c r="C163" s="6"/>
      <c r="D163" s="22" t="s">
        <v>161</v>
      </c>
      <c r="F163" s="5"/>
      <c r="Y163" s="11"/>
      <c r="Z163" s="11"/>
      <c r="AC163" s="11"/>
      <c r="AD163" s="37"/>
      <c r="AE163" s="5"/>
      <c r="AF163" s="5"/>
      <c r="AG163" s="5"/>
      <c r="AH163" s="5"/>
      <c r="AI163" s="11"/>
      <c r="AK163" s="5"/>
      <c r="AL163" s="5"/>
      <c r="AM163" s="5"/>
      <c r="AN163" s="5"/>
      <c r="AO163" s="5"/>
      <c r="AP163" s="5"/>
    </row>
    <row r="164" spans="1:42" ht="15.75" hidden="1" x14ac:dyDescent="0.25">
      <c r="A164" s="21"/>
      <c r="B164" s="21"/>
      <c r="C164" s="320" t="s">
        <v>147</v>
      </c>
      <c r="D164" s="5" t="s">
        <v>162</v>
      </c>
      <c r="F164" s="5"/>
      <c r="G164" s="27"/>
      <c r="Y164" s="11"/>
      <c r="Z164" s="11"/>
      <c r="AC164" s="11"/>
      <c r="AD164" s="37"/>
      <c r="AI164" s="11"/>
      <c r="AK164" s="5"/>
      <c r="AL164" s="5"/>
      <c r="AM164" s="5"/>
      <c r="AN164" s="5"/>
      <c r="AO164" s="5"/>
      <c r="AP164" s="5"/>
    </row>
    <row r="165" spans="1:42" ht="15.75" hidden="1" x14ac:dyDescent="0.25">
      <c r="A165" s="21"/>
      <c r="B165" s="21"/>
      <c r="C165" s="320" t="s">
        <v>148</v>
      </c>
      <c r="D165" s="5" t="s">
        <v>163</v>
      </c>
      <c r="F165" s="5"/>
      <c r="Y165" s="21"/>
      <c r="Z165" s="21"/>
      <c r="AC165" s="21"/>
      <c r="AD165" s="19"/>
      <c r="AE165" s="5"/>
      <c r="AF165" s="5"/>
      <c r="AG165" s="5"/>
      <c r="AH165" s="5"/>
      <c r="AI165" s="11"/>
      <c r="AK165" s="5"/>
      <c r="AL165" s="5"/>
      <c r="AM165" s="5"/>
      <c r="AN165" s="5"/>
      <c r="AO165" s="5"/>
      <c r="AP165" s="5"/>
    </row>
    <row r="166" spans="1:42" ht="15.75" hidden="1" x14ac:dyDescent="0.25">
      <c r="A166" s="21"/>
      <c r="B166" s="21"/>
      <c r="C166" s="6"/>
      <c r="D166" s="5" t="s">
        <v>228</v>
      </c>
      <c r="F166" s="5"/>
      <c r="Y166" s="21"/>
      <c r="Z166" s="21"/>
      <c r="AC166" s="21"/>
      <c r="AD166" s="19"/>
      <c r="AI166" s="11"/>
      <c r="AK166" s="5"/>
      <c r="AL166" s="5"/>
      <c r="AM166" s="5"/>
      <c r="AN166" s="5"/>
      <c r="AO166" s="5"/>
      <c r="AP166" s="5"/>
    </row>
    <row r="167" spans="1:42" ht="15.75" hidden="1" x14ac:dyDescent="0.25">
      <c r="A167" s="21"/>
      <c r="B167" s="21"/>
      <c r="C167" s="6"/>
      <c r="D167" s="5" t="s">
        <v>229</v>
      </c>
      <c r="F167" s="5"/>
      <c r="Y167" s="21"/>
      <c r="Z167" s="21"/>
      <c r="AC167" s="21"/>
      <c r="AD167" s="11"/>
      <c r="AI167" s="11"/>
      <c r="AK167" s="5"/>
      <c r="AL167" s="5"/>
      <c r="AM167" s="5"/>
      <c r="AN167" s="5"/>
      <c r="AO167" s="5"/>
      <c r="AP167" s="5"/>
    </row>
    <row r="168" spans="1:42" ht="15.75" hidden="1" x14ac:dyDescent="0.25">
      <c r="A168" s="21"/>
      <c r="B168" s="21"/>
      <c r="C168" s="6"/>
      <c r="D168" s="6"/>
      <c r="F168" s="5"/>
      <c r="Y168" s="21"/>
      <c r="Z168" s="21"/>
      <c r="AC168" s="21"/>
      <c r="AD168" s="11"/>
      <c r="AI168" s="11"/>
      <c r="AK168" s="5"/>
      <c r="AL168" s="5"/>
      <c r="AM168" s="5"/>
      <c r="AN168" s="5"/>
      <c r="AO168" s="5"/>
      <c r="AP168" s="5"/>
    </row>
    <row r="169" spans="1:42" ht="15.75" hidden="1" x14ac:dyDescent="0.25">
      <c r="A169" s="21"/>
      <c r="B169" s="21"/>
      <c r="C169" s="6"/>
      <c r="D169" s="6"/>
      <c r="E169" s="5"/>
      <c r="F169" s="5"/>
      <c r="Y169" s="21"/>
      <c r="Z169" s="21"/>
      <c r="AC169" s="21"/>
      <c r="AD169" s="11"/>
      <c r="AI169" s="11"/>
      <c r="AK169" s="5"/>
      <c r="AL169" s="5"/>
      <c r="AM169" s="5"/>
      <c r="AN169" s="5"/>
      <c r="AO169" s="5"/>
      <c r="AP169" s="5"/>
    </row>
    <row r="170" spans="1:42" ht="15.75" hidden="1" x14ac:dyDescent="0.25">
      <c r="A170" s="21"/>
      <c r="B170" s="21"/>
      <c r="C170" s="6"/>
      <c r="D170" s="6"/>
      <c r="E170" s="5"/>
      <c r="F170" s="5"/>
      <c r="Y170" s="21"/>
      <c r="Z170" s="21"/>
      <c r="AC170" s="21"/>
      <c r="AD170" s="11"/>
      <c r="AI170" s="11"/>
      <c r="AK170" s="5"/>
      <c r="AL170" s="5"/>
      <c r="AM170" s="5"/>
      <c r="AN170" s="5"/>
      <c r="AO170" s="5"/>
      <c r="AP170" s="5"/>
    </row>
    <row r="171" spans="1:42" ht="15.75" hidden="1" x14ac:dyDescent="0.25">
      <c r="A171" s="54"/>
      <c r="B171" s="54"/>
      <c r="C171" s="6"/>
      <c r="D171" s="6"/>
      <c r="E171" s="5"/>
      <c r="F171" s="5"/>
      <c r="G171" s="27"/>
      <c r="Y171" s="21"/>
      <c r="Z171" s="21"/>
      <c r="AC171" s="21"/>
      <c r="AD171" s="11"/>
      <c r="AI171" s="11"/>
      <c r="AK171" s="5"/>
      <c r="AL171" s="5"/>
      <c r="AM171" s="5"/>
      <c r="AN171" s="5"/>
      <c r="AO171" s="5"/>
      <c r="AP171" s="5"/>
    </row>
    <row r="172" spans="1:42" ht="15.75" hidden="1" x14ac:dyDescent="0.25">
      <c r="A172" s="54"/>
      <c r="B172" s="54"/>
      <c r="C172" s="6"/>
      <c r="D172" s="6"/>
      <c r="F172" s="5"/>
      <c r="G172" s="36"/>
      <c r="Y172" s="54"/>
      <c r="Z172" s="54"/>
      <c r="AC172" s="54"/>
      <c r="AD172" s="11"/>
      <c r="AI172" s="11"/>
      <c r="AK172" s="5"/>
      <c r="AL172" s="5"/>
      <c r="AM172" s="5"/>
      <c r="AN172" s="5"/>
      <c r="AO172" s="5"/>
      <c r="AP172" s="5"/>
    </row>
    <row r="173" spans="1:42" ht="15.75" hidden="1" x14ac:dyDescent="0.25">
      <c r="A173" s="54"/>
      <c r="B173" s="54"/>
      <c r="C173" s="6"/>
      <c r="D173" s="6"/>
      <c r="F173" s="5"/>
      <c r="G173" s="36"/>
      <c r="Y173" s="54"/>
      <c r="Z173" s="54"/>
      <c r="AC173" s="54"/>
      <c r="AD173" s="11"/>
      <c r="AI173" s="11"/>
      <c r="AK173" s="5"/>
      <c r="AL173" s="5"/>
      <c r="AM173" s="5"/>
      <c r="AN173" s="5"/>
      <c r="AO173" s="5"/>
      <c r="AP173" s="5"/>
    </row>
    <row r="174" spans="1:42" ht="15.75" hidden="1" x14ac:dyDescent="0.25">
      <c r="A174" s="54"/>
      <c r="B174" s="54"/>
      <c r="C174" s="6"/>
      <c r="D174" s="6"/>
      <c r="F174" s="5"/>
      <c r="Y174" s="54"/>
      <c r="Z174" s="54"/>
      <c r="AC174" s="54"/>
      <c r="AD174" s="11"/>
      <c r="AI174" s="11"/>
      <c r="AK174" s="5"/>
      <c r="AL174" s="5"/>
      <c r="AM174" s="5"/>
      <c r="AN174" s="5"/>
      <c r="AO174" s="5"/>
      <c r="AP174" s="5"/>
    </row>
    <row r="175" spans="1:42" ht="15.75" hidden="1" x14ac:dyDescent="0.25">
      <c r="A175" s="54"/>
      <c r="B175" s="54"/>
      <c r="C175" s="6"/>
      <c r="D175" s="6"/>
      <c r="F175" s="5"/>
      <c r="G175" s="27"/>
      <c r="Y175" s="54"/>
      <c r="Z175" s="54"/>
      <c r="AC175" s="54"/>
      <c r="AD175" s="11"/>
      <c r="AI175" s="11"/>
      <c r="AK175" s="5"/>
      <c r="AL175" s="5"/>
      <c r="AM175" s="5"/>
      <c r="AN175" s="5"/>
      <c r="AO175" s="5"/>
      <c r="AP175" s="5"/>
    </row>
    <row r="176" spans="1:42" ht="15.75" hidden="1" x14ac:dyDescent="0.25">
      <c r="A176" s="54"/>
      <c r="B176" s="54"/>
      <c r="C176" s="6"/>
      <c r="D176" s="6"/>
      <c r="F176" s="5"/>
      <c r="Y176" s="54"/>
      <c r="Z176" s="54"/>
      <c r="AC176" s="54"/>
      <c r="AD176" s="11"/>
      <c r="AI176" s="11"/>
      <c r="AK176" s="5"/>
      <c r="AL176" s="5"/>
      <c r="AM176" s="5"/>
      <c r="AN176" s="5"/>
      <c r="AO176" s="5"/>
      <c r="AP176" s="5"/>
    </row>
    <row r="177" spans="1:42" ht="15.75" hidden="1" x14ac:dyDescent="0.25">
      <c r="A177" s="54"/>
      <c r="B177" s="54"/>
      <c r="C177" s="6"/>
      <c r="D177" s="6"/>
      <c r="F177" s="5"/>
      <c r="Y177" s="54"/>
      <c r="Z177" s="54"/>
      <c r="AC177" s="54"/>
      <c r="AD177" s="11"/>
      <c r="AI177" s="11"/>
      <c r="AK177" s="5"/>
      <c r="AL177" s="5"/>
      <c r="AM177" s="5"/>
      <c r="AN177" s="5"/>
      <c r="AO177" s="5"/>
      <c r="AP177" s="5"/>
    </row>
    <row r="178" spans="1:42" ht="15.75" hidden="1" x14ac:dyDescent="0.25">
      <c r="A178" s="54"/>
      <c r="B178" s="54"/>
      <c r="C178" s="6"/>
      <c r="D178" s="6"/>
      <c r="F178" s="5"/>
      <c r="Y178" s="54"/>
      <c r="Z178" s="54"/>
      <c r="AC178" s="54"/>
      <c r="AD178" s="11"/>
      <c r="AI178" s="11"/>
      <c r="AK178" s="5"/>
      <c r="AL178" s="5"/>
      <c r="AM178" s="5"/>
      <c r="AN178" s="5"/>
      <c r="AO178" s="5"/>
      <c r="AP178" s="5"/>
    </row>
    <row r="179" spans="1:42" ht="15.75" hidden="1" x14ac:dyDescent="0.25">
      <c r="A179" s="54"/>
      <c r="B179" s="54"/>
      <c r="C179" s="6"/>
      <c r="D179" s="6"/>
      <c r="F179" s="5"/>
      <c r="Y179" s="54"/>
      <c r="Z179" s="54"/>
      <c r="AC179" s="54"/>
      <c r="AD179" s="11"/>
      <c r="AI179" s="11"/>
      <c r="AK179" s="5"/>
      <c r="AL179" s="5"/>
      <c r="AM179" s="5"/>
      <c r="AN179" s="5"/>
      <c r="AO179" s="5"/>
      <c r="AP179" s="5"/>
    </row>
    <row r="180" spans="1:42" ht="15.75" hidden="1" x14ac:dyDescent="0.25">
      <c r="A180" s="54"/>
      <c r="B180" s="54"/>
      <c r="C180" s="6"/>
      <c r="D180" s="6"/>
      <c r="F180" s="5"/>
      <c r="Y180" s="54"/>
      <c r="Z180" s="54"/>
      <c r="AC180" s="54"/>
      <c r="AD180" s="11"/>
      <c r="AI180" s="11"/>
      <c r="AK180" s="5"/>
      <c r="AL180" s="5"/>
      <c r="AM180" s="5"/>
      <c r="AN180" s="5"/>
      <c r="AO180" s="5"/>
      <c r="AP180" s="5"/>
    </row>
    <row r="181" spans="1:42" ht="15.75" hidden="1" x14ac:dyDescent="0.25">
      <c r="A181" s="54"/>
      <c r="B181" s="54"/>
      <c r="C181" s="6"/>
      <c r="D181" s="6"/>
      <c r="Y181" s="54"/>
      <c r="Z181" s="54"/>
      <c r="AC181" s="54"/>
      <c r="AD181" s="11"/>
      <c r="AI181" s="11"/>
      <c r="AK181" s="5"/>
    </row>
    <row r="182" spans="1:42" ht="15.75" hidden="1" x14ac:dyDescent="0.25">
      <c r="A182" s="54"/>
      <c r="B182" s="54"/>
      <c r="C182" s="6"/>
      <c r="D182" s="6"/>
      <c r="F182" s="5"/>
      <c r="G182" s="5"/>
      <c r="Y182" s="54"/>
      <c r="Z182" s="54"/>
      <c r="AC182" s="54"/>
      <c r="AD182" s="11"/>
      <c r="AE182" s="5"/>
      <c r="AF182" s="5"/>
      <c r="AG182" s="5"/>
      <c r="AH182" s="5"/>
      <c r="AI182" s="11"/>
      <c r="AK182" s="5"/>
      <c r="AM182" s="5"/>
      <c r="AN182" s="5"/>
      <c r="AO182" s="5"/>
      <c r="AP182" s="5"/>
    </row>
    <row r="183" spans="1:42" ht="15.75" hidden="1" x14ac:dyDescent="0.25">
      <c r="A183" s="54"/>
      <c r="B183" s="54"/>
      <c r="C183" s="6"/>
      <c r="D183" s="6"/>
      <c r="F183" s="5"/>
      <c r="G183" s="5"/>
      <c r="Y183" s="54"/>
      <c r="Z183" s="54"/>
      <c r="AC183" s="54"/>
      <c r="AD183" s="11"/>
      <c r="AE183" s="5"/>
      <c r="AF183" s="5"/>
      <c r="AG183" s="5"/>
      <c r="AH183" s="5"/>
      <c r="AI183" s="11"/>
      <c r="AK183" s="5"/>
      <c r="AM183" s="5"/>
      <c r="AN183" s="5"/>
      <c r="AO183" s="5"/>
      <c r="AP183" s="5"/>
    </row>
    <row r="184" spans="1:42" ht="15.75" hidden="1" x14ac:dyDescent="0.25">
      <c r="A184" s="54"/>
      <c r="B184" s="54"/>
      <c r="C184" s="6"/>
      <c r="D184" s="6"/>
      <c r="F184" s="5"/>
      <c r="G184" s="5"/>
      <c r="Y184" s="54"/>
      <c r="Z184" s="54"/>
      <c r="AC184" s="54"/>
      <c r="AD184" s="11"/>
      <c r="AE184" s="5"/>
      <c r="AF184" s="5"/>
      <c r="AG184" s="5"/>
      <c r="AH184" s="5"/>
      <c r="AI184" s="11"/>
      <c r="AK184" s="5"/>
      <c r="AM184" s="5"/>
      <c r="AN184" s="5"/>
      <c r="AO184" s="5"/>
      <c r="AP184" s="5"/>
    </row>
    <row r="185" spans="1:42" ht="15.75" hidden="1" x14ac:dyDescent="0.25">
      <c r="A185" s="21"/>
      <c r="B185" s="21"/>
      <c r="C185" s="6"/>
      <c r="D185" s="6"/>
      <c r="F185" s="5"/>
      <c r="G185" s="5"/>
      <c r="Y185" s="54"/>
      <c r="Z185" s="54"/>
      <c r="AC185" s="54"/>
      <c r="AD185" s="11"/>
      <c r="AE185" s="5"/>
      <c r="AF185" s="5"/>
      <c r="AG185" s="5"/>
      <c r="AH185" s="5"/>
      <c r="AI185" s="11"/>
      <c r="AK185" s="5"/>
      <c r="AM185" s="5"/>
      <c r="AN185" s="5"/>
      <c r="AO185" s="5"/>
      <c r="AP185" s="5"/>
    </row>
    <row r="186" spans="1:42" ht="15.75" hidden="1" x14ac:dyDescent="0.25">
      <c r="A186" s="21"/>
      <c r="B186" s="21"/>
      <c r="C186" s="6"/>
      <c r="D186" s="6"/>
      <c r="F186" s="5"/>
      <c r="G186" s="5"/>
      <c r="Y186" s="21"/>
      <c r="Z186" s="21"/>
      <c r="AC186" s="21"/>
      <c r="AD186" s="11"/>
      <c r="AE186" s="5"/>
      <c r="AF186" s="5"/>
      <c r="AG186" s="5"/>
      <c r="AH186" s="5"/>
      <c r="AI186" s="11"/>
      <c r="AK186" s="5"/>
      <c r="AM186" s="5"/>
      <c r="AN186" s="5"/>
      <c r="AO186" s="5"/>
      <c r="AP186" s="5"/>
    </row>
    <row r="187" spans="1:42" ht="15.75" hidden="1" x14ac:dyDescent="0.25">
      <c r="D187" s="6"/>
      <c r="F187" s="5"/>
      <c r="G187" s="5"/>
      <c r="Y187" s="21"/>
      <c r="Z187" s="21"/>
      <c r="AC187" s="21"/>
      <c r="AD187" s="11"/>
      <c r="AE187" s="5"/>
      <c r="AF187" s="5"/>
      <c r="AG187" s="5"/>
      <c r="AH187" s="5"/>
      <c r="AI187" s="11"/>
      <c r="AK187" s="5"/>
      <c r="AM187" s="5"/>
      <c r="AN187" s="5"/>
      <c r="AO187" s="5"/>
      <c r="AP187" s="5"/>
    </row>
    <row r="188" spans="1:42" ht="15.75" hidden="1" x14ac:dyDescent="0.25">
      <c r="F188" s="5"/>
      <c r="G188" s="5"/>
      <c r="AD188" s="81"/>
      <c r="AE188" s="5"/>
      <c r="AF188" s="5"/>
      <c r="AG188" s="5"/>
      <c r="AH188" s="5"/>
      <c r="AM188" s="5"/>
      <c r="AN188" s="5"/>
      <c r="AO188" s="5"/>
      <c r="AP188" s="5"/>
    </row>
    <row r="189" spans="1:42" ht="15.75" hidden="1" x14ac:dyDescent="0.25">
      <c r="F189" s="5"/>
      <c r="G189" s="5"/>
      <c r="AD189" s="81"/>
      <c r="AE189" s="5"/>
      <c r="AF189" s="5"/>
      <c r="AG189" s="5"/>
      <c r="AH189" s="5"/>
      <c r="AM189" s="5"/>
      <c r="AN189" s="5"/>
      <c r="AO189" s="5"/>
      <c r="AP189" s="5"/>
    </row>
    <row r="190" spans="1:42" ht="15.75" hidden="1" x14ac:dyDescent="0.25">
      <c r="F190" s="5"/>
      <c r="G190" s="5"/>
      <c r="AD190" s="81"/>
      <c r="AE190" s="5"/>
      <c r="AF190" s="5"/>
      <c r="AG190" s="5"/>
      <c r="AH190" s="5"/>
      <c r="AM190" s="5"/>
      <c r="AN190" s="5"/>
      <c r="AO190" s="5"/>
      <c r="AP190" s="5"/>
    </row>
    <row r="191" spans="1:42" ht="15.75" hidden="1" x14ac:dyDescent="0.25">
      <c r="F191" s="5"/>
      <c r="G191" s="5"/>
      <c r="AD191" s="81"/>
      <c r="AE191" s="5"/>
      <c r="AF191" s="5"/>
      <c r="AG191" s="5"/>
      <c r="AH191" s="5"/>
      <c r="AM191" s="5"/>
      <c r="AN191" s="5"/>
      <c r="AO191" s="5"/>
      <c r="AP191" s="5"/>
    </row>
    <row r="192" spans="1:42" ht="15.75" hidden="1" x14ac:dyDescent="0.25">
      <c r="F192" s="5"/>
      <c r="G192" s="5"/>
      <c r="AD192" s="81"/>
      <c r="AE192" s="5"/>
      <c r="AF192" s="5"/>
      <c r="AG192" s="5"/>
      <c r="AH192" s="5"/>
      <c r="AM192" s="5"/>
      <c r="AN192" s="5"/>
      <c r="AO192" s="5"/>
      <c r="AP192" s="5"/>
    </row>
    <row r="193" spans="6:42" ht="15.75" hidden="1" x14ac:dyDescent="0.25">
      <c r="F193" s="5"/>
      <c r="G193" s="5"/>
      <c r="AD193" s="81"/>
      <c r="AE193" s="5"/>
      <c r="AF193" s="5"/>
      <c r="AG193" s="5"/>
      <c r="AH193" s="5"/>
      <c r="AM193" s="5"/>
      <c r="AN193" s="5"/>
      <c r="AO193" s="5"/>
      <c r="AP193" s="5"/>
    </row>
    <row r="194" spans="6:42" ht="15.75" hidden="1" x14ac:dyDescent="0.25">
      <c r="F194" s="5"/>
      <c r="G194" s="5"/>
      <c r="AD194" s="81"/>
      <c r="AE194" s="5"/>
      <c r="AF194" s="5"/>
      <c r="AG194" s="5"/>
      <c r="AH194" s="5"/>
      <c r="AM194" s="5"/>
      <c r="AN194" s="5"/>
      <c r="AO194" s="5"/>
      <c r="AP194" s="5"/>
    </row>
    <row r="195" spans="6:42" ht="15.75" hidden="1" x14ac:dyDescent="0.25">
      <c r="F195" s="5"/>
      <c r="G195" s="5"/>
      <c r="AD195" s="81"/>
      <c r="AE195" s="5"/>
      <c r="AF195" s="5"/>
      <c r="AG195" s="5"/>
      <c r="AH195" s="5"/>
      <c r="AM195" s="5"/>
      <c r="AN195" s="5"/>
      <c r="AO195" s="5"/>
      <c r="AP195" s="5"/>
    </row>
    <row r="196" spans="6:42" ht="15.75" hidden="1" x14ac:dyDescent="0.25">
      <c r="F196" s="5"/>
      <c r="G196" s="5"/>
      <c r="AD196" s="81"/>
      <c r="AE196" s="5"/>
      <c r="AF196" s="5"/>
      <c r="AG196" s="5"/>
      <c r="AH196" s="5"/>
      <c r="AM196" s="5"/>
      <c r="AN196" s="5"/>
      <c r="AO196" s="5"/>
      <c r="AP196" s="5"/>
    </row>
    <row r="197" spans="6:42" ht="15.75" hidden="1" x14ac:dyDescent="0.25">
      <c r="F197" s="5"/>
      <c r="G197" s="5"/>
      <c r="AD197" s="81"/>
      <c r="AE197" s="5"/>
      <c r="AF197" s="5"/>
      <c r="AG197" s="5"/>
      <c r="AH197" s="5"/>
      <c r="AM197" s="5"/>
      <c r="AN197" s="5"/>
      <c r="AO197" s="5"/>
      <c r="AP197" s="5"/>
    </row>
    <row r="198" spans="6:42" ht="15.75" hidden="1" x14ac:dyDescent="0.25">
      <c r="F198" s="5"/>
      <c r="G198" s="5"/>
      <c r="AD198" s="81"/>
      <c r="AE198" s="5"/>
      <c r="AF198" s="5"/>
      <c r="AG198" s="5"/>
      <c r="AH198" s="5"/>
      <c r="AM198" s="5"/>
      <c r="AN198" s="5"/>
      <c r="AO198" s="5"/>
      <c r="AP198" s="5"/>
    </row>
    <row r="199" spans="6:42" ht="15.75" hidden="1" x14ac:dyDescent="0.25">
      <c r="F199" s="5"/>
      <c r="G199" s="5"/>
      <c r="AD199" s="81"/>
      <c r="AE199" s="5"/>
      <c r="AF199" s="5"/>
      <c r="AG199" s="5"/>
      <c r="AH199" s="5"/>
      <c r="AM199" s="5"/>
      <c r="AN199" s="5"/>
      <c r="AO199" s="5"/>
      <c r="AP199" s="5"/>
    </row>
    <row r="200" spans="6:42" ht="15.75" hidden="1" x14ac:dyDescent="0.25">
      <c r="F200" s="5"/>
      <c r="G200" s="5"/>
      <c r="AD200" s="81"/>
      <c r="AE200" s="5"/>
      <c r="AF200" s="5"/>
      <c r="AG200" s="5"/>
      <c r="AH200" s="5"/>
      <c r="AM200" s="5"/>
      <c r="AN200" s="5"/>
      <c r="AO200" s="5"/>
      <c r="AP200" s="5"/>
    </row>
    <row r="201" spans="6:42" ht="15.75" hidden="1" x14ac:dyDescent="0.25">
      <c r="F201" s="5"/>
      <c r="G201" s="5"/>
      <c r="AD201" s="81"/>
      <c r="AE201" s="5"/>
      <c r="AF201" s="5"/>
      <c r="AG201" s="5"/>
      <c r="AH201" s="5"/>
      <c r="AM201" s="5"/>
      <c r="AN201" s="5"/>
      <c r="AO201" s="5"/>
      <c r="AP201" s="5"/>
    </row>
    <row r="202" spans="6:42" ht="15.75" hidden="1" x14ac:dyDescent="0.25">
      <c r="F202" s="5"/>
      <c r="G202" s="5"/>
      <c r="AD202" s="81"/>
      <c r="AE202" s="5"/>
      <c r="AF202" s="5"/>
      <c r="AG202" s="5"/>
      <c r="AH202" s="5"/>
      <c r="AM202" s="5"/>
      <c r="AN202" s="5"/>
      <c r="AO202" s="5"/>
      <c r="AP202" s="5"/>
    </row>
    <row r="203" spans="6:42" ht="15.75" hidden="1" x14ac:dyDescent="0.25">
      <c r="F203" s="5"/>
      <c r="G203" s="5"/>
      <c r="AD203" s="81"/>
      <c r="AE203" s="5"/>
      <c r="AF203" s="5"/>
      <c r="AG203" s="5"/>
      <c r="AH203" s="5"/>
      <c r="AM203" s="5"/>
      <c r="AN203" s="5"/>
      <c r="AO203" s="5"/>
      <c r="AP203" s="5"/>
    </row>
    <row r="204" spans="6:42" ht="15.75" hidden="1" x14ac:dyDescent="0.25">
      <c r="F204" s="5"/>
      <c r="G204" s="5"/>
      <c r="AD204" s="81"/>
      <c r="AE204" s="5"/>
      <c r="AF204" s="5"/>
      <c r="AG204" s="5"/>
      <c r="AH204" s="5"/>
      <c r="AM204" s="5"/>
      <c r="AN204" s="5"/>
      <c r="AO204" s="5"/>
      <c r="AP204" s="5"/>
    </row>
    <row r="205" spans="6:42" ht="15.75" hidden="1" x14ac:dyDescent="0.25">
      <c r="F205" s="5"/>
      <c r="G205" s="5"/>
      <c r="AD205" s="81"/>
      <c r="AE205" s="5"/>
      <c r="AF205" s="5"/>
      <c r="AG205" s="5"/>
      <c r="AH205" s="5"/>
      <c r="AM205" s="5"/>
      <c r="AN205" s="5"/>
      <c r="AO205" s="5"/>
      <c r="AP205" s="5"/>
    </row>
    <row r="206" spans="6:42" ht="15.75" hidden="1" x14ac:dyDescent="0.25">
      <c r="F206" s="5"/>
      <c r="G206" s="5"/>
      <c r="AD206" s="81"/>
      <c r="AE206" s="5"/>
      <c r="AF206" s="5"/>
      <c r="AG206" s="5"/>
      <c r="AH206" s="5"/>
      <c r="AM206" s="5"/>
      <c r="AN206" s="5"/>
      <c r="AO206" s="5"/>
      <c r="AP206" s="5"/>
    </row>
    <row r="207" spans="6:42" ht="15.75" hidden="1" x14ac:dyDescent="0.25">
      <c r="F207" s="5"/>
      <c r="G207" s="5"/>
      <c r="AD207" s="81"/>
      <c r="AE207" s="5"/>
      <c r="AF207" s="5"/>
      <c r="AG207" s="5"/>
      <c r="AH207" s="5"/>
      <c r="AM207" s="5"/>
      <c r="AN207" s="5"/>
      <c r="AO207" s="5"/>
      <c r="AP207" s="5"/>
    </row>
    <row r="208" spans="6:42" ht="15.75" hidden="1" x14ac:dyDescent="0.25">
      <c r="F208" s="5"/>
      <c r="G208" s="5"/>
      <c r="AD208" s="81"/>
      <c r="AE208" s="5"/>
      <c r="AF208" s="5"/>
      <c r="AG208" s="5"/>
      <c r="AH208" s="5"/>
      <c r="AM208" s="5"/>
      <c r="AN208" s="5"/>
      <c r="AO208" s="5"/>
      <c r="AP208" s="5"/>
    </row>
    <row r="209" spans="4:42" ht="15.75" hidden="1" x14ac:dyDescent="0.25">
      <c r="F209" s="5"/>
      <c r="G209" s="5"/>
      <c r="AD209" s="81"/>
      <c r="AE209" s="5"/>
      <c r="AF209" s="5"/>
      <c r="AG209" s="5"/>
      <c r="AH209" s="5"/>
      <c r="AM209" s="5"/>
      <c r="AN209" s="5"/>
      <c r="AO209" s="5"/>
      <c r="AP209" s="5"/>
    </row>
    <row r="210" spans="4:42" ht="15.75" hidden="1" x14ac:dyDescent="0.25">
      <c r="F210" s="5"/>
      <c r="G210" s="5"/>
      <c r="AD210" s="81"/>
      <c r="AE210" s="5"/>
      <c r="AF210" s="5"/>
      <c r="AG210" s="5"/>
      <c r="AH210" s="5"/>
      <c r="AM210" s="5"/>
      <c r="AN210" s="5"/>
      <c r="AO210" s="5"/>
      <c r="AP210" s="5"/>
    </row>
    <row r="211" spans="4:42" ht="15.75" hidden="1" x14ac:dyDescent="0.25">
      <c r="F211" s="5"/>
      <c r="G211" s="5"/>
      <c r="AD211" s="81"/>
      <c r="AE211" s="5"/>
      <c r="AF211" s="5"/>
      <c r="AG211" s="5"/>
      <c r="AH211" s="5"/>
      <c r="AM211" s="5"/>
      <c r="AN211" s="5"/>
      <c r="AO211" s="5"/>
      <c r="AP211" s="5"/>
    </row>
    <row r="212" spans="4:42" ht="15.75" hidden="1" x14ac:dyDescent="0.25">
      <c r="F212" s="5"/>
      <c r="G212" s="5"/>
      <c r="AD212" s="81"/>
      <c r="AE212" s="5"/>
      <c r="AF212" s="5"/>
      <c r="AG212" s="5"/>
      <c r="AH212" s="5"/>
      <c r="AM212" s="5"/>
      <c r="AN212" s="5"/>
      <c r="AO212" s="5"/>
      <c r="AP212" s="5"/>
    </row>
    <row r="213" spans="4:42" ht="15.75" hidden="1" x14ac:dyDescent="0.25">
      <c r="F213" s="5"/>
      <c r="G213" s="5"/>
      <c r="AD213" s="81"/>
      <c r="AE213" s="5"/>
      <c r="AF213" s="5"/>
      <c r="AG213" s="5"/>
      <c r="AH213" s="5"/>
      <c r="AM213" s="5"/>
      <c r="AN213" s="5"/>
      <c r="AO213" s="5"/>
      <c r="AP213" s="5"/>
    </row>
    <row r="214" spans="4:42" ht="15.75" hidden="1" x14ac:dyDescent="0.25">
      <c r="F214" s="5"/>
      <c r="G214" s="5"/>
      <c r="AD214" s="81"/>
      <c r="AE214" s="5"/>
      <c r="AF214" s="5"/>
      <c r="AG214" s="5"/>
      <c r="AH214" s="5"/>
      <c r="AM214" s="5"/>
      <c r="AN214" s="5"/>
      <c r="AO214" s="5"/>
      <c r="AP214" s="5"/>
    </row>
    <row r="215" spans="4:42" ht="15.75" hidden="1" x14ac:dyDescent="0.25">
      <c r="F215" s="5"/>
      <c r="G215" s="5"/>
      <c r="AD215" s="81"/>
      <c r="AE215" s="5"/>
      <c r="AF215" s="5"/>
      <c r="AG215" s="5"/>
      <c r="AH215" s="5"/>
      <c r="AM215" s="5"/>
      <c r="AN215" s="5"/>
      <c r="AO215" s="5"/>
      <c r="AP215" s="5"/>
    </row>
    <row r="216" spans="4:42" ht="15.75" hidden="1" x14ac:dyDescent="0.25">
      <c r="F216" s="5"/>
      <c r="G216" s="5"/>
      <c r="AD216" s="81"/>
      <c r="AE216" s="5"/>
      <c r="AF216" s="5"/>
      <c r="AG216" s="5"/>
      <c r="AH216" s="5"/>
      <c r="AM216" s="5"/>
      <c r="AN216" s="5"/>
      <c r="AO216" s="5"/>
      <c r="AP216" s="5"/>
    </row>
    <row r="217" spans="4:42" ht="15.75" hidden="1" x14ac:dyDescent="0.25">
      <c r="F217" s="5"/>
      <c r="G217" s="5"/>
      <c r="AD217" s="81"/>
      <c r="AE217" s="5"/>
      <c r="AF217" s="5"/>
      <c r="AG217" s="5"/>
      <c r="AH217" s="5"/>
      <c r="AM217" s="5"/>
      <c r="AN217" s="5"/>
      <c r="AO217" s="5"/>
      <c r="AP217" s="5"/>
    </row>
    <row r="218" spans="4:42" ht="15.75" hidden="1" x14ac:dyDescent="0.25">
      <c r="F218" s="5"/>
      <c r="G218" s="5"/>
      <c r="AD218" s="81"/>
      <c r="AE218" s="5"/>
      <c r="AF218" s="5"/>
      <c r="AG218" s="5"/>
      <c r="AH218" s="5"/>
      <c r="AM218" s="5"/>
      <c r="AN218" s="5"/>
      <c r="AO218" s="5"/>
      <c r="AP218" s="5"/>
    </row>
    <row r="219" spans="4:42" ht="15.75" hidden="1" x14ac:dyDescent="0.25">
      <c r="D219" s="11"/>
      <c r="E219" s="21"/>
      <c r="F219" s="5"/>
      <c r="G219" s="5"/>
      <c r="AD219" s="81"/>
      <c r="AE219" s="5"/>
      <c r="AF219" s="5"/>
      <c r="AG219" s="5"/>
      <c r="AH219" s="5"/>
      <c r="AI219" s="11"/>
      <c r="AM219" s="5"/>
      <c r="AN219" s="5"/>
      <c r="AO219" s="5"/>
      <c r="AP219" s="5"/>
    </row>
  </sheetData>
  <sheetProtection password="D09D" sheet="1" objects="1" scenarios="1"/>
  <autoFilter ref="E1:E219" xr:uid="{BEB42593-B24F-4226-8D64-44A8F362B173}">
    <filterColumn colId="0">
      <filters>
        <filter val="CATEGORIA"/>
        <filter val="MASTER C"/>
      </filters>
    </filterColumn>
  </autoFilter>
  <conditionalFormatting sqref="H1:H113 H143:H1048576 H115:H141">
    <cfRule type="containsText" dxfId="8" priority="3" operator="containsText" text="FEMININO">
      <formula>NOT(ISERROR(SEARCH("FEMININO",H1)))</formula>
    </cfRule>
  </conditionalFormatting>
  <conditionalFormatting sqref="H142">
    <cfRule type="containsText" dxfId="7" priority="2" operator="containsText" text="FEMININO">
      <formula>NOT(ISERROR(SEARCH("FEMININO",H142)))</formula>
    </cfRule>
  </conditionalFormatting>
  <conditionalFormatting sqref="H114">
    <cfRule type="containsText" dxfId="6" priority="1" operator="containsText" text="FEMININO">
      <formula>NOT(ISERROR(SEARCH("FEMININO",H114)))</formula>
    </cfRule>
  </conditionalFormatting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04B72-1D3D-4CB3-97EB-B968AFDBF3DF}">
  <sheetPr filterMode="1">
    <tabColor rgb="FF9E0000"/>
  </sheetPr>
  <dimension ref="A1:CC219"/>
  <sheetViews>
    <sheetView showGridLines="0" workbookViewId="0">
      <selection activeCell="H129" sqref="H129"/>
    </sheetView>
  </sheetViews>
  <sheetFormatPr defaultRowHeight="15" x14ac:dyDescent="0.25"/>
  <cols>
    <col min="1" max="1" width="9.42578125" style="5" customWidth="1"/>
    <col min="2" max="2" width="10.140625" style="5" customWidth="1"/>
    <col min="3" max="3" width="5.28515625" style="337" customWidth="1"/>
    <col min="4" max="4" width="34.140625" style="5" customWidth="1"/>
    <col min="5" max="5" width="12.140625" style="11" customWidth="1"/>
    <col min="6" max="6" width="24.85546875" style="11" customWidth="1"/>
    <col min="7" max="7" width="25.140625" style="21" bestFit="1" customWidth="1"/>
    <col min="8" max="8" width="33" style="350" bestFit="1" customWidth="1"/>
    <col min="9" max="9" width="9.140625" style="6"/>
    <col min="10" max="10" width="16.28515625" style="6" bestFit="1" customWidth="1"/>
    <col min="11" max="11" width="10.42578125" style="6" customWidth="1"/>
    <col min="12" max="12" width="5.5703125" style="6" bestFit="1" customWidth="1"/>
    <col min="13" max="13" width="9.7109375" style="6" bestFit="1" customWidth="1"/>
    <col min="14" max="14" width="9.28515625" style="6" bestFit="1" customWidth="1"/>
    <col min="15" max="15" width="9.5703125" style="6" customWidth="1"/>
    <col min="16" max="16" width="6.7109375" style="6" customWidth="1"/>
    <col min="17" max="17" width="9.7109375" style="6" bestFit="1" customWidth="1"/>
    <col min="18" max="18" width="9.7109375" style="6" customWidth="1"/>
    <col min="19" max="19" width="11" style="6" customWidth="1"/>
    <col min="20" max="20" width="7.5703125" style="6" customWidth="1"/>
    <col min="21" max="21" width="9.7109375" style="6" bestFit="1" customWidth="1"/>
    <col min="22" max="22" width="9.28515625" style="6" bestFit="1" customWidth="1"/>
    <col min="23" max="23" width="8.42578125" style="6" customWidth="1"/>
    <col min="24" max="24" width="5.5703125" style="6" bestFit="1" customWidth="1"/>
    <col min="25" max="26" width="8.5703125" style="5" customWidth="1"/>
    <col min="27" max="27" width="8.28515625" style="6" customWidth="1"/>
    <col min="28" max="28" width="5.5703125" style="6" bestFit="1" customWidth="1"/>
    <col min="29" max="29" width="9" style="5" customWidth="1"/>
    <col min="30" max="30" width="8.42578125" style="78" customWidth="1"/>
    <col min="31" max="31" width="8.28515625" style="4" customWidth="1"/>
    <col min="32" max="32" width="5.5703125" style="6" bestFit="1" customWidth="1"/>
    <col min="33" max="33" width="9.7109375" style="6" bestFit="1" customWidth="1"/>
    <col min="34" max="34" width="9" style="6" customWidth="1"/>
    <col min="35" max="35" width="8.28515625" style="128" customWidth="1"/>
    <col min="36" max="36" width="5.5703125" style="6" customWidth="1"/>
    <col min="37" max="37" width="9.7109375" style="6" customWidth="1"/>
    <col min="38" max="38" width="9.28515625" style="6" customWidth="1"/>
    <col min="39" max="39" width="8.42578125" style="4" customWidth="1"/>
    <col min="40" max="40" width="5.5703125" style="6" bestFit="1" customWidth="1"/>
    <col min="41" max="41" width="9.7109375" style="6" bestFit="1" customWidth="1"/>
    <col min="42" max="42" width="9.28515625" style="6" customWidth="1"/>
    <col min="43" max="16384" width="9.140625" style="5"/>
  </cols>
  <sheetData>
    <row r="1" spans="1:81" s="90" customFormat="1" ht="23.25" x14ac:dyDescent="0.35">
      <c r="A1" s="204"/>
      <c r="B1" s="204"/>
      <c r="C1" s="334"/>
      <c r="D1" s="205" t="s">
        <v>288</v>
      </c>
      <c r="E1" s="206"/>
      <c r="F1" s="206"/>
      <c r="G1" s="207"/>
      <c r="H1" s="349"/>
      <c r="I1" s="209"/>
      <c r="J1" s="209"/>
      <c r="K1" s="341" t="s">
        <v>324</v>
      </c>
      <c r="L1" s="342"/>
      <c r="M1" s="342"/>
      <c r="N1" s="342"/>
      <c r="O1" s="322" t="s">
        <v>319</v>
      </c>
      <c r="P1" s="332"/>
      <c r="Q1" s="332"/>
      <c r="R1" s="332"/>
      <c r="S1" s="285" t="s">
        <v>309</v>
      </c>
      <c r="T1" s="273"/>
      <c r="U1" s="273"/>
      <c r="V1" s="273"/>
      <c r="W1" s="129" t="s">
        <v>300</v>
      </c>
      <c r="X1" s="130"/>
      <c r="Y1" s="135"/>
      <c r="Z1" s="135"/>
      <c r="AA1" s="100" t="s">
        <v>277</v>
      </c>
      <c r="AB1" s="91"/>
      <c r="AC1" s="101"/>
      <c r="AD1" s="101"/>
      <c r="AE1" s="245" t="s">
        <v>301</v>
      </c>
      <c r="AF1" s="245"/>
      <c r="AG1" s="245"/>
      <c r="AH1" s="245"/>
      <c r="AI1" s="243" t="s">
        <v>302</v>
      </c>
      <c r="AJ1" s="243"/>
      <c r="AK1" s="243"/>
      <c r="AL1" s="243"/>
      <c r="AM1" s="244" t="s">
        <v>303</v>
      </c>
      <c r="AN1" s="244"/>
      <c r="AO1" s="244"/>
      <c r="AP1" s="244"/>
    </row>
    <row r="2" spans="1:81" s="90" customFormat="1" ht="15.75" x14ac:dyDescent="0.25">
      <c r="A2" s="51" t="s">
        <v>84</v>
      </c>
      <c r="B2" s="51" t="s">
        <v>85</v>
      </c>
      <c r="C2" s="335" t="s">
        <v>4</v>
      </c>
      <c r="D2" s="90" t="s">
        <v>3</v>
      </c>
      <c r="E2" s="10" t="s">
        <v>0</v>
      </c>
      <c r="F2" s="90" t="s">
        <v>1</v>
      </c>
      <c r="G2" s="17" t="s">
        <v>156</v>
      </c>
      <c r="H2" s="87" t="s">
        <v>356</v>
      </c>
      <c r="I2" s="90" t="s">
        <v>232</v>
      </c>
      <c r="J2" s="90" t="s">
        <v>89</v>
      </c>
      <c r="K2" s="343" t="s">
        <v>2</v>
      </c>
      <c r="L2" s="343" t="s">
        <v>4</v>
      </c>
      <c r="M2" s="343" t="s">
        <v>93</v>
      </c>
      <c r="N2" s="343" t="s">
        <v>84</v>
      </c>
      <c r="O2" s="310" t="s">
        <v>2</v>
      </c>
      <c r="P2" s="310" t="s">
        <v>4</v>
      </c>
      <c r="Q2" s="310" t="s">
        <v>93</v>
      </c>
      <c r="R2" s="310" t="s">
        <v>84</v>
      </c>
      <c r="S2" s="274" t="s">
        <v>84</v>
      </c>
      <c r="T2" s="274" t="s">
        <v>4</v>
      </c>
      <c r="U2" s="274" t="s">
        <v>93</v>
      </c>
      <c r="V2" s="274" t="s">
        <v>84</v>
      </c>
      <c r="W2" s="131" t="s">
        <v>2</v>
      </c>
      <c r="X2" s="131" t="s">
        <v>4</v>
      </c>
      <c r="Y2" s="136" t="s">
        <v>93</v>
      </c>
      <c r="Z2" s="136" t="s">
        <v>84</v>
      </c>
      <c r="AA2" s="92" t="s">
        <v>2</v>
      </c>
      <c r="AB2" s="92" t="s">
        <v>4</v>
      </c>
      <c r="AC2" s="92" t="s">
        <v>93</v>
      </c>
      <c r="AD2" s="92" t="s">
        <v>84</v>
      </c>
      <c r="AE2" s="246" t="s">
        <v>2</v>
      </c>
      <c r="AF2" s="247" t="s">
        <v>4</v>
      </c>
      <c r="AG2" s="247" t="s">
        <v>93</v>
      </c>
      <c r="AH2" s="247" t="s">
        <v>84</v>
      </c>
      <c r="AI2" s="191" t="s">
        <v>2</v>
      </c>
      <c r="AJ2" s="175" t="s">
        <v>4</v>
      </c>
      <c r="AK2" s="175" t="s">
        <v>93</v>
      </c>
      <c r="AL2" s="175" t="s">
        <v>84</v>
      </c>
      <c r="AM2" s="39" t="s">
        <v>2</v>
      </c>
      <c r="AN2" s="40" t="s">
        <v>4</v>
      </c>
      <c r="AO2" s="40" t="s">
        <v>93</v>
      </c>
      <c r="AP2" s="40" t="s">
        <v>84</v>
      </c>
    </row>
    <row r="3" spans="1:81" s="90" customFormat="1" ht="15.75" hidden="1" customHeight="1" x14ac:dyDescent="0.3">
      <c r="A3" s="53">
        <f>N3+R3+V3+Z3+AD3+AH3+AL3+AP3</f>
        <v>776</v>
      </c>
      <c r="B3" s="53">
        <v>1</v>
      </c>
      <c r="C3" s="336">
        <f>AVERAGE(L3,P3,T3,X3,AB3,AF3,AJ3,AN3,)</f>
        <v>36.333333333333336</v>
      </c>
      <c r="D3" s="352" t="s">
        <v>39</v>
      </c>
      <c r="E3" s="350" t="s">
        <v>13</v>
      </c>
      <c r="F3" s="350" t="s">
        <v>18</v>
      </c>
      <c r="G3" s="353" t="s">
        <v>210</v>
      </c>
      <c r="H3" s="351" t="s">
        <v>329</v>
      </c>
      <c r="I3" s="8" t="s">
        <v>92</v>
      </c>
      <c r="J3" s="8" t="s">
        <v>90</v>
      </c>
      <c r="K3" s="345">
        <v>4.5995370370370365E-3</v>
      </c>
      <c r="L3" s="344">
        <v>32</v>
      </c>
      <c r="M3" s="344">
        <v>7</v>
      </c>
      <c r="N3" s="344">
        <v>93</v>
      </c>
      <c r="O3" s="339">
        <v>2.170138888888889E-3</v>
      </c>
      <c r="P3" s="340">
        <v>32</v>
      </c>
      <c r="Q3" s="340">
        <v>7</v>
      </c>
      <c r="R3" s="340">
        <v>94</v>
      </c>
      <c r="S3" s="293">
        <v>9.8263888888888901E-4</v>
      </c>
      <c r="T3" s="294">
        <v>43</v>
      </c>
      <c r="U3" s="294">
        <v>1</v>
      </c>
      <c r="V3" s="294">
        <v>100</v>
      </c>
      <c r="W3" s="156">
        <v>7.6504629629629622E-4</v>
      </c>
      <c r="X3" s="154">
        <v>44</v>
      </c>
      <c r="Y3" s="154">
        <v>3</v>
      </c>
      <c r="Z3" s="154">
        <v>100</v>
      </c>
      <c r="AA3" s="107">
        <v>9.6400462962962959E-3</v>
      </c>
      <c r="AB3" s="108">
        <v>29</v>
      </c>
      <c r="AC3" s="108">
        <v>8</v>
      </c>
      <c r="AD3" s="108">
        <v>93</v>
      </c>
      <c r="AE3" s="248">
        <v>5.6134259259259256E-4</v>
      </c>
      <c r="AF3" s="249">
        <v>49</v>
      </c>
      <c r="AG3" s="249">
        <v>4</v>
      </c>
      <c r="AH3" s="249">
        <v>97</v>
      </c>
      <c r="AI3" s="192">
        <v>3.6226851851851855E-4</v>
      </c>
      <c r="AJ3" s="193">
        <v>48</v>
      </c>
      <c r="AK3" s="193">
        <v>1</v>
      </c>
      <c r="AL3" s="193">
        <v>100</v>
      </c>
      <c r="AM3" s="114">
        <v>1.7824074074074075E-4</v>
      </c>
      <c r="AN3" s="115">
        <v>50</v>
      </c>
      <c r="AO3" s="115">
        <v>2</v>
      </c>
      <c r="AP3" s="115">
        <v>99</v>
      </c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T3" s="110"/>
      <c r="BU3" s="110"/>
      <c r="BV3" s="110"/>
      <c r="BW3" s="110"/>
      <c r="BX3" s="110"/>
      <c r="BY3" s="110"/>
      <c r="BZ3" s="110"/>
    </row>
    <row r="4" spans="1:81" s="110" customFormat="1" ht="18.75" hidden="1" x14ac:dyDescent="0.3">
      <c r="A4" s="53">
        <f>N4+R4+V4+Z4+AD4+AH4+AL4+AP4</f>
        <v>757</v>
      </c>
      <c r="B4" s="53">
        <v>2</v>
      </c>
      <c r="C4" s="336">
        <f>AVERAGE(L4,P4,T4,X4,AB4,AF4,AJ4,AN4,)</f>
        <v>38.111111111111114</v>
      </c>
      <c r="D4" s="352" t="s">
        <v>6</v>
      </c>
      <c r="E4" s="350" t="s">
        <v>7</v>
      </c>
      <c r="F4" s="350" t="s">
        <v>8</v>
      </c>
      <c r="G4" s="353" t="s">
        <v>210</v>
      </c>
      <c r="H4" s="350" t="s">
        <v>330</v>
      </c>
      <c r="I4" s="8" t="s">
        <v>92</v>
      </c>
      <c r="J4" s="8" t="s">
        <v>90</v>
      </c>
      <c r="K4" s="345">
        <v>4.5486111111111109E-3</v>
      </c>
      <c r="L4" s="344">
        <v>36</v>
      </c>
      <c r="M4" s="344">
        <v>6</v>
      </c>
      <c r="N4" s="344">
        <v>95</v>
      </c>
      <c r="O4" s="339">
        <v>2.1400462962962961E-3</v>
      </c>
      <c r="P4" s="340">
        <v>43</v>
      </c>
      <c r="Q4" s="340">
        <v>5</v>
      </c>
      <c r="R4" s="340">
        <v>97</v>
      </c>
      <c r="S4" s="291">
        <v>9.9652777777777782E-4</v>
      </c>
      <c r="T4" s="292">
        <v>34</v>
      </c>
      <c r="U4" s="292">
        <v>5</v>
      </c>
      <c r="V4" s="292">
        <v>96</v>
      </c>
      <c r="W4" s="133">
        <v>7.7430555555555553E-4</v>
      </c>
      <c r="X4" s="134">
        <v>36</v>
      </c>
      <c r="Y4" s="134">
        <v>5</v>
      </c>
      <c r="Z4" s="134">
        <v>96</v>
      </c>
      <c r="AA4" s="103">
        <v>9.7106481481481471E-3</v>
      </c>
      <c r="AB4" s="93">
        <v>30</v>
      </c>
      <c r="AC4" s="94">
        <v>11</v>
      </c>
      <c r="AD4" s="94">
        <v>90</v>
      </c>
      <c r="AE4" s="250">
        <v>5.6712962962962956E-4</v>
      </c>
      <c r="AF4" s="251">
        <v>37</v>
      </c>
      <c r="AG4" s="252">
        <v>6</v>
      </c>
      <c r="AH4" s="253">
        <v>95</v>
      </c>
      <c r="AI4" s="194">
        <v>3.7037037037037035E-4</v>
      </c>
      <c r="AJ4" s="177">
        <v>60</v>
      </c>
      <c r="AK4" s="177">
        <v>5</v>
      </c>
      <c r="AL4" s="177">
        <v>96</v>
      </c>
      <c r="AM4" s="41">
        <v>1.8518518518518518E-4</v>
      </c>
      <c r="AN4" s="42">
        <v>67</v>
      </c>
      <c r="AO4" s="42">
        <v>9</v>
      </c>
      <c r="AP4" s="42">
        <v>92</v>
      </c>
    </row>
    <row r="5" spans="1:81" s="110" customFormat="1" ht="15.75" hidden="1" customHeight="1" x14ac:dyDescent="0.3">
      <c r="A5" s="53">
        <f>N5+R5+V5+Z5+AD5+AH5+AL5+AP5</f>
        <v>729</v>
      </c>
      <c r="B5" s="53">
        <v>3</v>
      </c>
      <c r="C5" s="336">
        <f>AVERAGE(L5,P5,T5,X5,AB5,AF5,AJ5,AN5,)</f>
        <v>39.555555555555557</v>
      </c>
      <c r="D5" s="352" t="s">
        <v>19</v>
      </c>
      <c r="E5" s="350" t="s">
        <v>7</v>
      </c>
      <c r="F5" s="350" t="s">
        <v>18</v>
      </c>
      <c r="G5" s="353" t="s">
        <v>210</v>
      </c>
      <c r="H5" s="350" t="s">
        <v>331</v>
      </c>
      <c r="I5" s="8" t="s">
        <v>92</v>
      </c>
      <c r="J5" s="8" t="s">
        <v>90</v>
      </c>
      <c r="K5" s="345">
        <v>4.5324074074074077E-3</v>
      </c>
      <c r="L5" s="344">
        <v>31</v>
      </c>
      <c r="M5" s="344">
        <v>5</v>
      </c>
      <c r="N5" s="344">
        <v>96</v>
      </c>
      <c r="O5" s="313">
        <v>2.138888888888889E-3</v>
      </c>
      <c r="P5" s="314">
        <v>41</v>
      </c>
      <c r="Q5" s="314">
        <v>4</v>
      </c>
      <c r="R5" s="314">
        <v>96</v>
      </c>
      <c r="S5" s="283">
        <v>1.0162037037037038E-3</v>
      </c>
      <c r="T5" s="278">
        <v>46</v>
      </c>
      <c r="U5" s="278">
        <v>9</v>
      </c>
      <c r="V5" s="278">
        <v>92</v>
      </c>
      <c r="W5" s="133">
        <v>8.0555555555555545E-4</v>
      </c>
      <c r="X5" s="134">
        <v>44</v>
      </c>
      <c r="Y5" s="134">
        <v>9</v>
      </c>
      <c r="Z5" s="134">
        <v>92</v>
      </c>
      <c r="AA5" s="98">
        <v>9.2766203703703708E-3</v>
      </c>
      <c r="AB5" s="94">
        <v>30</v>
      </c>
      <c r="AC5" s="94">
        <v>3</v>
      </c>
      <c r="AD5" s="94">
        <v>98</v>
      </c>
      <c r="AE5" s="250">
        <v>5.9490740740740739E-4</v>
      </c>
      <c r="AF5" s="252">
        <v>52</v>
      </c>
      <c r="AG5" s="252">
        <v>18</v>
      </c>
      <c r="AH5" s="253">
        <v>83</v>
      </c>
      <c r="AI5" s="195">
        <v>3.8888888888888892E-4</v>
      </c>
      <c r="AJ5" s="180">
        <v>55</v>
      </c>
      <c r="AK5" s="180">
        <v>12</v>
      </c>
      <c r="AL5" s="181">
        <v>90</v>
      </c>
      <c r="AM5" s="41">
        <v>1.9444444444444446E-4</v>
      </c>
      <c r="AN5" s="42">
        <v>57</v>
      </c>
      <c r="AO5" s="42">
        <v>19</v>
      </c>
      <c r="AP5" s="42">
        <v>82</v>
      </c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</row>
    <row r="6" spans="1:81" s="110" customFormat="1" ht="18.75" hidden="1" x14ac:dyDescent="0.3">
      <c r="A6" s="53">
        <f>N6+R6+V6+Z6+AD6+AH6+AL6+AP6</f>
        <v>723</v>
      </c>
      <c r="B6" s="53">
        <v>4</v>
      </c>
      <c r="C6" s="336">
        <f>AVERAGE(L6,P6,T6,X6,AB6,AF6,AJ6,AN6,)</f>
        <v>36.888888888888886</v>
      </c>
      <c r="D6" s="3" t="s">
        <v>44</v>
      </c>
      <c r="E6" s="12" t="s">
        <v>13</v>
      </c>
      <c r="F6" s="12" t="s">
        <v>18</v>
      </c>
      <c r="G6" s="57" t="s">
        <v>210</v>
      </c>
      <c r="H6" s="351"/>
      <c r="I6" s="8" t="s">
        <v>92</v>
      </c>
      <c r="J6" s="8" t="s">
        <v>90</v>
      </c>
      <c r="K6" s="345">
        <v>4.7141203703703703E-3</v>
      </c>
      <c r="L6" s="344">
        <v>30</v>
      </c>
      <c r="M6" s="344">
        <v>8</v>
      </c>
      <c r="N6" s="344">
        <v>92</v>
      </c>
      <c r="O6" s="313">
        <v>2.2060185185185186E-3</v>
      </c>
      <c r="P6" s="314">
        <v>35</v>
      </c>
      <c r="Q6" s="314">
        <v>8</v>
      </c>
      <c r="R6" s="314">
        <v>93</v>
      </c>
      <c r="S6" s="283">
        <v>1.017361111111111E-3</v>
      </c>
      <c r="T6" s="278">
        <v>42</v>
      </c>
      <c r="U6" s="278">
        <v>10</v>
      </c>
      <c r="V6" s="278">
        <v>91</v>
      </c>
      <c r="W6" s="133">
        <v>8.0324074074074076E-4</v>
      </c>
      <c r="X6" s="134">
        <v>42</v>
      </c>
      <c r="Y6" s="134">
        <v>8</v>
      </c>
      <c r="Z6" s="134">
        <v>93</v>
      </c>
      <c r="AA6" s="98">
        <v>9.8784722222222225E-3</v>
      </c>
      <c r="AB6" s="94">
        <v>26</v>
      </c>
      <c r="AC6" s="94">
        <v>14</v>
      </c>
      <c r="AD6" s="94">
        <v>87</v>
      </c>
      <c r="AE6" s="250">
        <v>5.9143518518518518E-4</v>
      </c>
      <c r="AF6" s="252">
        <v>47</v>
      </c>
      <c r="AG6" s="252">
        <v>16</v>
      </c>
      <c r="AH6" s="253">
        <v>85</v>
      </c>
      <c r="AI6" s="195">
        <v>3.8310185185185186E-4</v>
      </c>
      <c r="AJ6" s="180">
        <v>51</v>
      </c>
      <c r="AK6" s="180">
        <v>8</v>
      </c>
      <c r="AL6" s="181">
        <v>93</v>
      </c>
      <c r="AM6" s="41">
        <v>1.8749999999999998E-4</v>
      </c>
      <c r="AN6" s="42">
        <v>59</v>
      </c>
      <c r="AO6" s="42">
        <v>12</v>
      </c>
      <c r="AP6" s="42">
        <v>89</v>
      </c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T6" s="90"/>
      <c r="BU6" s="90"/>
      <c r="BV6" s="90"/>
      <c r="BW6" s="90"/>
      <c r="BX6" s="90"/>
      <c r="BY6" s="90"/>
      <c r="BZ6" s="90"/>
      <c r="CA6" s="90"/>
      <c r="CB6" s="90"/>
      <c r="CC6" s="90"/>
    </row>
    <row r="7" spans="1:81" s="110" customFormat="1" ht="15.75" hidden="1" customHeight="1" x14ac:dyDescent="0.3">
      <c r="A7" s="53">
        <f>N7+R7+V7+Z7+AD7+AH7+AL7+AP7</f>
        <v>718</v>
      </c>
      <c r="B7" s="53">
        <v>5</v>
      </c>
      <c r="C7" s="336">
        <f>AVERAGE(L7,P7,T7,X7,AB7,AF7,AJ7,AN7,)</f>
        <v>33.444444444444443</v>
      </c>
      <c r="D7" s="3" t="s">
        <v>14</v>
      </c>
      <c r="E7" s="12" t="s">
        <v>13</v>
      </c>
      <c r="F7" s="12" t="s">
        <v>121</v>
      </c>
      <c r="G7" s="57" t="s">
        <v>211</v>
      </c>
      <c r="H7" s="350"/>
      <c r="I7" s="8" t="s">
        <v>92</v>
      </c>
      <c r="J7" s="8" t="s">
        <v>90</v>
      </c>
      <c r="K7" s="345">
        <v>5.269675925925925E-3</v>
      </c>
      <c r="L7" s="344">
        <v>27</v>
      </c>
      <c r="M7" s="344">
        <v>14</v>
      </c>
      <c r="N7" s="344">
        <v>86</v>
      </c>
      <c r="O7" s="313">
        <v>2.3730324074074075E-3</v>
      </c>
      <c r="P7" s="314">
        <v>31</v>
      </c>
      <c r="Q7" s="314">
        <v>16</v>
      </c>
      <c r="R7" s="314">
        <v>85</v>
      </c>
      <c r="S7" s="283">
        <v>9.930555555555554E-4</v>
      </c>
      <c r="T7" s="278">
        <v>39</v>
      </c>
      <c r="U7" s="278">
        <v>3</v>
      </c>
      <c r="V7" s="278">
        <v>98</v>
      </c>
      <c r="W7" s="133">
        <v>7.6967592592592593E-4</v>
      </c>
      <c r="X7" s="134">
        <v>41</v>
      </c>
      <c r="Y7" s="134">
        <v>4</v>
      </c>
      <c r="Z7" s="134">
        <v>97</v>
      </c>
      <c r="AA7" s="98">
        <v>1.089699074074074E-2</v>
      </c>
      <c r="AB7" s="94">
        <v>26</v>
      </c>
      <c r="AC7" s="94">
        <v>40</v>
      </c>
      <c r="AD7" s="94">
        <v>61</v>
      </c>
      <c r="AE7" s="254">
        <v>5.4976851851851855E-4</v>
      </c>
      <c r="AF7" s="255">
        <v>42</v>
      </c>
      <c r="AG7" s="255">
        <v>2</v>
      </c>
      <c r="AH7" s="255">
        <v>99</v>
      </c>
      <c r="AI7" s="195">
        <v>3.6458333333333335E-4</v>
      </c>
      <c r="AJ7" s="180">
        <v>46</v>
      </c>
      <c r="AK7" s="180">
        <v>3</v>
      </c>
      <c r="AL7" s="181">
        <v>98</v>
      </c>
      <c r="AM7" s="41">
        <v>1.8402777777777778E-4</v>
      </c>
      <c r="AN7" s="42">
        <v>49</v>
      </c>
      <c r="AO7" s="42">
        <v>7</v>
      </c>
      <c r="AP7" s="42">
        <v>94</v>
      </c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T7" s="90"/>
      <c r="BU7" s="90"/>
      <c r="BV7" s="90"/>
      <c r="BW7" s="90"/>
      <c r="BX7" s="90"/>
      <c r="BY7" s="90"/>
      <c r="BZ7" s="90"/>
      <c r="CA7" s="90"/>
      <c r="CB7" s="90"/>
      <c r="CC7" s="90"/>
    </row>
    <row r="8" spans="1:81" s="110" customFormat="1" ht="15.75" hidden="1" customHeight="1" x14ac:dyDescent="0.3">
      <c r="A8" s="53">
        <f>N8+R8+V8+Z8+AD8+AH8+AL8+AP8</f>
        <v>668</v>
      </c>
      <c r="B8" s="53">
        <v>6</v>
      </c>
      <c r="C8" s="336">
        <f>AVERAGE(L8,P8,T8,X8,AB8,AF8,AJ8,AN8,)</f>
        <v>34.857142857142854</v>
      </c>
      <c r="D8" s="3" t="s">
        <v>171</v>
      </c>
      <c r="E8" s="12" t="s">
        <v>233</v>
      </c>
      <c r="F8" s="12" t="s">
        <v>181</v>
      </c>
      <c r="G8" s="57" t="s">
        <v>209</v>
      </c>
      <c r="H8" s="351" t="s">
        <v>332</v>
      </c>
      <c r="I8" s="8" t="s">
        <v>92</v>
      </c>
      <c r="J8" s="8" t="s">
        <v>90</v>
      </c>
      <c r="K8" s="345">
        <v>4.5613425925925925E-3</v>
      </c>
      <c r="L8" s="344">
        <v>33</v>
      </c>
      <c r="M8" s="344"/>
      <c r="N8" s="344">
        <v>94</v>
      </c>
      <c r="O8" s="329">
        <v>2.1215277777777782E-3</v>
      </c>
      <c r="P8" s="330">
        <v>38</v>
      </c>
      <c r="Q8" s="330">
        <v>3</v>
      </c>
      <c r="R8" s="330">
        <v>98</v>
      </c>
      <c r="S8" s="293">
        <v>9.8263888888888901E-4</v>
      </c>
      <c r="T8" s="294">
        <v>43</v>
      </c>
      <c r="U8" s="294">
        <v>2</v>
      </c>
      <c r="V8" s="294">
        <v>99</v>
      </c>
      <c r="W8" s="156">
        <v>7.6041666666666662E-4</v>
      </c>
      <c r="X8" s="154">
        <v>49</v>
      </c>
      <c r="Y8" s="154">
        <v>2</v>
      </c>
      <c r="Z8" s="154">
        <v>99</v>
      </c>
      <c r="AA8" s="107">
        <v>9.5671296296296303E-3</v>
      </c>
      <c r="AB8" s="108">
        <v>30</v>
      </c>
      <c r="AC8" s="108">
        <v>5</v>
      </c>
      <c r="AD8" s="108">
        <v>96</v>
      </c>
      <c r="AE8" s="248">
        <v>5.7754629629629627E-4</v>
      </c>
      <c r="AF8" s="249">
        <v>51</v>
      </c>
      <c r="AG8" s="249">
        <v>11</v>
      </c>
      <c r="AH8" s="249">
        <v>90</v>
      </c>
      <c r="AI8" s="199" t="s">
        <v>289</v>
      </c>
      <c r="AJ8" s="199"/>
      <c r="AK8" s="196"/>
      <c r="AL8" s="193">
        <v>39</v>
      </c>
      <c r="AM8" s="43" t="s">
        <v>152</v>
      </c>
      <c r="AN8" s="115"/>
      <c r="AO8" s="115"/>
      <c r="AP8" s="115">
        <v>53</v>
      </c>
    </row>
    <row r="9" spans="1:81" s="110" customFormat="1" ht="15.75" customHeight="1" x14ac:dyDescent="0.3">
      <c r="A9" s="53">
        <f>N9+R9+V9+Z9+AD9+AH9+AL9+AP9</f>
        <v>640</v>
      </c>
      <c r="B9" s="53">
        <v>7</v>
      </c>
      <c r="C9" s="336">
        <f>AVERAGE(L9,P9,T9,X9,AB9,AF9,AJ9,AN9,)</f>
        <v>34.333333333333336</v>
      </c>
      <c r="D9" s="3" t="s">
        <v>48</v>
      </c>
      <c r="E9" s="12" t="s">
        <v>50</v>
      </c>
      <c r="F9" s="12" t="s">
        <v>18</v>
      </c>
      <c r="G9" s="57" t="s">
        <v>210</v>
      </c>
      <c r="H9" s="351" t="s">
        <v>333</v>
      </c>
      <c r="I9" s="8" t="s">
        <v>92</v>
      </c>
      <c r="J9" s="8" t="s">
        <v>90</v>
      </c>
      <c r="K9" s="345">
        <v>5.0231481481481481E-3</v>
      </c>
      <c r="L9" s="344">
        <v>27</v>
      </c>
      <c r="M9" s="344">
        <v>11</v>
      </c>
      <c r="N9" s="344">
        <v>89</v>
      </c>
      <c r="O9" s="339">
        <v>2.3217592592592591E-3</v>
      </c>
      <c r="P9" s="340">
        <v>32</v>
      </c>
      <c r="Q9" s="340">
        <v>11</v>
      </c>
      <c r="R9" s="340">
        <v>90</v>
      </c>
      <c r="S9" s="289">
        <v>1.0868055555555555E-3</v>
      </c>
      <c r="T9" s="290">
        <v>39</v>
      </c>
      <c r="U9" s="290">
        <v>19</v>
      </c>
      <c r="V9" s="290">
        <v>82</v>
      </c>
      <c r="W9" s="156">
        <v>8.587962962962963E-4</v>
      </c>
      <c r="X9" s="154">
        <v>39</v>
      </c>
      <c r="Y9" s="154">
        <v>19</v>
      </c>
      <c r="Z9" s="154">
        <v>82</v>
      </c>
      <c r="AA9" s="107">
        <v>1.0731481481481481E-2</v>
      </c>
      <c r="AB9" s="108">
        <v>24</v>
      </c>
      <c r="AC9" s="108">
        <v>33</v>
      </c>
      <c r="AD9" s="108">
        <v>68</v>
      </c>
      <c r="AE9" s="248">
        <v>6.3310185185185192E-4</v>
      </c>
      <c r="AF9" s="249">
        <v>47</v>
      </c>
      <c r="AG9" s="249">
        <v>25</v>
      </c>
      <c r="AH9" s="249">
        <v>76</v>
      </c>
      <c r="AI9" s="192">
        <v>4.1550925925925918E-4</v>
      </c>
      <c r="AJ9" s="193">
        <v>53</v>
      </c>
      <c r="AK9" s="193">
        <v>24</v>
      </c>
      <c r="AL9" s="193">
        <v>77</v>
      </c>
      <c r="AM9" s="114">
        <v>2.0254629629629629E-4</v>
      </c>
      <c r="AN9" s="115">
        <v>48</v>
      </c>
      <c r="AO9" s="115">
        <v>25</v>
      </c>
      <c r="AP9" s="115">
        <v>76</v>
      </c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CA9" s="24"/>
      <c r="CB9" s="24"/>
      <c r="CC9" s="24"/>
    </row>
    <row r="10" spans="1:81" s="90" customFormat="1" ht="18.75" hidden="1" x14ac:dyDescent="0.3">
      <c r="A10" s="53">
        <f>N10+R10+V10+Z10+AD10+AH10+AL10+AP10</f>
        <v>636</v>
      </c>
      <c r="B10" s="53">
        <v>8</v>
      </c>
      <c r="C10" s="336">
        <f>AVERAGE(L10,P10,T10,X10,AB10,AF10,AJ10,AN10,)</f>
        <v>32.888888888888886</v>
      </c>
      <c r="D10" s="3" t="s">
        <v>69</v>
      </c>
      <c r="E10" s="12" t="s">
        <v>13</v>
      </c>
      <c r="F10" s="12" t="s">
        <v>18</v>
      </c>
      <c r="G10" s="57" t="s">
        <v>210</v>
      </c>
      <c r="H10" s="350"/>
      <c r="I10" s="8" t="s">
        <v>92</v>
      </c>
      <c r="J10" s="8" t="s">
        <v>90</v>
      </c>
      <c r="K10" s="345">
        <v>5.0833333333333338E-3</v>
      </c>
      <c r="L10" s="344">
        <v>28</v>
      </c>
      <c r="M10" s="344">
        <v>12</v>
      </c>
      <c r="N10" s="344">
        <v>88</v>
      </c>
      <c r="O10" s="313">
        <v>2.2997685185185183E-3</v>
      </c>
      <c r="P10" s="314">
        <v>33</v>
      </c>
      <c r="Q10" s="314">
        <v>10</v>
      </c>
      <c r="R10" s="314">
        <v>91</v>
      </c>
      <c r="S10" s="283">
        <v>1.0983796296296295E-3</v>
      </c>
      <c r="T10" s="278">
        <v>39</v>
      </c>
      <c r="U10" s="278">
        <v>21</v>
      </c>
      <c r="V10" s="278">
        <v>80</v>
      </c>
      <c r="W10" s="133">
        <v>8.5300925925925919E-4</v>
      </c>
      <c r="X10" s="134">
        <v>39</v>
      </c>
      <c r="Y10" s="134">
        <v>17</v>
      </c>
      <c r="Z10" s="134">
        <v>83</v>
      </c>
      <c r="AA10" s="98">
        <v>1.0628472222222221E-2</v>
      </c>
      <c r="AB10" s="94">
        <v>25</v>
      </c>
      <c r="AC10" s="94">
        <v>32</v>
      </c>
      <c r="AD10" s="94">
        <v>69</v>
      </c>
      <c r="AE10" s="250">
        <v>6.3194444444444442E-4</v>
      </c>
      <c r="AF10" s="252">
        <v>45</v>
      </c>
      <c r="AG10" s="252">
        <v>24</v>
      </c>
      <c r="AH10" s="253">
        <v>77</v>
      </c>
      <c r="AI10" s="195">
        <v>4.4328703703703701E-4</v>
      </c>
      <c r="AJ10" s="180">
        <v>40</v>
      </c>
      <c r="AK10" s="180">
        <v>32</v>
      </c>
      <c r="AL10" s="181">
        <v>69</v>
      </c>
      <c r="AM10" s="41">
        <v>1.9675925925925926E-4</v>
      </c>
      <c r="AN10" s="42">
        <v>47</v>
      </c>
      <c r="AO10" s="42">
        <v>22</v>
      </c>
      <c r="AP10" s="42">
        <v>79</v>
      </c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  <c r="BK10" s="110"/>
      <c r="BL10" s="110"/>
      <c r="BM10" s="110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0"/>
      <c r="CA10" s="5"/>
      <c r="CB10" s="5"/>
      <c r="CC10" s="5"/>
    </row>
    <row r="11" spans="1:81" s="90" customFormat="1" ht="15.75" hidden="1" customHeight="1" x14ac:dyDescent="0.3">
      <c r="A11" s="53">
        <f>N11+R11+V11+Z11+AD11+AH11+AL11+AP11</f>
        <v>625</v>
      </c>
      <c r="B11" s="53">
        <v>9</v>
      </c>
      <c r="C11" s="336">
        <f>AVERAGE(L11,P11,T11,X11,AB11,AF11,AJ11,AN11,)</f>
        <v>41.125</v>
      </c>
      <c r="D11" s="3" t="s">
        <v>72</v>
      </c>
      <c r="E11" s="12" t="s">
        <v>7</v>
      </c>
      <c r="F11" s="12" t="s">
        <v>73</v>
      </c>
      <c r="G11" s="57" t="s">
        <v>125</v>
      </c>
      <c r="H11" s="350"/>
      <c r="I11" s="8" t="s">
        <v>92</v>
      </c>
      <c r="J11" s="8" t="s">
        <v>90</v>
      </c>
      <c r="K11" s="344"/>
      <c r="L11" s="344"/>
      <c r="M11" s="344"/>
      <c r="N11" s="344"/>
      <c r="O11" s="313">
        <v>2.1678240740740742E-3</v>
      </c>
      <c r="P11" s="314">
        <v>39</v>
      </c>
      <c r="Q11" s="314">
        <v>6</v>
      </c>
      <c r="R11" s="314">
        <v>95</v>
      </c>
      <c r="S11" s="283">
        <v>1.0231481481481482E-3</v>
      </c>
      <c r="T11" s="278">
        <v>45</v>
      </c>
      <c r="U11" s="278">
        <v>11</v>
      </c>
      <c r="V11" s="278">
        <v>90</v>
      </c>
      <c r="W11" s="133">
        <v>8.1365740740740736E-4</v>
      </c>
      <c r="X11" s="134">
        <v>49</v>
      </c>
      <c r="Y11" s="134">
        <v>13</v>
      </c>
      <c r="Z11" s="134">
        <v>88</v>
      </c>
      <c r="AA11" s="98">
        <v>9.2453703703703708E-3</v>
      </c>
      <c r="AB11" s="94">
        <v>30</v>
      </c>
      <c r="AC11" s="94">
        <v>2</v>
      </c>
      <c r="AD11" s="94">
        <v>99</v>
      </c>
      <c r="AE11" s="250">
        <v>6.0995370370370381E-4</v>
      </c>
      <c r="AF11" s="252">
        <v>54</v>
      </c>
      <c r="AG11" s="252">
        <v>21</v>
      </c>
      <c r="AH11" s="253">
        <v>80</v>
      </c>
      <c r="AI11" s="195">
        <v>4.0509259259259258E-4</v>
      </c>
      <c r="AJ11" s="180">
        <v>56</v>
      </c>
      <c r="AK11" s="180">
        <v>21</v>
      </c>
      <c r="AL11" s="181">
        <v>80</v>
      </c>
      <c r="AM11" s="41">
        <v>1.8402777777777778E-4</v>
      </c>
      <c r="AN11" s="42">
        <v>56</v>
      </c>
      <c r="AO11" s="42">
        <v>8</v>
      </c>
      <c r="AP11" s="42">
        <v>93</v>
      </c>
      <c r="BQ11" s="110"/>
      <c r="BR11" s="110"/>
      <c r="BS11" s="110"/>
      <c r="BT11" s="110"/>
      <c r="BU11" s="110"/>
      <c r="BV11" s="110"/>
      <c r="BW11" s="110"/>
      <c r="BX11" s="110"/>
      <c r="BY11" s="110"/>
      <c r="BZ11" s="110"/>
      <c r="CA11" s="106"/>
      <c r="CB11" s="106"/>
      <c r="CC11" s="106"/>
    </row>
    <row r="12" spans="1:81" s="110" customFormat="1" ht="15.75" customHeight="1" x14ac:dyDescent="0.3">
      <c r="A12" s="53">
        <f>N12+R12+V12+Z12+AD12+AH12+AL12+AP12</f>
        <v>621</v>
      </c>
      <c r="B12" s="53">
        <v>10</v>
      </c>
      <c r="C12" s="336">
        <f>AVERAGE(L12,P12,T12,X12,AB12,AF12,AJ12,AN12,)</f>
        <v>37.555555555555557</v>
      </c>
      <c r="D12" s="3" t="s">
        <v>40</v>
      </c>
      <c r="E12" s="12" t="s">
        <v>25</v>
      </c>
      <c r="F12" s="12" t="s">
        <v>18</v>
      </c>
      <c r="G12" s="57" t="s">
        <v>210</v>
      </c>
      <c r="H12" s="350" t="s">
        <v>334</v>
      </c>
      <c r="I12" s="8" t="s">
        <v>92</v>
      </c>
      <c r="J12" s="8" t="s">
        <v>357</v>
      </c>
      <c r="K12" s="345">
        <v>4.915856481481482E-3</v>
      </c>
      <c r="L12" s="344">
        <v>36</v>
      </c>
      <c r="M12" s="344">
        <v>11</v>
      </c>
      <c r="N12" s="344">
        <v>90</v>
      </c>
      <c r="O12" s="339">
        <v>2.3415509259259262E-3</v>
      </c>
      <c r="P12" s="340">
        <v>37</v>
      </c>
      <c r="Q12" s="340">
        <v>15</v>
      </c>
      <c r="R12" s="340">
        <v>86</v>
      </c>
      <c r="S12" s="289">
        <v>1.0868055555555555E-3</v>
      </c>
      <c r="T12" s="290">
        <v>47</v>
      </c>
      <c r="U12" s="290">
        <v>20</v>
      </c>
      <c r="V12" s="290">
        <v>81</v>
      </c>
      <c r="W12" s="156">
        <v>8.9814814814814824E-4</v>
      </c>
      <c r="X12" s="154">
        <v>46</v>
      </c>
      <c r="Y12" s="154">
        <v>24</v>
      </c>
      <c r="Z12" s="154">
        <v>77</v>
      </c>
      <c r="AA12" s="104">
        <v>1.0875000000000001E-2</v>
      </c>
      <c r="AB12" s="95">
        <v>29</v>
      </c>
      <c r="AC12" s="95">
        <v>38</v>
      </c>
      <c r="AD12" s="95">
        <v>63</v>
      </c>
      <c r="AE12" s="250">
        <v>6.4120370370370373E-4</v>
      </c>
      <c r="AF12" s="253">
        <v>49</v>
      </c>
      <c r="AG12" s="253">
        <v>30</v>
      </c>
      <c r="AH12" s="253">
        <v>71</v>
      </c>
      <c r="AI12" s="194">
        <v>4.1782407407407409E-4</v>
      </c>
      <c r="AJ12" s="177">
        <v>41</v>
      </c>
      <c r="AK12" s="177">
        <v>25</v>
      </c>
      <c r="AL12" s="177">
        <v>76</v>
      </c>
      <c r="AM12" s="41">
        <v>2.0254629629629629E-4</v>
      </c>
      <c r="AN12" s="42">
        <v>53</v>
      </c>
      <c r="AO12" s="42">
        <v>24</v>
      </c>
      <c r="AP12" s="42">
        <v>77</v>
      </c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90"/>
      <c r="BR12" s="90"/>
      <c r="BS12" s="90"/>
      <c r="BT12" s="90"/>
      <c r="BU12" s="90"/>
      <c r="BV12" s="90"/>
      <c r="BW12" s="90"/>
      <c r="BX12" s="90"/>
      <c r="BY12" s="90"/>
      <c r="BZ12" s="90"/>
    </row>
    <row r="13" spans="1:81" s="110" customFormat="1" ht="18.75" hidden="1" x14ac:dyDescent="0.3">
      <c r="A13" s="53">
        <f>N13+R13+V13+Z13+AD13+AH13+AL13+AP13</f>
        <v>611</v>
      </c>
      <c r="B13" s="53">
        <v>11</v>
      </c>
      <c r="C13" s="336">
        <f>AVERAGE(L13,P13,T13,X13,AB13,AF13,AJ13,AN13,)</f>
        <v>26.166666666666668</v>
      </c>
      <c r="D13" s="12" t="s">
        <v>237</v>
      </c>
      <c r="E13" s="12" t="s">
        <v>34</v>
      </c>
      <c r="F13" s="12" t="s">
        <v>275</v>
      </c>
      <c r="G13" s="57" t="s">
        <v>121</v>
      </c>
      <c r="H13" s="351" t="s">
        <v>344</v>
      </c>
      <c r="I13" s="8" t="s">
        <v>92</v>
      </c>
      <c r="J13" s="8" t="s">
        <v>90</v>
      </c>
      <c r="K13" s="345">
        <v>4.5115740740740741E-3</v>
      </c>
      <c r="L13" s="344">
        <v>29</v>
      </c>
      <c r="M13" s="344">
        <v>4</v>
      </c>
      <c r="N13" s="344">
        <v>97</v>
      </c>
      <c r="O13" s="329">
        <v>2.0648148148148149E-3</v>
      </c>
      <c r="P13" s="330">
        <v>32</v>
      </c>
      <c r="Q13" s="330">
        <v>2</v>
      </c>
      <c r="R13" s="330">
        <v>99</v>
      </c>
      <c r="S13" s="291">
        <v>9.930555555555554E-4</v>
      </c>
      <c r="T13" s="292">
        <v>34</v>
      </c>
      <c r="U13" s="292">
        <v>4</v>
      </c>
      <c r="V13" s="292">
        <v>97</v>
      </c>
      <c r="W13" s="156">
        <v>8.1249999999999996E-4</v>
      </c>
      <c r="X13" s="154">
        <v>34</v>
      </c>
      <c r="Y13" s="154">
        <v>11</v>
      </c>
      <c r="Z13" s="154">
        <v>90</v>
      </c>
      <c r="AA13" s="107">
        <v>9.479166666666667E-3</v>
      </c>
      <c r="AB13" s="108">
        <v>28</v>
      </c>
      <c r="AC13" s="108">
        <v>4</v>
      </c>
      <c r="AD13" s="108">
        <v>97</v>
      </c>
      <c r="AE13" s="256" t="s">
        <v>290</v>
      </c>
      <c r="AF13" s="257"/>
      <c r="AG13" s="257"/>
      <c r="AH13" s="249">
        <v>39</v>
      </c>
      <c r="AI13" s="199" t="s">
        <v>289</v>
      </c>
      <c r="AJ13" s="199"/>
      <c r="AK13" s="196"/>
      <c r="AL13" s="193">
        <v>39</v>
      </c>
      <c r="AM13" s="43" t="s">
        <v>152</v>
      </c>
      <c r="AN13" s="115"/>
      <c r="AO13" s="115"/>
      <c r="AP13" s="115">
        <v>53</v>
      </c>
    </row>
    <row r="14" spans="1:81" s="24" customFormat="1" ht="18.75" hidden="1" x14ac:dyDescent="0.3">
      <c r="A14" s="53">
        <f>N14+R14+V14+Z14+AD14+AH14+AL14+AP14</f>
        <v>581</v>
      </c>
      <c r="B14" s="53">
        <v>12</v>
      </c>
      <c r="C14" s="336">
        <f>AVERAGE(L14,P14,T14,X14,AB14,AF14,AJ14,AN14,)</f>
        <v>29.333333333333332</v>
      </c>
      <c r="D14" s="3" t="s">
        <v>10</v>
      </c>
      <c r="E14" s="12" t="s">
        <v>13</v>
      </c>
      <c r="F14" s="12" t="s">
        <v>18</v>
      </c>
      <c r="G14" s="57" t="s">
        <v>210</v>
      </c>
      <c r="H14" s="350"/>
      <c r="I14" s="8" t="s">
        <v>92</v>
      </c>
      <c r="J14" s="8" t="s">
        <v>90</v>
      </c>
      <c r="K14" s="345">
        <v>5.2731481481481483E-3</v>
      </c>
      <c r="L14" s="344">
        <v>28</v>
      </c>
      <c r="M14" s="344">
        <v>15</v>
      </c>
      <c r="N14" s="344">
        <v>85</v>
      </c>
      <c r="O14" s="313">
        <v>2.4699074074074072E-3</v>
      </c>
      <c r="P14" s="314">
        <v>29</v>
      </c>
      <c r="Q14" s="314">
        <v>19</v>
      </c>
      <c r="R14" s="314">
        <v>82</v>
      </c>
      <c r="S14" s="283">
        <v>1.2037037037037038E-3</v>
      </c>
      <c r="T14" s="278">
        <v>33</v>
      </c>
      <c r="U14" s="278">
        <v>27</v>
      </c>
      <c r="V14" s="278">
        <v>74</v>
      </c>
      <c r="W14" s="133">
        <v>9.2013888888888885E-4</v>
      </c>
      <c r="X14" s="134">
        <v>39</v>
      </c>
      <c r="Y14" s="134">
        <v>28</v>
      </c>
      <c r="Z14" s="134">
        <v>73</v>
      </c>
      <c r="AA14" s="98">
        <v>1.1525462962962965E-2</v>
      </c>
      <c r="AB14" s="94">
        <v>21</v>
      </c>
      <c r="AC14" s="94">
        <v>48</v>
      </c>
      <c r="AD14" s="94">
        <v>53</v>
      </c>
      <c r="AE14" s="250">
        <v>6.6550925925925935E-4</v>
      </c>
      <c r="AF14" s="252">
        <v>33</v>
      </c>
      <c r="AG14" s="252">
        <v>36</v>
      </c>
      <c r="AH14" s="253">
        <v>65</v>
      </c>
      <c r="AI14" s="195">
        <v>4.224537037037037E-4</v>
      </c>
      <c r="AJ14" s="180">
        <v>41</v>
      </c>
      <c r="AK14" s="180">
        <v>26</v>
      </c>
      <c r="AL14" s="181">
        <v>75</v>
      </c>
      <c r="AM14" s="41">
        <v>2.0833333333333335E-4</v>
      </c>
      <c r="AN14" s="42">
        <v>40</v>
      </c>
      <c r="AO14" s="42">
        <v>27</v>
      </c>
      <c r="AP14" s="42">
        <v>74</v>
      </c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110"/>
      <c r="BU14" s="110"/>
      <c r="BV14" s="110"/>
      <c r="BW14" s="110"/>
      <c r="BX14" s="110"/>
      <c r="BY14" s="110"/>
      <c r="BZ14" s="110"/>
      <c r="CA14" s="90"/>
      <c r="CB14" s="90"/>
      <c r="CC14" s="90"/>
    </row>
    <row r="15" spans="1:81" ht="18.75" hidden="1" x14ac:dyDescent="0.3">
      <c r="A15" s="53">
        <f>N15+R15+V15+Z15+AD15+AH15+AL15+AP15</f>
        <v>558</v>
      </c>
      <c r="B15" s="53">
        <v>13</v>
      </c>
      <c r="C15" s="336">
        <f>AVERAGE(L15,P15,T15,X15,AB15,AF15,AJ15,AN15,)</f>
        <v>29.333333333333332</v>
      </c>
      <c r="D15" s="3" t="s">
        <v>186</v>
      </c>
      <c r="E15" s="12" t="s">
        <v>101</v>
      </c>
      <c r="F15" s="12" t="s">
        <v>18</v>
      </c>
      <c r="G15" s="57" t="s">
        <v>210</v>
      </c>
      <c r="H15" s="351" t="s">
        <v>335</v>
      </c>
      <c r="I15" s="8" t="s">
        <v>92</v>
      </c>
      <c r="J15" s="8" t="s">
        <v>90</v>
      </c>
      <c r="K15" s="345">
        <v>4.8726851851851856E-3</v>
      </c>
      <c r="L15" s="344">
        <v>29</v>
      </c>
      <c r="M15" s="344">
        <v>9</v>
      </c>
      <c r="N15" s="344">
        <v>91</v>
      </c>
      <c r="O15" s="339">
        <v>2.3252314814814815E-3</v>
      </c>
      <c r="P15" s="340">
        <v>34</v>
      </c>
      <c r="Q15" s="340">
        <v>12</v>
      </c>
      <c r="R15" s="340">
        <v>89</v>
      </c>
      <c r="S15" s="333" t="s">
        <v>315</v>
      </c>
      <c r="T15" s="278"/>
      <c r="U15" s="278"/>
      <c r="V15" s="278">
        <v>62</v>
      </c>
      <c r="W15" s="156">
        <v>8.9351851851851842E-4</v>
      </c>
      <c r="X15" s="154">
        <v>38</v>
      </c>
      <c r="Y15" s="154">
        <v>23</v>
      </c>
      <c r="Z15" s="154">
        <v>78</v>
      </c>
      <c r="AA15" s="107">
        <v>1.0280092592592592E-2</v>
      </c>
      <c r="AB15" s="108">
        <v>24</v>
      </c>
      <c r="AC15" s="108">
        <v>23</v>
      </c>
      <c r="AD15" s="108">
        <v>78</v>
      </c>
      <c r="AE15" s="248">
        <v>6.5046296296296304E-4</v>
      </c>
      <c r="AF15" s="249">
        <v>51</v>
      </c>
      <c r="AG15" s="249">
        <v>33</v>
      </c>
      <c r="AH15" s="249">
        <v>68</v>
      </c>
      <c r="AI15" s="199" t="s">
        <v>289</v>
      </c>
      <c r="AJ15" s="199"/>
      <c r="AK15" s="196"/>
      <c r="AL15" s="193">
        <v>39</v>
      </c>
      <c r="AM15" s="43" t="s">
        <v>152</v>
      </c>
      <c r="AN15" s="115"/>
      <c r="AO15" s="115"/>
      <c r="AP15" s="115">
        <v>53</v>
      </c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24"/>
      <c r="BR15" s="24"/>
      <c r="BS15" s="24"/>
      <c r="BT15" s="90"/>
      <c r="BU15" s="90"/>
      <c r="BV15" s="90"/>
      <c r="BW15" s="90"/>
      <c r="BX15" s="90"/>
      <c r="BY15" s="24"/>
      <c r="BZ15" s="24"/>
      <c r="CA15" s="110"/>
      <c r="CB15" s="110"/>
      <c r="CC15" s="110"/>
    </row>
    <row r="16" spans="1:81" s="110" customFormat="1" ht="18.75" x14ac:dyDescent="0.3">
      <c r="A16" s="53">
        <f>N16+R16+V16+Z16+AD16+AH16+AL16+AP16</f>
        <v>554</v>
      </c>
      <c r="B16" s="53">
        <v>14</v>
      </c>
      <c r="C16" s="336">
        <f>AVERAGE(L16,P16,T16,X16,AB16,AF16,AJ16,AN16,)</f>
        <v>30.444444444444443</v>
      </c>
      <c r="D16" s="3" t="s">
        <v>95</v>
      </c>
      <c r="E16" s="12" t="s">
        <v>25</v>
      </c>
      <c r="F16" s="12" t="s">
        <v>18</v>
      </c>
      <c r="G16" s="57" t="s">
        <v>210</v>
      </c>
      <c r="H16" s="350"/>
      <c r="I16" s="8" t="s">
        <v>92</v>
      </c>
      <c r="J16" s="8" t="s">
        <v>90</v>
      </c>
      <c r="K16" s="345">
        <v>5.386574074074074E-3</v>
      </c>
      <c r="L16" s="344">
        <v>27</v>
      </c>
      <c r="M16" s="344">
        <v>16</v>
      </c>
      <c r="N16" s="344">
        <v>84</v>
      </c>
      <c r="O16" s="313">
        <v>2.5081018518518521E-3</v>
      </c>
      <c r="P16" s="314">
        <v>32</v>
      </c>
      <c r="Q16" s="314">
        <v>20</v>
      </c>
      <c r="R16" s="314">
        <v>81</v>
      </c>
      <c r="S16" s="283">
        <v>1.1805555555555556E-3</v>
      </c>
      <c r="T16" s="278">
        <v>32</v>
      </c>
      <c r="U16" s="278">
        <v>26</v>
      </c>
      <c r="V16" s="278">
        <v>75</v>
      </c>
      <c r="W16" s="133">
        <v>9.2245370370370365E-4</v>
      </c>
      <c r="X16" s="134">
        <v>36</v>
      </c>
      <c r="Y16" s="134">
        <v>29</v>
      </c>
      <c r="Z16" s="134">
        <v>72</v>
      </c>
      <c r="AA16" s="98">
        <v>1.1135416666666667E-2</v>
      </c>
      <c r="AB16" s="94">
        <v>25</v>
      </c>
      <c r="AC16" s="94">
        <v>43</v>
      </c>
      <c r="AD16" s="94">
        <v>58</v>
      </c>
      <c r="AE16" s="250">
        <v>6.8750000000000007E-4</v>
      </c>
      <c r="AF16" s="252">
        <v>39</v>
      </c>
      <c r="AG16" s="252">
        <v>40</v>
      </c>
      <c r="AH16" s="253">
        <v>61</v>
      </c>
      <c r="AI16" s="195">
        <v>4.5486111111111102E-4</v>
      </c>
      <c r="AJ16" s="180">
        <v>41</v>
      </c>
      <c r="AK16" s="180">
        <v>38</v>
      </c>
      <c r="AL16" s="181">
        <v>64</v>
      </c>
      <c r="AM16" s="41">
        <v>2.3958333333333332E-4</v>
      </c>
      <c r="AN16" s="42">
        <v>42</v>
      </c>
      <c r="AO16" s="42">
        <v>42</v>
      </c>
      <c r="AP16" s="272">
        <v>59</v>
      </c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</row>
    <row r="17" spans="1:81" s="90" customFormat="1" ht="15.75" hidden="1" customHeight="1" x14ac:dyDescent="0.3">
      <c r="A17" s="53">
        <f>N17+R17+V17+Z17+AD17+AH17+AL17+AP17</f>
        <v>548</v>
      </c>
      <c r="B17" s="53">
        <v>15</v>
      </c>
      <c r="C17" s="336">
        <f>AVERAGE(L17,P17,T17,X17,AB17,AF17,AJ17,AN17,)</f>
        <v>36.428571428571431</v>
      </c>
      <c r="D17" s="3" t="s">
        <v>12</v>
      </c>
      <c r="E17" s="12" t="s">
        <v>13</v>
      </c>
      <c r="F17" s="12" t="s">
        <v>18</v>
      </c>
      <c r="G17" s="57" t="s">
        <v>210</v>
      </c>
      <c r="H17" s="350"/>
      <c r="I17" s="8" t="s">
        <v>92</v>
      </c>
      <c r="J17" s="8" t="s">
        <v>90</v>
      </c>
      <c r="K17" s="344"/>
      <c r="L17" s="344"/>
      <c r="M17" s="344"/>
      <c r="N17" s="344"/>
      <c r="O17" s="313">
        <v>2.3773148148148147E-3</v>
      </c>
      <c r="P17" s="314">
        <v>26</v>
      </c>
      <c r="Q17" s="314">
        <v>17</v>
      </c>
      <c r="R17" s="314">
        <v>84</v>
      </c>
      <c r="S17" s="283">
        <v>1.0092592592592592E-3</v>
      </c>
      <c r="T17" s="278">
        <v>42</v>
      </c>
      <c r="U17" s="278">
        <v>8</v>
      </c>
      <c r="V17" s="278">
        <v>93</v>
      </c>
      <c r="W17" s="133">
        <v>8.1365740740740736E-4</v>
      </c>
      <c r="X17" s="134">
        <v>39</v>
      </c>
      <c r="Y17" s="134">
        <v>12</v>
      </c>
      <c r="Z17" s="134">
        <v>89</v>
      </c>
      <c r="AA17" s="210" t="s">
        <v>291</v>
      </c>
      <c r="AB17" s="95"/>
      <c r="AC17" s="95"/>
      <c r="AD17" s="95">
        <v>28</v>
      </c>
      <c r="AE17" s="250">
        <v>5.912037037037037E-4</v>
      </c>
      <c r="AF17" s="252">
        <v>42</v>
      </c>
      <c r="AG17" s="252">
        <v>14</v>
      </c>
      <c r="AH17" s="253">
        <v>87</v>
      </c>
      <c r="AI17" s="195">
        <v>3.9351851851851852E-4</v>
      </c>
      <c r="AJ17" s="180">
        <v>42</v>
      </c>
      <c r="AK17" s="180">
        <v>14</v>
      </c>
      <c r="AL17" s="181">
        <v>87</v>
      </c>
      <c r="AM17" s="41">
        <v>1.9675925925925926E-4</v>
      </c>
      <c r="AN17" s="42">
        <v>64</v>
      </c>
      <c r="AO17" s="42">
        <v>21</v>
      </c>
      <c r="AP17" s="42">
        <v>80</v>
      </c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</row>
    <row r="18" spans="1:81" s="90" customFormat="1" ht="15.75" customHeight="1" x14ac:dyDescent="0.3">
      <c r="A18" s="53">
        <f>N18+R18+V18+Z18+AD18+AH18+AL18+AP18</f>
        <v>547</v>
      </c>
      <c r="B18" s="53">
        <v>16</v>
      </c>
      <c r="C18" s="336">
        <f>AVERAGE(L18,P18,T18,X18,AB18,AF18,AJ18,AN18,)</f>
        <v>30.555555555555557</v>
      </c>
      <c r="D18" s="3" t="s">
        <v>49</v>
      </c>
      <c r="E18" s="12" t="s">
        <v>50</v>
      </c>
      <c r="F18" s="12" t="s">
        <v>51</v>
      </c>
      <c r="G18" s="57" t="s">
        <v>131</v>
      </c>
      <c r="H18" s="350"/>
      <c r="I18" s="8" t="s">
        <v>92</v>
      </c>
      <c r="J18" s="8" t="s">
        <v>90</v>
      </c>
      <c r="K18" s="345">
        <v>5.4826388888888885E-3</v>
      </c>
      <c r="L18" s="344">
        <v>27</v>
      </c>
      <c r="M18" s="344">
        <v>18</v>
      </c>
      <c r="N18" s="344">
        <v>82</v>
      </c>
      <c r="O18" s="339">
        <v>2.5821759259259257E-3</v>
      </c>
      <c r="P18" s="340">
        <v>30</v>
      </c>
      <c r="Q18" s="340">
        <v>22</v>
      </c>
      <c r="R18" s="340">
        <v>79</v>
      </c>
      <c r="S18" s="289">
        <v>1.2395833333333334E-3</v>
      </c>
      <c r="T18" s="290">
        <v>32</v>
      </c>
      <c r="U18" s="290">
        <v>30</v>
      </c>
      <c r="V18" s="290">
        <v>71</v>
      </c>
      <c r="W18" s="133">
        <v>2.4189814814814812E-4</v>
      </c>
      <c r="X18" s="134">
        <v>41</v>
      </c>
      <c r="Y18" s="134">
        <v>30</v>
      </c>
      <c r="Z18" s="134">
        <v>71</v>
      </c>
      <c r="AA18" s="98">
        <v>1.1957175925925927E-2</v>
      </c>
      <c r="AB18" s="94">
        <v>24</v>
      </c>
      <c r="AC18" s="94">
        <v>51</v>
      </c>
      <c r="AD18" s="94">
        <v>50</v>
      </c>
      <c r="AE18" s="250">
        <v>6.8634259259259256E-4</v>
      </c>
      <c r="AF18" s="252">
        <v>36</v>
      </c>
      <c r="AG18" s="252">
        <v>39</v>
      </c>
      <c r="AH18" s="253">
        <v>62</v>
      </c>
      <c r="AI18" s="195">
        <v>4.5370370370370378E-4</v>
      </c>
      <c r="AJ18" s="180">
        <v>38</v>
      </c>
      <c r="AK18" s="180">
        <v>35</v>
      </c>
      <c r="AL18" s="181">
        <v>66</v>
      </c>
      <c r="AM18" s="41">
        <v>2.2106481481481481E-4</v>
      </c>
      <c r="AN18" s="42">
        <v>47</v>
      </c>
      <c r="AO18" s="42">
        <v>35</v>
      </c>
      <c r="AP18" s="42">
        <v>66</v>
      </c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</row>
    <row r="19" spans="1:81" s="90" customFormat="1" ht="18.75" hidden="1" x14ac:dyDescent="0.3">
      <c r="A19" s="53">
        <f>N19+R19+V19+Z19+AD19+AH19+AL19+AP19</f>
        <v>532</v>
      </c>
      <c r="B19" s="53">
        <v>17</v>
      </c>
      <c r="C19" s="336">
        <f>AVERAGE(L19,P19,T19,X19,AB19,AF19,AJ19,AN19,)</f>
        <v>25.75</v>
      </c>
      <c r="D19" s="12" t="s">
        <v>276</v>
      </c>
      <c r="E19" s="12" t="s">
        <v>7</v>
      </c>
      <c r="F19" s="12" t="s">
        <v>235</v>
      </c>
      <c r="G19" s="57" t="s">
        <v>236</v>
      </c>
      <c r="H19" s="351"/>
      <c r="I19" s="8" t="s">
        <v>92</v>
      </c>
      <c r="J19" s="8" t="s">
        <v>90</v>
      </c>
      <c r="K19" s="345">
        <v>4.3124999999999995E-3</v>
      </c>
      <c r="L19" s="344">
        <v>34</v>
      </c>
      <c r="M19" s="344">
        <v>1</v>
      </c>
      <c r="N19" s="344">
        <v>100</v>
      </c>
      <c r="O19" s="346" t="s">
        <v>315</v>
      </c>
      <c r="P19" s="314"/>
      <c r="Q19" s="314"/>
      <c r="R19" s="314">
        <v>68</v>
      </c>
      <c r="S19" s="333" t="s">
        <v>315</v>
      </c>
      <c r="T19" s="278"/>
      <c r="U19" s="278"/>
      <c r="V19" s="278">
        <v>62</v>
      </c>
      <c r="W19" s="133">
        <v>2.4189814814814812E-4</v>
      </c>
      <c r="X19" s="134">
        <v>41</v>
      </c>
      <c r="Y19" s="134">
        <v>30</v>
      </c>
      <c r="Z19" s="134">
        <v>71</v>
      </c>
      <c r="AA19" s="107">
        <v>9.0435185185185184E-3</v>
      </c>
      <c r="AB19" s="108">
        <v>28</v>
      </c>
      <c r="AC19" s="108">
        <v>1</v>
      </c>
      <c r="AD19" s="108">
        <v>100</v>
      </c>
      <c r="AE19" s="256" t="s">
        <v>290</v>
      </c>
      <c r="AF19" s="257"/>
      <c r="AG19" s="257"/>
      <c r="AH19" s="249">
        <v>39</v>
      </c>
      <c r="AI19" s="199" t="s">
        <v>289</v>
      </c>
      <c r="AJ19" s="199"/>
      <c r="AK19" s="196"/>
      <c r="AL19" s="193">
        <v>39</v>
      </c>
      <c r="AM19" s="43" t="s">
        <v>152</v>
      </c>
      <c r="AN19" s="115"/>
      <c r="AO19" s="115"/>
      <c r="AP19" s="115">
        <v>53</v>
      </c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5"/>
      <c r="BR19" s="5"/>
      <c r="BS19" s="5"/>
      <c r="BT19" s="106"/>
      <c r="BU19" s="106"/>
      <c r="BV19" s="106"/>
      <c r="BW19" s="106"/>
      <c r="BX19" s="106"/>
      <c r="BY19" s="106"/>
      <c r="BZ19" s="106"/>
    </row>
    <row r="20" spans="1:81" s="90" customFormat="1" ht="18.75" hidden="1" x14ac:dyDescent="0.3">
      <c r="A20" s="53">
        <f>N20+R20+V20+Z20+AD20+AH20+AL20+AP20</f>
        <v>520</v>
      </c>
      <c r="B20" s="53">
        <v>18</v>
      </c>
      <c r="C20" s="336">
        <f>AVERAGE(L20,P20,T20,X20,AB20,AF20,AJ20,AN20,)</f>
        <v>33.111111111111114</v>
      </c>
      <c r="D20" s="354" t="s">
        <v>75</v>
      </c>
      <c r="E20" s="355" t="s">
        <v>7</v>
      </c>
      <c r="F20" s="355" t="s">
        <v>18</v>
      </c>
      <c r="G20" s="356" t="s">
        <v>210</v>
      </c>
      <c r="H20" s="351" t="s">
        <v>336</v>
      </c>
      <c r="I20" s="8" t="s">
        <v>77</v>
      </c>
      <c r="J20" s="8" t="s">
        <v>90</v>
      </c>
      <c r="K20" s="345">
        <v>5.4710648148148149E-3</v>
      </c>
      <c r="L20" s="344">
        <v>33</v>
      </c>
      <c r="M20" s="344">
        <v>17</v>
      </c>
      <c r="N20" s="344">
        <v>83</v>
      </c>
      <c r="O20" s="339">
        <v>2.6574074074074074E-3</v>
      </c>
      <c r="P20" s="340">
        <v>36</v>
      </c>
      <c r="Q20" s="340">
        <v>24</v>
      </c>
      <c r="R20" s="340">
        <v>77</v>
      </c>
      <c r="S20" s="283">
        <v>1.236111111111111E-3</v>
      </c>
      <c r="T20" s="278">
        <v>38</v>
      </c>
      <c r="U20" s="278">
        <v>29</v>
      </c>
      <c r="V20" s="278">
        <v>72</v>
      </c>
      <c r="W20" s="156">
        <v>9.780092592592592E-4</v>
      </c>
      <c r="X20" s="154">
        <v>34</v>
      </c>
      <c r="Y20" s="154">
        <v>31</v>
      </c>
      <c r="Z20" s="154">
        <v>70</v>
      </c>
      <c r="AA20" s="107">
        <v>1.1859953703703704E-2</v>
      </c>
      <c r="AB20" s="108">
        <v>24</v>
      </c>
      <c r="AC20" s="108">
        <v>50</v>
      </c>
      <c r="AD20" s="108">
        <v>51</v>
      </c>
      <c r="AE20" s="248">
        <v>7.5578703703703702E-4</v>
      </c>
      <c r="AF20" s="249">
        <v>43</v>
      </c>
      <c r="AG20" s="249">
        <v>50</v>
      </c>
      <c r="AH20" s="249">
        <v>51</v>
      </c>
      <c r="AI20" s="192">
        <v>4.8379629629629624E-4</v>
      </c>
      <c r="AJ20" s="193">
        <v>43</v>
      </c>
      <c r="AK20" s="193">
        <v>45</v>
      </c>
      <c r="AL20" s="193">
        <v>56</v>
      </c>
      <c r="AM20" s="114">
        <v>2.3726851851851852E-4</v>
      </c>
      <c r="AN20" s="115">
        <v>47</v>
      </c>
      <c r="AO20" s="115">
        <v>41</v>
      </c>
      <c r="AP20" s="115">
        <v>60</v>
      </c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</row>
    <row r="21" spans="1:81" s="110" customFormat="1" ht="18.75" hidden="1" x14ac:dyDescent="0.3">
      <c r="A21" s="53">
        <f>N21+R21+V21+Z21+AD21+AH21+AL21+AP21</f>
        <v>510</v>
      </c>
      <c r="B21" s="53">
        <v>19</v>
      </c>
      <c r="C21" s="336">
        <f>AVERAGE(L21,P21,T21,X21,AB21,AF21,AJ21,AN21,)</f>
        <v>25.333333333333332</v>
      </c>
      <c r="D21" s="3" t="s">
        <v>177</v>
      </c>
      <c r="E21" s="12" t="s">
        <v>7</v>
      </c>
      <c r="F21" s="12" t="s">
        <v>178</v>
      </c>
      <c r="G21" s="57" t="s">
        <v>179</v>
      </c>
      <c r="H21" s="350"/>
      <c r="I21" s="8" t="s">
        <v>92</v>
      </c>
      <c r="J21" s="8" t="s">
        <v>90</v>
      </c>
      <c r="K21" s="345"/>
      <c r="L21" s="344"/>
      <c r="M21" s="344"/>
      <c r="N21" s="344"/>
      <c r="O21" s="313">
        <v>2.3321759259259259E-3</v>
      </c>
      <c r="P21" s="314">
        <v>27</v>
      </c>
      <c r="Q21" s="314">
        <v>13</v>
      </c>
      <c r="R21" s="314">
        <v>88</v>
      </c>
      <c r="S21" s="283">
        <v>1.0486111111111111E-3</v>
      </c>
      <c r="T21" s="278">
        <v>31</v>
      </c>
      <c r="U21" s="278">
        <v>12</v>
      </c>
      <c r="V21" s="278">
        <v>89</v>
      </c>
      <c r="W21" s="133">
        <v>8.1018518518518516E-4</v>
      </c>
      <c r="X21" s="134">
        <v>32</v>
      </c>
      <c r="Y21" s="134">
        <v>10</v>
      </c>
      <c r="Z21" s="134">
        <v>91</v>
      </c>
      <c r="AA21" s="104">
        <v>1.0523148148148148E-2</v>
      </c>
      <c r="AB21" s="95">
        <v>27</v>
      </c>
      <c r="AC21" s="94">
        <v>29</v>
      </c>
      <c r="AD21" s="94">
        <v>72</v>
      </c>
      <c r="AE21" s="250">
        <v>6.2384259259259261E-4</v>
      </c>
      <c r="AF21" s="253">
        <v>35</v>
      </c>
      <c r="AG21" s="253">
        <v>23</v>
      </c>
      <c r="AH21" s="253">
        <v>78</v>
      </c>
      <c r="AI21" s="199" t="s">
        <v>289</v>
      </c>
      <c r="AJ21" s="199"/>
      <c r="AK21" s="197"/>
      <c r="AL21" s="180">
        <v>39</v>
      </c>
      <c r="AM21" s="43" t="s">
        <v>152</v>
      </c>
      <c r="AN21" s="42"/>
      <c r="AO21" s="42"/>
      <c r="AP21" s="42">
        <v>53</v>
      </c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90"/>
      <c r="CB21" s="90"/>
      <c r="CC21" s="90"/>
    </row>
    <row r="22" spans="1:81" s="90" customFormat="1" ht="15.75" hidden="1" customHeight="1" x14ac:dyDescent="0.3">
      <c r="A22" s="53">
        <f>N22+R22+V22+Z22+AD22+AH22+AL22+AP22</f>
        <v>506</v>
      </c>
      <c r="B22" s="53">
        <v>20</v>
      </c>
      <c r="C22" s="336">
        <f>AVERAGE(L22,P22,T22,X22,AB22,AF22,AJ22,AN22,)</f>
        <v>35.444444444444443</v>
      </c>
      <c r="D22" s="354" t="s">
        <v>55</v>
      </c>
      <c r="E22" s="355" t="s">
        <v>102</v>
      </c>
      <c r="F22" s="355" t="s">
        <v>57</v>
      </c>
      <c r="G22" s="356" t="s">
        <v>210</v>
      </c>
      <c r="H22" s="351" t="s">
        <v>337</v>
      </c>
      <c r="I22" s="8" t="s">
        <v>77</v>
      </c>
      <c r="J22" s="8" t="s">
        <v>90</v>
      </c>
      <c r="K22" s="345">
        <v>5.7876157407407399E-3</v>
      </c>
      <c r="L22" s="344">
        <v>33</v>
      </c>
      <c r="M22" s="344">
        <v>20</v>
      </c>
      <c r="N22" s="344">
        <v>80</v>
      </c>
      <c r="O22" s="339">
        <v>2.7719907407407411E-3</v>
      </c>
      <c r="P22" s="340">
        <v>39</v>
      </c>
      <c r="Q22" s="340">
        <v>26</v>
      </c>
      <c r="R22" s="340">
        <v>75</v>
      </c>
      <c r="S22" s="289">
        <v>1.2962962962962963E-3</v>
      </c>
      <c r="T22" s="290">
        <v>31</v>
      </c>
      <c r="U22" s="290">
        <v>32</v>
      </c>
      <c r="V22" s="290">
        <v>69</v>
      </c>
      <c r="W22" s="156">
        <v>1.0335648148148148E-3</v>
      </c>
      <c r="X22" s="154">
        <v>42</v>
      </c>
      <c r="Y22" s="154">
        <v>36</v>
      </c>
      <c r="Z22" s="154">
        <v>65</v>
      </c>
      <c r="AA22" s="107">
        <v>1.2040509259259259E-2</v>
      </c>
      <c r="AB22" s="108">
        <v>29</v>
      </c>
      <c r="AC22" s="94">
        <v>53</v>
      </c>
      <c r="AD22" s="94">
        <v>48</v>
      </c>
      <c r="AE22" s="248">
        <v>7.4652777777777781E-4</v>
      </c>
      <c r="AF22" s="249">
        <v>45</v>
      </c>
      <c r="AG22" s="249">
        <v>46</v>
      </c>
      <c r="AH22" s="249">
        <v>55</v>
      </c>
      <c r="AI22" s="192">
        <v>4.895833333333333E-4</v>
      </c>
      <c r="AJ22" s="193">
        <v>46</v>
      </c>
      <c r="AK22" s="193">
        <v>46</v>
      </c>
      <c r="AL22" s="193">
        <v>55</v>
      </c>
      <c r="AM22" s="114">
        <v>2.4768518518518515E-4</v>
      </c>
      <c r="AN22" s="115">
        <v>54</v>
      </c>
      <c r="AO22" s="115">
        <v>42</v>
      </c>
      <c r="AP22" s="115">
        <v>59</v>
      </c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110"/>
      <c r="BE22" s="110"/>
      <c r="BF22" s="110"/>
      <c r="BG22" s="110"/>
      <c r="BH22" s="110"/>
      <c r="BI22" s="110"/>
      <c r="BJ22" s="110"/>
      <c r="BK22" s="110"/>
      <c r="BL22" s="110"/>
      <c r="BM22" s="110"/>
      <c r="BN22" s="110"/>
      <c r="BO22" s="110"/>
      <c r="BP22" s="110"/>
      <c r="BT22" s="106"/>
      <c r="BU22" s="106"/>
      <c r="BV22" s="106"/>
      <c r="BW22" s="106"/>
      <c r="BX22" s="106"/>
      <c r="BY22" s="106"/>
      <c r="BZ22" s="106"/>
    </row>
    <row r="23" spans="1:81" s="90" customFormat="1" ht="18.75" hidden="1" x14ac:dyDescent="0.3">
      <c r="A23" s="53">
        <f>N23+R23+V23+Z23+AD23+AH23+AL23+AP23</f>
        <v>503</v>
      </c>
      <c r="B23" s="53">
        <v>21</v>
      </c>
      <c r="C23" s="336">
        <f>AVERAGE(L23,P23,T23,X23,AB23,AF23,AJ23,AN23,)</f>
        <v>31.444444444444443</v>
      </c>
      <c r="D23" s="354" t="s">
        <v>20</v>
      </c>
      <c r="E23" s="355" t="s">
        <v>13</v>
      </c>
      <c r="F23" s="355" t="s">
        <v>226</v>
      </c>
      <c r="G23" s="356" t="s">
        <v>210</v>
      </c>
      <c r="H23" s="351" t="s">
        <v>338</v>
      </c>
      <c r="I23" s="8" t="s">
        <v>77</v>
      </c>
      <c r="J23" s="8" t="s">
        <v>90</v>
      </c>
      <c r="K23" s="345">
        <v>5.8946759259259256E-3</v>
      </c>
      <c r="L23" s="344">
        <v>26</v>
      </c>
      <c r="M23" s="344">
        <v>21</v>
      </c>
      <c r="N23" s="344">
        <v>79</v>
      </c>
      <c r="O23" s="339">
        <v>2.7578703703703706E-3</v>
      </c>
      <c r="P23" s="340">
        <v>28</v>
      </c>
      <c r="Q23" s="340">
        <v>25</v>
      </c>
      <c r="R23" s="340">
        <v>76</v>
      </c>
      <c r="S23" s="283">
        <v>1.2858796296296297E-3</v>
      </c>
      <c r="T23" s="278">
        <v>36</v>
      </c>
      <c r="U23" s="278">
        <v>31</v>
      </c>
      <c r="V23" s="278">
        <v>70</v>
      </c>
      <c r="W23" s="156">
        <v>1.0219907407407406E-3</v>
      </c>
      <c r="X23" s="154">
        <v>36</v>
      </c>
      <c r="Y23" s="154">
        <v>34</v>
      </c>
      <c r="Z23" s="154">
        <v>67</v>
      </c>
      <c r="AA23" s="107">
        <v>1.2046296296296298E-2</v>
      </c>
      <c r="AB23" s="108">
        <v>24</v>
      </c>
      <c r="AC23" s="108">
        <v>54</v>
      </c>
      <c r="AD23" s="108">
        <v>47</v>
      </c>
      <c r="AE23" s="248">
        <v>7.5000000000000012E-4</v>
      </c>
      <c r="AF23" s="249">
        <v>40</v>
      </c>
      <c r="AG23" s="249">
        <v>48</v>
      </c>
      <c r="AH23" s="249">
        <v>53</v>
      </c>
      <c r="AI23" s="192">
        <v>5.023148148148147E-4</v>
      </c>
      <c r="AJ23" s="193">
        <v>47</v>
      </c>
      <c r="AK23" s="193">
        <v>48</v>
      </c>
      <c r="AL23" s="193">
        <v>53</v>
      </c>
      <c r="AM23" s="114">
        <v>2.5694444444444446E-4</v>
      </c>
      <c r="AN23" s="115">
        <v>46</v>
      </c>
      <c r="AO23" s="115">
        <v>43</v>
      </c>
      <c r="AP23" s="115">
        <v>58</v>
      </c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110"/>
      <c r="BR23" s="110"/>
      <c r="BS23" s="110"/>
      <c r="BT23" s="5"/>
      <c r="BU23" s="5"/>
      <c r="BV23" s="5"/>
      <c r="BW23" s="5"/>
      <c r="BX23" s="5"/>
      <c r="BY23" s="5"/>
      <c r="BZ23" s="5"/>
      <c r="CA23" s="110"/>
      <c r="CB23" s="110"/>
      <c r="CC23" s="110"/>
    </row>
    <row r="24" spans="1:81" s="110" customFormat="1" ht="15.75" hidden="1" customHeight="1" x14ac:dyDescent="0.3">
      <c r="A24" s="53">
        <f>N24+R24+V24+Z24+AD24+AH24+AL24+AP24</f>
        <v>500</v>
      </c>
      <c r="B24" s="53">
        <v>22</v>
      </c>
      <c r="C24" s="336">
        <f>AVERAGE(L24,P24,T24,X24,AB24,AF24,AJ24,AN24,)</f>
        <v>28.333333333333332</v>
      </c>
      <c r="D24" s="3" t="s">
        <v>47</v>
      </c>
      <c r="E24" s="12" t="s">
        <v>13</v>
      </c>
      <c r="F24" s="12" t="s">
        <v>18</v>
      </c>
      <c r="G24" s="57" t="s">
        <v>210</v>
      </c>
      <c r="H24" s="350"/>
      <c r="I24" s="8" t="s">
        <v>92</v>
      </c>
      <c r="J24" s="8" t="s">
        <v>90</v>
      </c>
      <c r="K24" s="345">
        <v>5.5312500000000006E-3</v>
      </c>
      <c r="L24" s="344">
        <v>29</v>
      </c>
      <c r="M24" s="344">
        <v>19</v>
      </c>
      <c r="N24" s="344">
        <v>81</v>
      </c>
      <c r="O24" s="313">
        <v>2.6319444444444441E-3</v>
      </c>
      <c r="P24" s="314">
        <v>28</v>
      </c>
      <c r="Q24" s="314">
        <v>23</v>
      </c>
      <c r="R24" s="314">
        <v>78</v>
      </c>
      <c r="S24" s="283">
        <v>1.1296296296296295E-3</v>
      </c>
      <c r="T24" s="278">
        <v>32</v>
      </c>
      <c r="U24" s="278">
        <v>24</v>
      </c>
      <c r="V24" s="278">
        <v>77</v>
      </c>
      <c r="W24" s="288" t="s">
        <v>315</v>
      </c>
      <c r="X24" s="134"/>
      <c r="Y24" s="134"/>
      <c r="Z24" s="134">
        <v>57</v>
      </c>
      <c r="AA24" s="210" t="s">
        <v>291</v>
      </c>
      <c r="AB24" s="94"/>
      <c r="AC24" s="94"/>
      <c r="AD24" s="108">
        <v>28</v>
      </c>
      <c r="AE24" s="256" t="s">
        <v>290</v>
      </c>
      <c r="AF24" s="257"/>
      <c r="AG24" s="257"/>
      <c r="AH24" s="249">
        <v>39</v>
      </c>
      <c r="AI24" s="195">
        <v>4.5138888888888892E-4</v>
      </c>
      <c r="AJ24" s="180">
        <v>38</v>
      </c>
      <c r="AK24" s="180">
        <v>34</v>
      </c>
      <c r="AL24" s="181">
        <v>67</v>
      </c>
      <c r="AM24" s="41">
        <v>2.0833333333333335E-4</v>
      </c>
      <c r="AN24" s="42">
        <v>43</v>
      </c>
      <c r="AO24" s="42">
        <v>28</v>
      </c>
      <c r="AP24" s="42">
        <v>73</v>
      </c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5"/>
      <c r="BR24" s="5"/>
      <c r="BS24" s="5"/>
      <c r="CA24" s="90"/>
      <c r="CB24" s="90"/>
      <c r="CC24" s="90"/>
    </row>
    <row r="25" spans="1:81" s="110" customFormat="1" ht="18.75" hidden="1" x14ac:dyDescent="0.3">
      <c r="A25" s="53">
        <f>N25+R25+V25+Z25+AD25+AH25+AL25+AP25</f>
        <v>494</v>
      </c>
      <c r="B25" s="53">
        <v>23</v>
      </c>
      <c r="C25" s="336">
        <f>AVERAGE(L25,P25,T25,X25,AB25,AF25,AJ25,AN25,)</f>
        <v>37</v>
      </c>
      <c r="D25" s="3" t="s">
        <v>52</v>
      </c>
      <c r="E25" s="12" t="s">
        <v>31</v>
      </c>
      <c r="F25" s="12" t="s">
        <v>18</v>
      </c>
      <c r="G25" s="57" t="s">
        <v>210</v>
      </c>
      <c r="H25" s="350" t="s">
        <v>348</v>
      </c>
      <c r="I25" s="8" t="s">
        <v>92</v>
      </c>
      <c r="J25" s="8" t="s">
        <v>90</v>
      </c>
      <c r="K25" s="344"/>
      <c r="L25" s="344"/>
      <c r="M25" s="344"/>
      <c r="N25" s="344"/>
      <c r="O25" s="312"/>
      <c r="P25" s="312"/>
      <c r="Q25" s="312"/>
      <c r="R25" s="312"/>
      <c r="S25" s="291">
        <v>1.0023148148148148E-3</v>
      </c>
      <c r="T25" s="292">
        <v>42</v>
      </c>
      <c r="U25" s="292">
        <v>6</v>
      </c>
      <c r="V25" s="292">
        <v>95</v>
      </c>
      <c r="W25" s="133">
        <v>8.5300925925925919E-4</v>
      </c>
      <c r="X25" s="134">
        <v>34</v>
      </c>
      <c r="Y25" s="134">
        <v>18</v>
      </c>
      <c r="Z25" s="134">
        <v>84</v>
      </c>
      <c r="AA25" s="210" t="s">
        <v>291</v>
      </c>
      <c r="AB25" s="94"/>
      <c r="AC25" s="94"/>
      <c r="AD25" s="108">
        <v>28</v>
      </c>
      <c r="AE25" s="250">
        <v>5.6712962962962956E-4</v>
      </c>
      <c r="AF25" s="253">
        <v>48</v>
      </c>
      <c r="AG25" s="252">
        <v>7</v>
      </c>
      <c r="AH25" s="253">
        <v>94</v>
      </c>
      <c r="AI25" s="194">
        <v>3.6689814814814815E-4</v>
      </c>
      <c r="AJ25" s="177">
        <v>49</v>
      </c>
      <c r="AK25" s="177">
        <v>4</v>
      </c>
      <c r="AL25" s="177">
        <v>97</v>
      </c>
      <c r="AM25" s="41">
        <v>1.8287037037037038E-4</v>
      </c>
      <c r="AN25" s="42">
        <v>49</v>
      </c>
      <c r="AO25" s="42">
        <v>5</v>
      </c>
      <c r="AP25" s="42">
        <v>96</v>
      </c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T25" s="90"/>
      <c r="BU25" s="90"/>
      <c r="BV25" s="90"/>
      <c r="BW25" s="90"/>
      <c r="BX25" s="90"/>
      <c r="BY25" s="90"/>
      <c r="BZ25" s="90"/>
      <c r="CA25" s="90"/>
      <c r="CB25" s="90"/>
      <c r="CC25" s="90"/>
    </row>
    <row r="26" spans="1:81" s="90" customFormat="1" ht="15.75" hidden="1" customHeight="1" x14ac:dyDescent="0.3">
      <c r="A26" s="53">
        <f>N26+R26+V26+Z26+AD26+AH26+AL26+AP26</f>
        <v>491</v>
      </c>
      <c r="B26" s="53">
        <v>24</v>
      </c>
      <c r="C26" s="336">
        <f>AVERAGE(L26,P26,T26,X26,AB26,AF26,AJ26,AN26,)</f>
        <v>33.666666666666664</v>
      </c>
      <c r="D26" s="3" t="s">
        <v>220</v>
      </c>
      <c r="E26" s="12" t="s">
        <v>135</v>
      </c>
      <c r="F26" s="12" t="s">
        <v>181</v>
      </c>
      <c r="G26" s="57" t="s">
        <v>209</v>
      </c>
      <c r="H26" s="350"/>
      <c r="I26" s="8" t="s">
        <v>92</v>
      </c>
      <c r="J26" s="8" t="s">
        <v>90</v>
      </c>
      <c r="K26" s="344"/>
      <c r="L26" s="344"/>
      <c r="M26" s="344"/>
      <c r="N26" s="344"/>
      <c r="O26" s="313">
        <v>2.3344907407407407E-3</v>
      </c>
      <c r="P26" s="314">
        <v>34</v>
      </c>
      <c r="Q26" s="314">
        <v>14</v>
      </c>
      <c r="R26" s="314">
        <v>87</v>
      </c>
      <c r="S26" s="283">
        <v>1.1018518518518519E-3</v>
      </c>
      <c r="T26" s="278">
        <v>46</v>
      </c>
      <c r="U26" s="278">
        <v>22</v>
      </c>
      <c r="V26" s="278">
        <v>79</v>
      </c>
      <c r="W26" s="133">
        <v>8.4837962962962959E-4</v>
      </c>
      <c r="X26" s="134">
        <v>44</v>
      </c>
      <c r="Y26" s="134">
        <v>16</v>
      </c>
      <c r="Z26" s="134">
        <v>85</v>
      </c>
      <c r="AA26" s="98">
        <v>1.0413194444444444E-2</v>
      </c>
      <c r="AB26" s="94">
        <v>30</v>
      </c>
      <c r="AC26" s="94">
        <v>28</v>
      </c>
      <c r="AD26" s="94">
        <v>73</v>
      </c>
      <c r="AE26" s="250">
        <v>6.3541666666666662E-4</v>
      </c>
      <c r="AF26" s="252">
        <v>48</v>
      </c>
      <c r="AG26" s="252">
        <v>26</v>
      </c>
      <c r="AH26" s="253">
        <v>75</v>
      </c>
      <c r="AI26" s="199" t="s">
        <v>289</v>
      </c>
      <c r="AJ26" s="199"/>
      <c r="AK26" s="197"/>
      <c r="AL26" s="180">
        <v>39</v>
      </c>
      <c r="AM26" s="43" t="s">
        <v>152</v>
      </c>
      <c r="AN26" s="42"/>
      <c r="AO26" s="42"/>
      <c r="AP26" s="42">
        <v>53</v>
      </c>
      <c r="BQ26" s="110"/>
      <c r="BR26" s="110"/>
      <c r="BS26" s="110"/>
      <c r="BT26" s="110"/>
      <c r="BU26" s="110"/>
      <c r="BV26" s="110"/>
      <c r="BW26" s="110"/>
      <c r="BY26" s="110"/>
      <c r="BZ26" s="110"/>
    </row>
    <row r="27" spans="1:81" ht="18.75" hidden="1" x14ac:dyDescent="0.3">
      <c r="A27" s="53">
        <f>N27+R27+V27+Z27+AD27+AH27+AL27+AP27</f>
        <v>484</v>
      </c>
      <c r="B27" s="53">
        <v>25</v>
      </c>
      <c r="C27" s="336">
        <f>AVERAGE(L27,P27,T27,X27,AB27,AF27,AJ27,AN27,)</f>
        <v>25.25</v>
      </c>
      <c r="D27" s="12" t="s">
        <v>327</v>
      </c>
      <c r="E27" s="12" t="s">
        <v>7</v>
      </c>
      <c r="F27" s="12" t="s">
        <v>235</v>
      </c>
      <c r="G27" s="57" t="s">
        <v>236</v>
      </c>
      <c r="I27" s="8" t="s">
        <v>77</v>
      </c>
      <c r="J27" s="8" t="s">
        <v>90</v>
      </c>
      <c r="K27" s="345">
        <v>5.1828703703703698E-3</v>
      </c>
      <c r="L27" s="344">
        <v>31</v>
      </c>
      <c r="M27" s="344">
        <v>13</v>
      </c>
      <c r="N27" s="344">
        <v>87</v>
      </c>
      <c r="O27" s="346" t="s">
        <v>315</v>
      </c>
      <c r="P27" s="314"/>
      <c r="Q27" s="314"/>
      <c r="R27" s="314">
        <v>68</v>
      </c>
      <c r="S27" s="333" t="s">
        <v>315</v>
      </c>
      <c r="T27" s="278"/>
      <c r="U27" s="278"/>
      <c r="V27" s="278">
        <v>62</v>
      </c>
      <c r="W27" s="133">
        <v>2.4189814814814812E-4</v>
      </c>
      <c r="X27" s="134">
        <v>41</v>
      </c>
      <c r="Y27" s="134">
        <v>30</v>
      </c>
      <c r="Z27" s="134">
        <v>71</v>
      </c>
      <c r="AA27" s="118">
        <v>1.082175925925926E-2</v>
      </c>
      <c r="AB27" s="116">
        <v>29</v>
      </c>
      <c r="AC27" s="116">
        <v>36</v>
      </c>
      <c r="AD27" s="116">
        <v>65</v>
      </c>
      <c r="AE27" s="256" t="s">
        <v>290</v>
      </c>
      <c r="AF27" s="261"/>
      <c r="AG27" s="261"/>
      <c r="AH27" s="262">
        <v>39</v>
      </c>
      <c r="AI27" s="199" t="s">
        <v>289</v>
      </c>
      <c r="AJ27" s="199"/>
      <c r="AK27" s="201"/>
      <c r="AL27" s="202">
        <v>39</v>
      </c>
      <c r="AM27" s="43" t="s">
        <v>152</v>
      </c>
      <c r="AN27" s="46"/>
      <c r="AO27" s="46"/>
      <c r="AP27" s="46">
        <v>53</v>
      </c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110"/>
      <c r="CB27" s="110"/>
      <c r="CC27" s="110"/>
    </row>
    <row r="28" spans="1:81" s="106" customFormat="1" ht="18.75" hidden="1" customHeight="1" x14ac:dyDescent="0.3">
      <c r="A28" s="53">
        <f>N28+R28+V28+Z28+AD28+AH28+AL28+AP28</f>
        <v>483</v>
      </c>
      <c r="B28" s="53">
        <v>26</v>
      </c>
      <c r="C28" s="336">
        <f>AVERAGE(L28,P28,T28,X28,AB28,AF28,AJ28,AN28,)</f>
        <v>33</v>
      </c>
      <c r="D28" s="12" t="s">
        <v>164</v>
      </c>
      <c r="E28" s="12" t="s">
        <v>7</v>
      </c>
      <c r="F28" s="12" t="s">
        <v>165</v>
      </c>
      <c r="G28" s="57" t="s">
        <v>166</v>
      </c>
      <c r="H28" s="350"/>
      <c r="I28" s="8" t="s">
        <v>92</v>
      </c>
      <c r="J28" s="8" t="s">
        <v>90</v>
      </c>
      <c r="K28" s="344"/>
      <c r="L28" s="344"/>
      <c r="M28" s="344"/>
      <c r="N28" s="344"/>
      <c r="O28" s="329">
        <v>2.0567129629629629E-3</v>
      </c>
      <c r="P28" s="330">
        <v>39</v>
      </c>
      <c r="Q28" s="330">
        <v>1</v>
      </c>
      <c r="R28" s="330">
        <v>100</v>
      </c>
      <c r="S28" s="321" t="s">
        <v>320</v>
      </c>
      <c r="T28" s="275"/>
      <c r="U28" s="275"/>
      <c r="V28" s="278">
        <v>63</v>
      </c>
      <c r="W28" s="156">
        <v>7.5000000000000012E-4</v>
      </c>
      <c r="X28" s="154">
        <v>44</v>
      </c>
      <c r="Y28" s="154">
        <v>1</v>
      </c>
      <c r="Z28" s="154">
        <v>100</v>
      </c>
      <c r="AA28" s="210" t="s">
        <v>291</v>
      </c>
      <c r="AB28" s="94"/>
      <c r="AC28" s="94"/>
      <c r="AD28" s="108">
        <v>28</v>
      </c>
      <c r="AE28" s="254">
        <v>5.3587962962962953E-4</v>
      </c>
      <c r="AF28" s="255">
        <v>49</v>
      </c>
      <c r="AG28" s="255">
        <v>1</v>
      </c>
      <c r="AH28" s="255">
        <v>100</v>
      </c>
      <c r="AI28" s="199" t="s">
        <v>289</v>
      </c>
      <c r="AJ28" s="199"/>
      <c r="AK28" s="197"/>
      <c r="AL28" s="180">
        <v>39</v>
      </c>
      <c r="AM28" s="43" t="s">
        <v>152</v>
      </c>
      <c r="AN28" s="42"/>
      <c r="AO28" s="42"/>
      <c r="AP28" s="42">
        <v>53</v>
      </c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</row>
    <row r="29" spans="1:81" s="90" customFormat="1" ht="15.75" hidden="1" customHeight="1" x14ac:dyDescent="0.3">
      <c r="A29" s="53">
        <f>N29+R29+V29+Z29+AD29+AH29+AL29+AP29</f>
        <v>480</v>
      </c>
      <c r="B29" s="53">
        <v>27</v>
      </c>
      <c r="C29" s="336">
        <f>AVERAGE(L29,P29,T29,X29,AB29,AF29,AJ29,AN29,)</f>
        <v>28.857142857142858</v>
      </c>
      <c r="D29" s="3" t="s">
        <v>106</v>
      </c>
      <c r="E29" s="12" t="s">
        <v>31</v>
      </c>
      <c r="F29" s="12" t="s">
        <v>121</v>
      </c>
      <c r="G29" s="57" t="s">
        <v>210</v>
      </c>
      <c r="H29" s="350"/>
      <c r="I29" s="8" t="s">
        <v>92</v>
      </c>
      <c r="J29" s="8" t="s">
        <v>90</v>
      </c>
      <c r="K29" s="344"/>
      <c r="L29" s="344"/>
      <c r="M29" s="344"/>
      <c r="N29" s="344"/>
      <c r="O29" s="313">
        <v>2.2083333333333334E-3</v>
      </c>
      <c r="P29" s="314">
        <v>24</v>
      </c>
      <c r="Q29" s="314">
        <v>9</v>
      </c>
      <c r="R29" s="314">
        <v>92</v>
      </c>
      <c r="S29" s="283">
        <v>1.230324074074074E-3</v>
      </c>
      <c r="T29" s="278">
        <v>31</v>
      </c>
      <c r="U29" s="278">
        <v>28</v>
      </c>
      <c r="V29" s="278">
        <v>73</v>
      </c>
      <c r="W29" s="133">
        <v>9.0856481481481485E-4</v>
      </c>
      <c r="X29" s="134">
        <v>38</v>
      </c>
      <c r="Y29" s="134">
        <v>26</v>
      </c>
      <c r="Z29" s="134">
        <v>75</v>
      </c>
      <c r="AA29" s="98">
        <v>1.2597222222222223E-2</v>
      </c>
      <c r="AB29" s="94">
        <v>23</v>
      </c>
      <c r="AC29" s="108">
        <v>58</v>
      </c>
      <c r="AD29" s="108">
        <v>43</v>
      </c>
      <c r="AE29" s="250">
        <v>6.4004629629629622E-4</v>
      </c>
      <c r="AF29" s="252">
        <v>44</v>
      </c>
      <c r="AG29" s="252">
        <v>28</v>
      </c>
      <c r="AH29" s="253">
        <v>73</v>
      </c>
      <c r="AI29" s="195">
        <v>4.3055555555555555E-4</v>
      </c>
      <c r="AJ29" s="180">
        <v>42</v>
      </c>
      <c r="AK29" s="180">
        <v>30</v>
      </c>
      <c r="AL29" s="181">
        <v>71</v>
      </c>
      <c r="AM29" s="41" t="s">
        <v>152</v>
      </c>
      <c r="AN29" s="42"/>
      <c r="AO29" s="42"/>
      <c r="AP29" s="42">
        <v>53</v>
      </c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CA29" s="110"/>
      <c r="CB29" s="110"/>
      <c r="CC29" s="110"/>
    </row>
    <row r="30" spans="1:81" s="90" customFormat="1" ht="18.75" hidden="1" x14ac:dyDescent="0.3">
      <c r="A30" s="53">
        <f>N30+R30+V30+Z30+AD30+AH30+AL30+AP30</f>
        <v>477</v>
      </c>
      <c r="B30" s="53">
        <v>28</v>
      </c>
      <c r="C30" s="336">
        <f>AVERAGE(L30,P30,T30,X30,AB30,AF30,AJ30,AN30,)</f>
        <v>34.142857142857146</v>
      </c>
      <c r="D30" s="3" t="s">
        <v>46</v>
      </c>
      <c r="E30" s="12" t="s">
        <v>13</v>
      </c>
      <c r="F30" s="12" t="s">
        <v>18</v>
      </c>
      <c r="G30" s="57" t="s">
        <v>210</v>
      </c>
      <c r="H30" s="350"/>
      <c r="I30" s="8" t="s">
        <v>92</v>
      </c>
      <c r="J30" s="8" t="s">
        <v>90</v>
      </c>
      <c r="K30" s="344"/>
      <c r="L30" s="344"/>
      <c r="M30" s="344"/>
      <c r="N30" s="344"/>
      <c r="O30" s="314"/>
      <c r="P30" s="314"/>
      <c r="Q30" s="314"/>
      <c r="R30" s="314"/>
      <c r="S30" s="283">
        <v>1.0740740740740741E-3</v>
      </c>
      <c r="T30" s="278">
        <v>36</v>
      </c>
      <c r="U30" s="278">
        <v>17</v>
      </c>
      <c r="V30" s="278">
        <v>84</v>
      </c>
      <c r="W30" s="133">
        <v>8.599537037037036E-4</v>
      </c>
      <c r="X30" s="134">
        <v>40</v>
      </c>
      <c r="Y30" s="134">
        <v>20</v>
      </c>
      <c r="Z30" s="134">
        <v>81</v>
      </c>
      <c r="AA30" s="98">
        <v>1.0778935185185185E-2</v>
      </c>
      <c r="AB30" s="94">
        <v>24</v>
      </c>
      <c r="AC30" s="94">
        <v>35</v>
      </c>
      <c r="AD30" s="94">
        <v>66</v>
      </c>
      <c r="AE30" s="250">
        <v>6.122685185185185E-4</v>
      </c>
      <c r="AF30" s="252">
        <v>42</v>
      </c>
      <c r="AG30" s="252">
        <v>22</v>
      </c>
      <c r="AH30" s="253">
        <v>79</v>
      </c>
      <c r="AI30" s="195">
        <v>4.0162037037037038E-4</v>
      </c>
      <c r="AJ30" s="180">
        <v>49</v>
      </c>
      <c r="AK30" s="180">
        <v>20</v>
      </c>
      <c r="AL30" s="181">
        <v>81</v>
      </c>
      <c r="AM30" s="41">
        <v>1.9097222222222223E-4</v>
      </c>
      <c r="AN30" s="42">
        <v>48</v>
      </c>
      <c r="AO30" s="42">
        <v>15</v>
      </c>
      <c r="AP30" s="42">
        <v>86</v>
      </c>
      <c r="BQ30" s="110"/>
      <c r="BR30" s="110"/>
      <c r="BS30" s="110"/>
      <c r="BT30" s="110"/>
      <c r="BU30" s="110"/>
      <c r="BV30" s="110"/>
      <c r="BW30" s="110"/>
      <c r="BX30" s="110"/>
      <c r="BY30" s="3"/>
      <c r="BZ30" s="3"/>
    </row>
    <row r="31" spans="1:81" s="90" customFormat="1" ht="15.75" hidden="1" customHeight="1" x14ac:dyDescent="0.3">
      <c r="A31" s="53">
        <f>N31+R31+V31+Z31+AD31+AH31+AL31+AP31</f>
        <v>464</v>
      </c>
      <c r="B31" s="53">
        <v>29</v>
      </c>
      <c r="C31" s="336">
        <f>AVERAGE(L31,P31,T31,X31,AB31,AF31,AJ31,AN31,)</f>
        <v>34.666666666666664</v>
      </c>
      <c r="D31" s="3" t="s">
        <v>81</v>
      </c>
      <c r="E31" s="12" t="s">
        <v>13</v>
      </c>
      <c r="F31" s="12" t="s">
        <v>18</v>
      </c>
      <c r="G31" s="57" t="s">
        <v>210</v>
      </c>
      <c r="H31" s="350"/>
      <c r="I31" s="8" t="s">
        <v>92</v>
      </c>
      <c r="J31" s="8" t="s">
        <v>90</v>
      </c>
      <c r="K31" s="344"/>
      <c r="L31" s="344"/>
      <c r="M31" s="344"/>
      <c r="N31" s="344"/>
      <c r="O31" s="313">
        <v>2.445601851851852E-3</v>
      </c>
      <c r="P31" s="314">
        <v>31</v>
      </c>
      <c r="Q31" s="314">
        <v>18</v>
      </c>
      <c r="R31" s="314">
        <v>83</v>
      </c>
      <c r="S31" s="283">
        <v>1.1064814814814815E-3</v>
      </c>
      <c r="T31" s="278">
        <v>39</v>
      </c>
      <c r="U31" s="278">
        <v>23</v>
      </c>
      <c r="V31" s="278">
        <v>78</v>
      </c>
      <c r="W31" s="133">
        <v>8.7847222222222233E-4</v>
      </c>
      <c r="X31" s="134">
        <v>40</v>
      </c>
      <c r="Y31" s="134">
        <v>21</v>
      </c>
      <c r="Z31" s="134">
        <v>80</v>
      </c>
      <c r="AA31" s="210" t="s">
        <v>291</v>
      </c>
      <c r="AB31" s="94"/>
      <c r="AC31" s="94"/>
      <c r="AD31" s="108">
        <v>28</v>
      </c>
      <c r="AE31" s="256" t="s">
        <v>290</v>
      </c>
      <c r="AF31" s="257"/>
      <c r="AG31" s="257"/>
      <c r="AH31" s="249">
        <v>39</v>
      </c>
      <c r="AI31" s="195">
        <v>3.9583333333333338E-4</v>
      </c>
      <c r="AJ31" s="180">
        <v>51</v>
      </c>
      <c r="AK31" s="180">
        <v>17</v>
      </c>
      <c r="AL31" s="181">
        <v>84</v>
      </c>
      <c r="AM31" s="41">
        <v>2.0833333333333335E-4</v>
      </c>
      <c r="AN31" s="42">
        <v>47</v>
      </c>
      <c r="AO31" s="42">
        <v>29</v>
      </c>
      <c r="AP31" s="42">
        <v>72</v>
      </c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110"/>
      <c r="BE31" s="110"/>
      <c r="BF31" s="110"/>
      <c r="BG31" s="110"/>
      <c r="BH31" s="110"/>
      <c r="BI31" s="110"/>
      <c r="BJ31" s="110"/>
      <c r="BK31" s="110"/>
      <c r="BL31" s="110"/>
      <c r="BM31" s="110"/>
      <c r="BN31" s="110"/>
      <c r="BO31" s="110"/>
      <c r="BP31" s="110"/>
      <c r="BX31" s="110"/>
      <c r="CA31" s="3"/>
      <c r="CB31" s="3"/>
      <c r="CC31" s="3"/>
    </row>
    <row r="32" spans="1:81" s="90" customFormat="1" ht="15.75" hidden="1" customHeight="1" x14ac:dyDescent="0.3">
      <c r="A32" s="53">
        <f>N32+R32+V32+Z32+AD32+AH32+AL32+AP32</f>
        <v>459</v>
      </c>
      <c r="B32" s="53">
        <v>30</v>
      </c>
      <c r="C32" s="336">
        <f>AVERAGE(L32,P32,T32,X32,AB32,AF32,AJ32,AN32,)</f>
        <v>25.333333333333332</v>
      </c>
      <c r="D32" s="3" t="s">
        <v>325</v>
      </c>
      <c r="E32" s="12" t="s">
        <v>7</v>
      </c>
      <c r="F32" s="12" t="s">
        <v>235</v>
      </c>
      <c r="G32" s="57" t="s">
        <v>236</v>
      </c>
      <c r="H32" s="351"/>
      <c r="I32" s="8" t="s">
        <v>92</v>
      </c>
      <c r="J32" s="8" t="s">
        <v>90</v>
      </c>
      <c r="K32" s="345">
        <v>4.3854166666666668E-3</v>
      </c>
      <c r="L32" s="344">
        <v>35</v>
      </c>
      <c r="M32" s="344">
        <v>2</v>
      </c>
      <c r="N32" s="344">
        <v>99</v>
      </c>
      <c r="O32" s="346" t="s">
        <v>315</v>
      </c>
      <c r="P32" s="314"/>
      <c r="Q32" s="314"/>
      <c r="R32" s="314">
        <v>68</v>
      </c>
      <c r="S32" s="333" t="s">
        <v>315</v>
      </c>
      <c r="T32" s="278"/>
      <c r="U32" s="278"/>
      <c r="V32" s="278">
        <v>62</v>
      </c>
      <c r="W32" s="133">
        <v>2.4189814814814812E-4</v>
      </c>
      <c r="X32" s="134">
        <v>41</v>
      </c>
      <c r="Y32" s="134">
        <v>30</v>
      </c>
      <c r="Z32" s="134">
        <v>71</v>
      </c>
      <c r="AA32" s="210" t="s">
        <v>291</v>
      </c>
      <c r="AB32" s="94"/>
      <c r="AC32" s="94"/>
      <c r="AD32" s="108">
        <v>28</v>
      </c>
      <c r="AE32" s="256" t="s">
        <v>290</v>
      </c>
      <c r="AF32" s="257"/>
      <c r="AG32" s="257"/>
      <c r="AH32" s="249">
        <v>39</v>
      </c>
      <c r="AI32" s="199" t="s">
        <v>289</v>
      </c>
      <c r="AJ32" s="199"/>
      <c r="AK32" s="196"/>
      <c r="AL32" s="193">
        <v>39</v>
      </c>
      <c r="AM32" s="43" t="s">
        <v>152</v>
      </c>
      <c r="AN32" s="115"/>
      <c r="AO32" s="115"/>
      <c r="AP32" s="115">
        <v>53</v>
      </c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110"/>
      <c r="CB32" s="110"/>
      <c r="CC32" s="110"/>
    </row>
    <row r="33" spans="1:81" s="90" customFormat="1" ht="18.75" hidden="1" x14ac:dyDescent="0.3">
      <c r="A33" s="53">
        <f>N33+R33+V33+Z33+AD33+AH33+AL33+AP33</f>
        <v>458</v>
      </c>
      <c r="B33" s="53">
        <v>31</v>
      </c>
      <c r="C33" s="336">
        <f>AVERAGE(L33,P33,T33,X33,AB33,AF33,AJ33,AN33,)</f>
        <v>24.666666666666668</v>
      </c>
      <c r="D33" s="3" t="s">
        <v>326</v>
      </c>
      <c r="E33" s="12" t="s">
        <v>7</v>
      </c>
      <c r="F33" s="12" t="s">
        <v>235</v>
      </c>
      <c r="G33" s="57" t="s">
        <v>236</v>
      </c>
      <c r="H33" s="351"/>
      <c r="I33" s="8" t="s">
        <v>92</v>
      </c>
      <c r="J33" s="8" t="s">
        <v>90</v>
      </c>
      <c r="K33" s="345">
        <v>4.4039351851851852E-3</v>
      </c>
      <c r="L33" s="344">
        <v>33</v>
      </c>
      <c r="M33" s="344">
        <v>3</v>
      </c>
      <c r="N33" s="344">
        <v>98</v>
      </c>
      <c r="O33" s="346" t="s">
        <v>315</v>
      </c>
      <c r="P33" s="314"/>
      <c r="Q33" s="314"/>
      <c r="R33" s="314">
        <v>68</v>
      </c>
      <c r="S33" s="333" t="s">
        <v>315</v>
      </c>
      <c r="T33" s="278"/>
      <c r="U33" s="278"/>
      <c r="V33" s="278">
        <v>62</v>
      </c>
      <c r="W33" s="133">
        <v>2.4189814814814812E-4</v>
      </c>
      <c r="X33" s="134">
        <v>41</v>
      </c>
      <c r="Y33" s="134">
        <v>30</v>
      </c>
      <c r="Z33" s="134">
        <v>71</v>
      </c>
      <c r="AA33" s="210" t="s">
        <v>291</v>
      </c>
      <c r="AB33" s="94"/>
      <c r="AC33" s="94"/>
      <c r="AD33" s="108">
        <v>28</v>
      </c>
      <c r="AE33" s="256" t="s">
        <v>290</v>
      </c>
      <c r="AF33" s="257"/>
      <c r="AG33" s="257"/>
      <c r="AH33" s="249">
        <v>39</v>
      </c>
      <c r="AI33" s="199" t="s">
        <v>289</v>
      </c>
      <c r="AJ33" s="199"/>
      <c r="AK33" s="196"/>
      <c r="AL33" s="193">
        <v>39</v>
      </c>
      <c r="AM33" s="43" t="s">
        <v>152</v>
      </c>
      <c r="AN33" s="115"/>
      <c r="AO33" s="115"/>
      <c r="AP33" s="115">
        <v>53</v>
      </c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110"/>
      <c r="CB33" s="110"/>
      <c r="CC33" s="110"/>
    </row>
    <row r="34" spans="1:81" s="110" customFormat="1" ht="18.75" hidden="1" x14ac:dyDescent="0.3">
      <c r="A34" s="53">
        <f>N34+R34+V34+Z34+AD34+AH34+AL34+AP34</f>
        <v>454</v>
      </c>
      <c r="B34" s="53">
        <v>32</v>
      </c>
      <c r="C34" s="336">
        <f>AVERAGE(L34,P34,T34,X34,AB34,AF34,AJ34,AN34,)</f>
        <v>29.111111111111111</v>
      </c>
      <c r="D34" s="3" t="s">
        <v>328</v>
      </c>
      <c r="E34" s="12" t="s">
        <v>133</v>
      </c>
      <c r="F34" s="12" t="s">
        <v>18</v>
      </c>
      <c r="G34" s="57" t="s">
        <v>210</v>
      </c>
      <c r="H34" s="350" t="s">
        <v>339</v>
      </c>
      <c r="I34" s="8" t="s">
        <v>77</v>
      </c>
      <c r="J34" s="8" t="s">
        <v>90</v>
      </c>
      <c r="K34" s="345">
        <v>7.2743055555555556E-3</v>
      </c>
      <c r="L34" s="344">
        <v>29</v>
      </c>
      <c r="M34" s="344">
        <v>24</v>
      </c>
      <c r="N34" s="344">
        <v>76</v>
      </c>
      <c r="O34" s="339">
        <v>3.4548611111111112E-3</v>
      </c>
      <c r="P34" s="340">
        <v>25</v>
      </c>
      <c r="Q34" s="340">
        <v>30</v>
      </c>
      <c r="R34" s="340">
        <v>71</v>
      </c>
      <c r="S34" s="289">
        <v>1.5208333333333332E-3</v>
      </c>
      <c r="T34" s="290">
        <v>31</v>
      </c>
      <c r="U34" s="290">
        <v>35</v>
      </c>
      <c r="V34" s="290">
        <v>66</v>
      </c>
      <c r="W34" s="156">
        <v>1.1909722222222222E-3</v>
      </c>
      <c r="X34" s="154">
        <v>34</v>
      </c>
      <c r="Y34" s="154">
        <v>42</v>
      </c>
      <c r="Z34" s="154">
        <v>62</v>
      </c>
      <c r="AA34" s="103">
        <v>1.4537037037037038E-2</v>
      </c>
      <c r="AB34" s="93">
        <v>30</v>
      </c>
      <c r="AC34" s="94">
        <v>70</v>
      </c>
      <c r="AD34" s="94">
        <v>31</v>
      </c>
      <c r="AE34" s="258">
        <v>8.6921296296296302E-4</v>
      </c>
      <c r="AF34" s="251">
        <v>33</v>
      </c>
      <c r="AG34" s="252">
        <v>60</v>
      </c>
      <c r="AH34" s="253">
        <v>41</v>
      </c>
      <c r="AI34" s="194">
        <v>5.5439814814814815E-4</v>
      </c>
      <c r="AJ34" s="177">
        <v>42</v>
      </c>
      <c r="AK34" s="177">
        <v>51</v>
      </c>
      <c r="AL34" s="177">
        <v>50</v>
      </c>
      <c r="AM34" s="41">
        <v>2.6273148148148146E-4</v>
      </c>
      <c r="AN34" s="42">
        <v>38</v>
      </c>
      <c r="AO34" s="42">
        <v>44</v>
      </c>
      <c r="AP34" s="42">
        <v>57</v>
      </c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5"/>
      <c r="BR34" s="5"/>
      <c r="BS34" s="5"/>
      <c r="BT34" s="90"/>
      <c r="BU34" s="90"/>
      <c r="BV34" s="90"/>
      <c r="BW34" s="90"/>
      <c r="BX34" s="90"/>
      <c r="BY34" s="90"/>
      <c r="BZ34" s="90"/>
      <c r="CA34" s="5"/>
      <c r="CB34" s="5"/>
      <c r="CC34" s="5"/>
    </row>
    <row r="35" spans="1:81" s="90" customFormat="1" ht="18.75" hidden="1" x14ac:dyDescent="0.3">
      <c r="A35" s="53">
        <f>N35+R35+V35+Z35+AD35+AH35+AL35+AP35</f>
        <v>450</v>
      </c>
      <c r="B35" s="53">
        <v>33</v>
      </c>
      <c r="C35" s="336">
        <f>AVERAGE(L35,P35,T35,X35,AB35,AF35,AJ35,AN35,)</f>
        <v>31.5</v>
      </c>
      <c r="D35" s="3" t="s">
        <v>97</v>
      </c>
      <c r="E35" s="12" t="s">
        <v>13</v>
      </c>
      <c r="F35" s="12" t="s">
        <v>122</v>
      </c>
      <c r="G35" s="57" t="s">
        <v>212</v>
      </c>
      <c r="H35" s="350"/>
      <c r="I35" s="8" t="s">
        <v>92</v>
      </c>
      <c r="J35" s="8" t="s">
        <v>90</v>
      </c>
      <c r="K35" s="344"/>
      <c r="L35" s="344"/>
      <c r="M35" s="344"/>
      <c r="N35" s="344"/>
      <c r="O35" s="314"/>
      <c r="P35" s="314"/>
      <c r="Q35" s="314"/>
      <c r="R35" s="314"/>
      <c r="S35" s="283">
        <v>1.0717592592592593E-3</v>
      </c>
      <c r="T35" s="278">
        <v>37</v>
      </c>
      <c r="U35" s="278">
        <v>15</v>
      </c>
      <c r="V35" s="278">
        <v>86</v>
      </c>
      <c r="W35" s="133">
        <v>8.3101851851851859E-4</v>
      </c>
      <c r="X35" s="134">
        <v>37</v>
      </c>
      <c r="Y35" s="134">
        <v>14</v>
      </c>
      <c r="Z35" s="134">
        <v>87</v>
      </c>
      <c r="AA35" s="98">
        <v>1.1241898148148147E-2</v>
      </c>
      <c r="AB35" s="94">
        <v>24</v>
      </c>
      <c r="AC35" s="94">
        <v>44</v>
      </c>
      <c r="AD35" s="94">
        <v>57</v>
      </c>
      <c r="AE35" s="250">
        <v>6.0648148148148139E-4</v>
      </c>
      <c r="AF35" s="252">
        <v>44</v>
      </c>
      <c r="AG35" s="252">
        <v>19</v>
      </c>
      <c r="AH35" s="253">
        <v>82</v>
      </c>
      <c r="AI35" s="195">
        <v>3.9351851851851852E-4</v>
      </c>
      <c r="AJ35" s="180">
        <v>47</v>
      </c>
      <c r="AK35" s="180">
        <v>16</v>
      </c>
      <c r="AL35" s="181">
        <v>85</v>
      </c>
      <c r="AM35" s="41" t="s">
        <v>152</v>
      </c>
      <c r="AN35" s="42"/>
      <c r="AO35" s="42"/>
      <c r="AP35" s="42">
        <v>53</v>
      </c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T35" s="5"/>
      <c r="BU35" s="5"/>
      <c r="BV35" s="5"/>
      <c r="BW35" s="5"/>
      <c r="BX35" s="5"/>
    </row>
    <row r="36" spans="1:81" s="3" customFormat="1" ht="18.75" hidden="1" customHeight="1" x14ac:dyDescent="0.3">
      <c r="A36" s="53">
        <f>N36+R36+V36+Z36+AD36+AH36+AL36+AP36</f>
        <v>446</v>
      </c>
      <c r="B36" s="53">
        <v>34</v>
      </c>
      <c r="C36" s="336">
        <f>AVERAGE(L36,P36,T36,X36,AB36,AF36,AJ36,AN36,)</f>
        <v>24</v>
      </c>
      <c r="D36" s="12" t="s">
        <v>205</v>
      </c>
      <c r="E36" s="12" t="s">
        <v>13</v>
      </c>
      <c r="F36" s="12" t="s">
        <v>170</v>
      </c>
      <c r="G36" s="57" t="s">
        <v>212</v>
      </c>
      <c r="H36" s="351"/>
      <c r="I36" s="8" t="s">
        <v>77</v>
      </c>
      <c r="J36" s="8" t="s">
        <v>90</v>
      </c>
      <c r="K36" s="345">
        <v>6.5150462962962957E-3</v>
      </c>
      <c r="L36" s="344">
        <v>24</v>
      </c>
      <c r="M36" s="344">
        <v>22</v>
      </c>
      <c r="N36" s="344">
        <v>78</v>
      </c>
      <c r="O36" s="313">
        <v>3.0856481481481481E-3</v>
      </c>
      <c r="P36" s="314">
        <v>27</v>
      </c>
      <c r="Q36" s="314">
        <v>28</v>
      </c>
      <c r="R36" s="314">
        <v>73</v>
      </c>
      <c r="S36" s="333" t="s">
        <v>315</v>
      </c>
      <c r="T36" s="278"/>
      <c r="U36" s="278"/>
      <c r="V36" s="278">
        <v>62</v>
      </c>
      <c r="W36" s="133">
        <v>1.1331018518518519E-3</v>
      </c>
      <c r="X36" s="134">
        <v>31</v>
      </c>
      <c r="Y36" s="154">
        <v>37</v>
      </c>
      <c r="Z36" s="154">
        <v>64</v>
      </c>
      <c r="AA36" s="98">
        <v>1.3909722222222224E-2</v>
      </c>
      <c r="AB36" s="94">
        <v>30</v>
      </c>
      <c r="AC36" s="94">
        <v>67</v>
      </c>
      <c r="AD36" s="94">
        <v>34</v>
      </c>
      <c r="AE36" s="256">
        <v>8.4143518518518519E-4</v>
      </c>
      <c r="AF36" s="259">
        <v>32</v>
      </c>
      <c r="AG36" s="259"/>
      <c r="AH36" s="252">
        <v>43</v>
      </c>
      <c r="AI36" s="199" t="s">
        <v>289</v>
      </c>
      <c r="AJ36" s="199"/>
      <c r="AK36" s="196"/>
      <c r="AL36" s="193">
        <v>39</v>
      </c>
      <c r="AM36" s="43" t="s">
        <v>152</v>
      </c>
      <c r="AN36" s="42"/>
      <c r="AO36" s="42"/>
      <c r="AP36" s="42">
        <v>53</v>
      </c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110"/>
      <c r="BE36" s="110"/>
      <c r="BF36" s="110"/>
      <c r="BG36" s="110"/>
      <c r="BH36" s="110"/>
      <c r="BI36" s="110"/>
      <c r="BJ36" s="110"/>
      <c r="BK36" s="110"/>
      <c r="BL36" s="110"/>
      <c r="BM36" s="110"/>
      <c r="BN36" s="110"/>
      <c r="BO36" s="110"/>
      <c r="BP36" s="110"/>
      <c r="BQ36" s="106"/>
      <c r="BR36" s="106"/>
      <c r="BS36" s="106"/>
      <c r="BT36" s="90"/>
      <c r="BU36" s="90"/>
      <c r="BV36" s="90"/>
      <c r="BW36" s="90"/>
      <c r="BX36" s="90"/>
      <c r="BY36" s="90"/>
      <c r="BZ36" s="90"/>
      <c r="CA36" s="110"/>
      <c r="CB36" s="110"/>
      <c r="CC36" s="110"/>
    </row>
    <row r="37" spans="1:81" s="90" customFormat="1" ht="15.75" hidden="1" customHeight="1" x14ac:dyDescent="0.3">
      <c r="A37" s="53">
        <f>N37+R37+V37+Z37+AD37+AH37+AL37+AP37</f>
        <v>440</v>
      </c>
      <c r="B37" s="53">
        <v>35</v>
      </c>
      <c r="C37" s="336">
        <f>AVERAGE(L37,P37,T37,X37,AB37,AF37,AJ37,AN37,)</f>
        <v>34.666666666666664</v>
      </c>
      <c r="D37" s="3" t="s">
        <v>21</v>
      </c>
      <c r="E37" s="12" t="s">
        <v>34</v>
      </c>
      <c r="F37" s="12" t="s">
        <v>22</v>
      </c>
      <c r="G37" s="57" t="s">
        <v>130</v>
      </c>
      <c r="H37" s="350" t="s">
        <v>349</v>
      </c>
      <c r="I37" s="8" t="s">
        <v>77</v>
      </c>
      <c r="J37" s="8" t="s">
        <v>23</v>
      </c>
      <c r="K37" s="345">
        <v>7.1643518518518514E-3</v>
      </c>
      <c r="L37" s="344">
        <v>37</v>
      </c>
      <c r="M37" s="344">
        <v>23</v>
      </c>
      <c r="N37" s="344">
        <v>77</v>
      </c>
      <c r="O37" s="339">
        <v>3.4490740740740745E-3</v>
      </c>
      <c r="P37" s="340">
        <v>41</v>
      </c>
      <c r="Q37" s="340">
        <v>29</v>
      </c>
      <c r="R37" s="340">
        <v>72</v>
      </c>
      <c r="S37" s="289">
        <v>1.6435185185185183E-3</v>
      </c>
      <c r="T37" s="290">
        <v>37</v>
      </c>
      <c r="U37" s="290">
        <v>36</v>
      </c>
      <c r="V37" s="290">
        <v>65</v>
      </c>
      <c r="W37" s="156">
        <v>1.3240740740740741E-3</v>
      </c>
      <c r="X37" s="154">
        <v>30</v>
      </c>
      <c r="Y37" s="154">
        <v>40</v>
      </c>
      <c r="Z37" s="154">
        <v>60</v>
      </c>
      <c r="AA37" s="98">
        <v>1.6192129629629629E-2</v>
      </c>
      <c r="AB37" s="94">
        <v>30</v>
      </c>
      <c r="AC37" s="94">
        <v>71</v>
      </c>
      <c r="AD37" s="94">
        <v>30</v>
      </c>
      <c r="AE37" s="258">
        <v>1.0532407407407407E-3</v>
      </c>
      <c r="AF37" s="252">
        <v>42</v>
      </c>
      <c r="AG37" s="252">
        <v>61</v>
      </c>
      <c r="AH37" s="253">
        <v>40</v>
      </c>
      <c r="AI37" s="195">
        <v>6.2500000000000001E-4</v>
      </c>
      <c r="AJ37" s="180">
        <v>45</v>
      </c>
      <c r="AK37" s="180">
        <v>59</v>
      </c>
      <c r="AL37" s="181">
        <v>42</v>
      </c>
      <c r="AM37" s="41">
        <v>2.8935185185185189E-4</v>
      </c>
      <c r="AN37" s="42">
        <v>50</v>
      </c>
      <c r="AO37" s="42">
        <v>47</v>
      </c>
      <c r="AP37" s="42">
        <v>54</v>
      </c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5"/>
      <c r="BR37" s="5"/>
      <c r="BS37" s="5"/>
    </row>
    <row r="38" spans="1:81" ht="18.75" hidden="1" x14ac:dyDescent="0.3">
      <c r="A38" s="53">
        <f>N38+R38+V38+Z38+AD38+AH38+AL38+AP38</f>
        <v>424</v>
      </c>
      <c r="B38" s="53">
        <v>36</v>
      </c>
      <c r="C38" s="336">
        <f>AVERAGE(L38,P38,T38,X38,AB38,AF38,AJ38,AN38,)</f>
        <v>30.333333333333332</v>
      </c>
      <c r="D38" s="3" t="s">
        <v>64</v>
      </c>
      <c r="E38" s="12" t="s">
        <v>13</v>
      </c>
      <c r="F38" s="12" t="s">
        <v>18</v>
      </c>
      <c r="G38" s="57" t="s">
        <v>210</v>
      </c>
      <c r="I38" s="8" t="s">
        <v>92</v>
      </c>
      <c r="J38" s="8" t="s">
        <v>90</v>
      </c>
      <c r="K38" s="344"/>
      <c r="L38" s="344"/>
      <c r="M38" s="344"/>
      <c r="N38" s="344"/>
      <c r="O38" s="313">
        <v>2.5648148148148149E-3</v>
      </c>
      <c r="P38" s="314">
        <v>28</v>
      </c>
      <c r="Q38" s="314">
        <v>21</v>
      </c>
      <c r="R38" s="314">
        <v>80</v>
      </c>
      <c r="S38" s="287">
        <v>1.170138888888889E-3</v>
      </c>
      <c r="T38" s="279">
        <v>39</v>
      </c>
      <c r="U38" s="278">
        <v>25</v>
      </c>
      <c r="V38" s="278">
        <v>76</v>
      </c>
      <c r="W38" s="133">
        <v>9.1319444444444434E-4</v>
      </c>
      <c r="X38" s="134">
        <v>36</v>
      </c>
      <c r="Y38" s="134">
        <v>27</v>
      </c>
      <c r="Z38" s="134">
        <v>74</v>
      </c>
      <c r="AA38" s="98">
        <v>1.1585648148148149E-2</v>
      </c>
      <c r="AB38" s="94">
        <v>22</v>
      </c>
      <c r="AC38" s="94">
        <v>49</v>
      </c>
      <c r="AD38" s="94">
        <v>52</v>
      </c>
      <c r="AE38" s="256" t="s">
        <v>290</v>
      </c>
      <c r="AF38" s="257"/>
      <c r="AG38" s="257"/>
      <c r="AH38" s="249">
        <v>39</v>
      </c>
      <c r="AI38" s="199" t="s">
        <v>289</v>
      </c>
      <c r="AJ38" s="199"/>
      <c r="AK38" s="197"/>
      <c r="AL38" s="180">
        <v>39</v>
      </c>
      <c r="AM38" s="41">
        <v>2.3032407407407409E-4</v>
      </c>
      <c r="AN38" s="42">
        <v>57</v>
      </c>
      <c r="AO38" s="42">
        <v>37</v>
      </c>
      <c r="AP38" s="42">
        <v>64</v>
      </c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106"/>
      <c r="BR38" s="106"/>
      <c r="BS38" s="106"/>
      <c r="BT38" s="90"/>
      <c r="BU38" s="90"/>
      <c r="BV38" s="90"/>
      <c r="BW38" s="90"/>
      <c r="BX38" s="90"/>
      <c r="BY38" s="90"/>
      <c r="BZ38" s="90"/>
    </row>
    <row r="39" spans="1:81" ht="18.75" hidden="1" x14ac:dyDescent="0.3">
      <c r="A39" s="53">
        <f>N39+R39+V39+Z39+AD39+AH39+AL39+AP39</f>
        <v>423</v>
      </c>
      <c r="B39" s="53">
        <v>37</v>
      </c>
      <c r="C39" s="336">
        <f>AVERAGE(L39,P39,T39,X39,AB39,AF39,AJ39,AN39,)</f>
        <v>31.25</v>
      </c>
      <c r="D39" s="3" t="s">
        <v>172</v>
      </c>
      <c r="E39" s="12" t="s">
        <v>173</v>
      </c>
      <c r="F39" s="12" t="s">
        <v>181</v>
      </c>
      <c r="G39" s="57" t="s">
        <v>209</v>
      </c>
      <c r="H39" s="351" t="s">
        <v>340</v>
      </c>
      <c r="I39" s="8" t="s">
        <v>92</v>
      </c>
      <c r="J39" s="8" t="s">
        <v>90</v>
      </c>
      <c r="K39" s="345"/>
      <c r="L39" s="344"/>
      <c r="M39" s="344"/>
      <c r="N39" s="344"/>
      <c r="O39" s="312"/>
      <c r="P39" s="312"/>
      <c r="Q39" s="312"/>
      <c r="R39" s="312"/>
      <c r="S39" s="291">
        <v>1.0069444444444444E-3</v>
      </c>
      <c r="T39" s="292">
        <v>46</v>
      </c>
      <c r="U39" s="292">
        <v>7</v>
      </c>
      <c r="V39" s="292">
        <v>94</v>
      </c>
      <c r="W39" s="288" t="s">
        <v>315</v>
      </c>
      <c r="X39" s="131"/>
      <c r="Y39" s="139"/>
      <c r="Z39" s="139">
        <v>57</v>
      </c>
      <c r="AA39" s="102">
        <v>9.6631944444444447E-3</v>
      </c>
      <c r="AB39" s="97">
        <v>29</v>
      </c>
      <c r="AC39" s="94">
        <v>9</v>
      </c>
      <c r="AD39" s="94">
        <v>92</v>
      </c>
      <c r="AE39" s="254">
        <v>5.8680555555555558E-4</v>
      </c>
      <c r="AF39" s="255">
        <v>50</v>
      </c>
      <c r="AG39" s="255">
        <v>13</v>
      </c>
      <c r="AH39" s="255">
        <v>88</v>
      </c>
      <c r="AI39" s="199" t="s">
        <v>289</v>
      </c>
      <c r="AJ39" s="199"/>
      <c r="AK39" s="197"/>
      <c r="AL39" s="180">
        <v>39</v>
      </c>
      <c r="AM39" s="43" t="s">
        <v>152</v>
      </c>
      <c r="AN39" s="42"/>
      <c r="AO39" s="42"/>
      <c r="AP39" s="42">
        <v>53</v>
      </c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10"/>
      <c r="BR39" s="110"/>
      <c r="BS39" s="110"/>
      <c r="BT39" s="3"/>
      <c r="BU39" s="3"/>
      <c r="BV39" s="3"/>
      <c r="BW39" s="3"/>
      <c r="BX39" s="3"/>
    </row>
    <row r="40" spans="1:81" s="110" customFormat="1" ht="15.75" hidden="1" customHeight="1" x14ac:dyDescent="0.3">
      <c r="A40" s="53">
        <f>N40+R40+V40+Z40+AD40+AH40+AL40+AP40</f>
        <v>374</v>
      </c>
      <c r="B40" s="53">
        <v>38</v>
      </c>
      <c r="C40" s="336">
        <f>AVERAGE(L40,P40,T40,X40,AB40,AF40,AJ40,AN40,)</f>
        <v>24.75</v>
      </c>
      <c r="D40" s="3" t="s">
        <v>187</v>
      </c>
      <c r="E40" s="12" t="s">
        <v>13</v>
      </c>
      <c r="F40" s="12" t="s">
        <v>18</v>
      </c>
      <c r="G40" s="57" t="s">
        <v>210</v>
      </c>
      <c r="H40" s="350"/>
      <c r="I40" s="8" t="s">
        <v>92</v>
      </c>
      <c r="J40" s="8" t="s">
        <v>357</v>
      </c>
      <c r="K40" s="344"/>
      <c r="L40" s="344"/>
      <c r="M40" s="344"/>
      <c r="N40" s="344"/>
      <c r="O40" s="314"/>
      <c r="P40" s="314"/>
      <c r="Q40" s="314"/>
      <c r="R40" s="314"/>
      <c r="S40" s="283">
        <v>1.0752314814814815E-3</v>
      </c>
      <c r="T40" s="278">
        <v>38</v>
      </c>
      <c r="U40" s="278">
        <v>18</v>
      </c>
      <c r="V40" s="278">
        <v>83</v>
      </c>
      <c r="W40" s="288" t="s">
        <v>315</v>
      </c>
      <c r="X40" s="134"/>
      <c r="Y40" s="134"/>
      <c r="Z40" s="134">
        <v>57</v>
      </c>
      <c r="AA40" s="104">
        <v>1.0368055555555556E-2</v>
      </c>
      <c r="AB40" s="95">
        <v>24</v>
      </c>
      <c r="AC40" s="94">
        <v>25</v>
      </c>
      <c r="AD40" s="94">
        <v>76</v>
      </c>
      <c r="AE40" s="250">
        <v>6.6435185185185184E-4</v>
      </c>
      <c r="AF40" s="253">
        <v>37</v>
      </c>
      <c r="AG40" s="252">
        <v>35</v>
      </c>
      <c r="AH40" s="253">
        <v>66</v>
      </c>
      <c r="AI40" s="199" t="s">
        <v>289</v>
      </c>
      <c r="AJ40" s="199"/>
      <c r="AK40" s="197"/>
      <c r="AL40" s="180">
        <v>39</v>
      </c>
      <c r="AM40" s="43" t="s">
        <v>152</v>
      </c>
      <c r="AN40" s="42"/>
      <c r="AO40" s="42"/>
      <c r="AP40" s="42">
        <v>53</v>
      </c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T40" s="90"/>
      <c r="BU40" s="90"/>
      <c r="BV40" s="90"/>
      <c r="BW40" s="90"/>
      <c r="BX40" s="90"/>
      <c r="BY40" s="5"/>
      <c r="BZ40" s="5"/>
    </row>
    <row r="41" spans="1:81" s="110" customFormat="1" ht="18.75" hidden="1" x14ac:dyDescent="0.3">
      <c r="A41" s="53">
        <f>N41+R41+V41+Z41+AD41+AH41+AL41+AP41</f>
        <v>372</v>
      </c>
      <c r="B41" s="53">
        <v>39</v>
      </c>
      <c r="C41" s="336">
        <f>AVERAGE(L41,P41,T41,X41,AB41,AF41,AJ41,AN41,)</f>
        <v>28.5</v>
      </c>
      <c r="D41" s="3" t="s">
        <v>168</v>
      </c>
      <c r="E41" s="12" t="s">
        <v>31</v>
      </c>
      <c r="F41" s="12" t="s">
        <v>18</v>
      </c>
      <c r="G41" s="57" t="s">
        <v>210</v>
      </c>
      <c r="H41" s="351"/>
      <c r="I41" s="8" t="s">
        <v>92</v>
      </c>
      <c r="J41" s="8" t="s">
        <v>90</v>
      </c>
      <c r="K41" s="344"/>
      <c r="L41" s="344"/>
      <c r="M41" s="344"/>
      <c r="N41" s="344"/>
      <c r="O41" s="311"/>
      <c r="P41" s="311"/>
      <c r="Q41" s="311"/>
      <c r="R41" s="311"/>
      <c r="S41" s="333"/>
      <c r="T41" s="278"/>
      <c r="U41" s="278"/>
      <c r="V41" s="278"/>
      <c r="W41" s="156">
        <v>7.8356481481481495E-4</v>
      </c>
      <c r="X41" s="154">
        <v>46</v>
      </c>
      <c r="Y41" s="154">
        <v>6</v>
      </c>
      <c r="Z41" s="154">
        <v>95</v>
      </c>
      <c r="AA41" s="107">
        <v>9.7129629629629632E-3</v>
      </c>
      <c r="AB41" s="108">
        <v>22</v>
      </c>
      <c r="AC41" s="108">
        <v>12</v>
      </c>
      <c r="AD41" s="108">
        <v>89</v>
      </c>
      <c r="AE41" s="248">
        <v>5.6712962962962956E-4</v>
      </c>
      <c r="AF41" s="249">
        <v>46</v>
      </c>
      <c r="AG41" s="249">
        <v>5</v>
      </c>
      <c r="AH41" s="249">
        <v>96</v>
      </c>
      <c r="AI41" s="199" t="s">
        <v>289</v>
      </c>
      <c r="AJ41" s="199"/>
      <c r="AK41" s="196"/>
      <c r="AL41" s="193">
        <v>39</v>
      </c>
      <c r="AM41" s="43" t="s">
        <v>152</v>
      </c>
      <c r="AN41" s="115"/>
      <c r="AO41" s="115"/>
      <c r="AP41" s="115">
        <v>53</v>
      </c>
      <c r="BT41" s="24"/>
      <c r="BU41" s="24"/>
      <c r="BV41" s="24"/>
      <c r="BW41" s="24"/>
      <c r="BX41" s="24"/>
    </row>
    <row r="42" spans="1:81" s="90" customFormat="1" ht="15.75" hidden="1" customHeight="1" x14ac:dyDescent="0.3">
      <c r="A42" s="53">
        <f>N42+R42+V42+Z42+AD42+AH42+AL42+AP42</f>
        <v>369</v>
      </c>
      <c r="B42" s="53">
        <v>40</v>
      </c>
      <c r="C42" s="336">
        <f>AVERAGE(L42,P42,T42,X42,AB42,AF42,AJ42,AN42,)</f>
        <v>17.2</v>
      </c>
      <c r="D42" s="12" t="s">
        <v>283</v>
      </c>
      <c r="E42" s="12" t="s">
        <v>268</v>
      </c>
      <c r="F42" s="12" t="s">
        <v>18</v>
      </c>
      <c r="G42" s="57" t="s">
        <v>210</v>
      </c>
      <c r="H42" s="351" t="s">
        <v>341</v>
      </c>
      <c r="I42" s="8" t="s">
        <v>92</v>
      </c>
      <c r="J42" s="8" t="s">
        <v>90</v>
      </c>
      <c r="K42" s="344"/>
      <c r="L42" s="344"/>
      <c r="M42" s="344"/>
      <c r="N42" s="344"/>
      <c r="O42" s="339">
        <v>2.9988425925925929E-3</v>
      </c>
      <c r="P42" s="340">
        <v>20</v>
      </c>
      <c r="Q42" s="340">
        <v>27</v>
      </c>
      <c r="R42" s="340">
        <v>74</v>
      </c>
      <c r="S42" s="289">
        <v>1.3275462962962963E-3</v>
      </c>
      <c r="T42" s="290">
        <v>25</v>
      </c>
      <c r="U42" s="290">
        <v>33</v>
      </c>
      <c r="V42" s="290">
        <v>68</v>
      </c>
      <c r="W42" s="156">
        <v>1.3796296296296297E-3</v>
      </c>
      <c r="X42" s="154">
        <v>23</v>
      </c>
      <c r="Y42" s="154">
        <v>41</v>
      </c>
      <c r="Z42" s="154">
        <v>59</v>
      </c>
      <c r="AA42" s="107">
        <v>1.3369212962962963E-2</v>
      </c>
      <c r="AB42" s="108">
        <v>18</v>
      </c>
      <c r="AC42" s="108">
        <v>64</v>
      </c>
      <c r="AD42" s="108">
        <v>37</v>
      </c>
      <c r="AE42" s="256" t="s">
        <v>290</v>
      </c>
      <c r="AF42" s="257"/>
      <c r="AG42" s="257"/>
      <c r="AH42" s="249">
        <v>39</v>
      </c>
      <c r="AI42" s="199" t="s">
        <v>289</v>
      </c>
      <c r="AJ42" s="199"/>
      <c r="AK42" s="196"/>
      <c r="AL42" s="193">
        <v>39</v>
      </c>
      <c r="AM42" s="43" t="s">
        <v>152</v>
      </c>
      <c r="AN42" s="115"/>
      <c r="AO42" s="115"/>
      <c r="AP42" s="115">
        <v>53</v>
      </c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10"/>
      <c r="BE42" s="110"/>
      <c r="BF42" s="110"/>
      <c r="BG42" s="110"/>
      <c r="BH42" s="110"/>
      <c r="BI42" s="110"/>
      <c r="BJ42" s="110"/>
      <c r="BK42" s="110"/>
      <c r="BL42" s="110"/>
      <c r="BM42" s="110"/>
      <c r="BN42" s="110"/>
      <c r="BO42" s="110"/>
      <c r="BP42" s="110"/>
      <c r="BQ42" s="3"/>
      <c r="BR42" s="3"/>
      <c r="BS42" s="3"/>
    </row>
    <row r="43" spans="1:81" s="90" customFormat="1" ht="18.75" hidden="1" x14ac:dyDescent="0.3">
      <c r="A43" s="53">
        <f>N43+R43+V43+Z43+AD43+AH43+AL43+AP43</f>
        <v>366</v>
      </c>
      <c r="B43" s="53">
        <v>41</v>
      </c>
      <c r="C43" s="336">
        <f>AVERAGE(L43,P43,T43,X43,AB43,AF43,AJ43,AN43,)</f>
        <v>28.75</v>
      </c>
      <c r="D43" s="3" t="s">
        <v>174</v>
      </c>
      <c r="E43" s="12" t="s">
        <v>173</v>
      </c>
      <c r="F43" s="12" t="s">
        <v>181</v>
      </c>
      <c r="G43" s="57" t="s">
        <v>209</v>
      </c>
      <c r="H43" s="351"/>
      <c r="I43" s="8" t="s">
        <v>92</v>
      </c>
      <c r="J43" s="8" t="s">
        <v>90</v>
      </c>
      <c r="K43" s="344"/>
      <c r="L43" s="344"/>
      <c r="M43" s="344"/>
      <c r="N43" s="344"/>
      <c r="O43" s="311"/>
      <c r="P43" s="311"/>
      <c r="Q43" s="311"/>
      <c r="R43" s="311"/>
      <c r="S43" s="333"/>
      <c r="T43" s="278"/>
      <c r="U43" s="278"/>
      <c r="V43" s="278"/>
      <c r="W43" s="156">
        <v>7.9050925925925936E-4</v>
      </c>
      <c r="X43" s="154">
        <v>43</v>
      </c>
      <c r="Y43" s="154">
        <v>7</v>
      </c>
      <c r="Z43" s="154">
        <v>94</v>
      </c>
      <c r="AA43" s="107">
        <v>9.5821759259259263E-3</v>
      </c>
      <c r="AB43" s="108">
        <v>29</v>
      </c>
      <c r="AC43" s="108">
        <v>7</v>
      </c>
      <c r="AD43" s="108">
        <v>94</v>
      </c>
      <c r="AE43" s="248">
        <v>5.9143518518518518E-4</v>
      </c>
      <c r="AF43" s="249">
        <v>43</v>
      </c>
      <c r="AG43" s="249">
        <v>15</v>
      </c>
      <c r="AH43" s="249">
        <v>86</v>
      </c>
      <c r="AI43" s="199" t="s">
        <v>289</v>
      </c>
      <c r="AJ43" s="199"/>
      <c r="AK43" s="196"/>
      <c r="AL43" s="193">
        <v>39</v>
      </c>
      <c r="AM43" s="43" t="s">
        <v>152</v>
      </c>
      <c r="AN43" s="115"/>
      <c r="AO43" s="115"/>
      <c r="AP43" s="115">
        <v>53</v>
      </c>
      <c r="AQ43" s="110"/>
      <c r="AR43" s="110"/>
      <c r="AS43" s="110"/>
      <c r="AT43" s="110"/>
      <c r="AU43" s="110"/>
      <c r="AV43" s="110"/>
      <c r="AW43" s="110"/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/>
      <c r="BJ43" s="110"/>
      <c r="BK43" s="110"/>
      <c r="BL43" s="110"/>
      <c r="BM43" s="110"/>
      <c r="BN43" s="110"/>
      <c r="BO43" s="110"/>
      <c r="BP43" s="110"/>
      <c r="BT43" s="110"/>
      <c r="BU43" s="110"/>
      <c r="BV43" s="110"/>
      <c r="BW43" s="110"/>
      <c r="BX43" s="110"/>
      <c r="BY43" s="110"/>
      <c r="BZ43" s="110"/>
    </row>
    <row r="44" spans="1:81" s="110" customFormat="1" ht="15.75" hidden="1" customHeight="1" x14ac:dyDescent="0.3">
      <c r="A44" s="53">
        <f>N44+R44+V44+Z44+AD44+AH44+AL44+AP44</f>
        <v>351</v>
      </c>
      <c r="B44" s="53">
        <v>42</v>
      </c>
      <c r="C44" s="336">
        <f>AVERAGE(L44,P44,T44,X44,AB44,AF44,AJ44,AN44,)</f>
        <v>27.2</v>
      </c>
      <c r="D44" s="3" t="s">
        <v>285</v>
      </c>
      <c r="E44" s="12" t="s">
        <v>146</v>
      </c>
      <c r="F44" s="12" t="s">
        <v>18</v>
      </c>
      <c r="G44" s="57" t="s">
        <v>210</v>
      </c>
      <c r="H44" s="350" t="s">
        <v>342</v>
      </c>
      <c r="I44" s="8" t="s">
        <v>92</v>
      </c>
      <c r="J44" s="8" t="s">
        <v>90</v>
      </c>
      <c r="K44" s="344"/>
      <c r="L44" s="344"/>
      <c r="M44" s="344"/>
      <c r="N44" s="344"/>
      <c r="O44" s="339">
        <v>4.6006944444444446E-3</v>
      </c>
      <c r="P44" s="340">
        <v>35</v>
      </c>
      <c r="Q44" s="340">
        <v>32</v>
      </c>
      <c r="R44" s="340">
        <v>69</v>
      </c>
      <c r="S44" s="289">
        <v>2.0358796296296297E-3</v>
      </c>
      <c r="T44" s="290">
        <v>33</v>
      </c>
      <c r="U44" s="290">
        <v>37</v>
      </c>
      <c r="V44" s="290">
        <v>64</v>
      </c>
      <c r="W44" s="156">
        <v>2.003472222222222E-3</v>
      </c>
      <c r="X44" s="154">
        <v>33</v>
      </c>
      <c r="Y44" s="154">
        <v>43</v>
      </c>
      <c r="Z44" s="154">
        <v>58</v>
      </c>
      <c r="AA44" s="210" t="s">
        <v>291</v>
      </c>
      <c r="AB44" s="94"/>
      <c r="AC44" s="94"/>
      <c r="AD44" s="108">
        <v>28</v>
      </c>
      <c r="AE44" s="256" t="s">
        <v>290</v>
      </c>
      <c r="AF44" s="257"/>
      <c r="AG44" s="257"/>
      <c r="AH44" s="249">
        <v>39</v>
      </c>
      <c r="AI44" s="194">
        <v>7.6967592592592593E-4</v>
      </c>
      <c r="AJ44" s="177">
        <v>35</v>
      </c>
      <c r="AK44" s="177">
        <v>61</v>
      </c>
      <c r="AL44" s="177">
        <v>40</v>
      </c>
      <c r="AM44" s="41" t="s">
        <v>152</v>
      </c>
      <c r="AN44" s="42"/>
      <c r="AO44" s="42"/>
      <c r="AP44" s="42">
        <v>53</v>
      </c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</row>
    <row r="45" spans="1:81" s="90" customFormat="1" ht="18.75" hidden="1" x14ac:dyDescent="0.3">
      <c r="A45" s="53">
        <f>N45+R45+V45+Z45+AD45+AH45+AL45+AP45</f>
        <v>348</v>
      </c>
      <c r="B45" s="53">
        <v>43</v>
      </c>
      <c r="C45" s="336">
        <f>AVERAGE(L45,P45,T45,X45,AB45,AF45,AJ45,AN45,)</f>
        <v>11</v>
      </c>
      <c r="D45" s="3" t="s">
        <v>318</v>
      </c>
      <c r="E45" s="12" t="s">
        <v>114</v>
      </c>
      <c r="F45" s="12" t="s">
        <v>18</v>
      </c>
      <c r="G45" s="57" t="s">
        <v>210</v>
      </c>
      <c r="H45" s="350" t="s">
        <v>345</v>
      </c>
      <c r="I45" s="8" t="s">
        <v>92</v>
      </c>
      <c r="J45" s="8" t="s">
        <v>90</v>
      </c>
      <c r="K45" s="344"/>
      <c r="L45" s="344"/>
      <c r="M45" s="344"/>
      <c r="N45" s="344"/>
      <c r="O45" s="313">
        <v>3.9583333333333337E-3</v>
      </c>
      <c r="P45" s="314">
        <v>22</v>
      </c>
      <c r="Q45" s="314">
        <v>31</v>
      </c>
      <c r="R45" s="314">
        <v>70</v>
      </c>
      <c r="S45" s="333" t="s">
        <v>320</v>
      </c>
      <c r="T45" s="278"/>
      <c r="U45" s="278"/>
      <c r="V45" s="278">
        <v>62</v>
      </c>
      <c r="W45" s="288" t="s">
        <v>315</v>
      </c>
      <c r="X45" s="134"/>
      <c r="Y45" s="134"/>
      <c r="Z45" s="134">
        <v>57</v>
      </c>
      <c r="AA45" s="210" t="s">
        <v>291</v>
      </c>
      <c r="AB45" s="94"/>
      <c r="AC45" s="94"/>
      <c r="AD45" s="108">
        <v>28</v>
      </c>
      <c r="AE45" s="256" t="s">
        <v>290</v>
      </c>
      <c r="AF45" s="257"/>
      <c r="AG45" s="257"/>
      <c r="AH45" s="249">
        <v>39</v>
      </c>
      <c r="AI45" s="199" t="s">
        <v>289</v>
      </c>
      <c r="AJ45" s="199"/>
      <c r="AK45" s="197"/>
      <c r="AL45" s="180">
        <v>39</v>
      </c>
      <c r="AM45" s="43" t="s">
        <v>152</v>
      </c>
      <c r="AN45" s="115"/>
      <c r="AO45" s="115"/>
      <c r="AP45" s="115">
        <v>53</v>
      </c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</row>
    <row r="46" spans="1:81" s="90" customFormat="1" ht="15.75" hidden="1" customHeight="1" x14ac:dyDescent="0.3">
      <c r="A46" s="53">
        <f>N46+R46+V46+Z46+AD46+AH46+AL46+AP46</f>
        <v>340</v>
      </c>
      <c r="B46" s="53">
        <v>44</v>
      </c>
      <c r="C46" s="336">
        <f>AVERAGE(L46,P46,T46,X46,AB46,AF46,AJ46,AN46,)</f>
        <v>32.714285714285715</v>
      </c>
      <c r="D46" s="3" t="s">
        <v>74</v>
      </c>
      <c r="E46" s="12" t="s">
        <v>245</v>
      </c>
      <c r="F46" s="12" t="s">
        <v>18</v>
      </c>
      <c r="G46" s="57" t="s">
        <v>210</v>
      </c>
      <c r="H46" s="351" t="s">
        <v>343</v>
      </c>
      <c r="I46" s="8" t="s">
        <v>92</v>
      </c>
      <c r="J46" s="8" t="s">
        <v>66</v>
      </c>
      <c r="K46" s="344"/>
      <c r="L46" s="344"/>
      <c r="M46" s="344"/>
      <c r="N46" s="344"/>
      <c r="O46" s="311"/>
      <c r="P46" s="311"/>
      <c r="Q46" s="311"/>
      <c r="R46" s="311"/>
      <c r="S46" s="283">
        <v>1.4930555555555556E-3</v>
      </c>
      <c r="T46" s="278">
        <v>36</v>
      </c>
      <c r="U46" s="278">
        <v>34</v>
      </c>
      <c r="V46" s="278">
        <v>67</v>
      </c>
      <c r="W46" s="156">
        <v>1.0023148148148148E-3</v>
      </c>
      <c r="X46" s="154">
        <v>44</v>
      </c>
      <c r="Y46" s="154">
        <v>33</v>
      </c>
      <c r="Z46" s="154">
        <v>68</v>
      </c>
      <c r="AA46" s="124">
        <v>1.4467592592592593E-2</v>
      </c>
      <c r="AB46" s="125">
        <v>23</v>
      </c>
      <c r="AC46" s="94">
        <v>69</v>
      </c>
      <c r="AD46" s="94">
        <v>32</v>
      </c>
      <c r="AE46" s="254">
        <v>6.5740740740740733E-4</v>
      </c>
      <c r="AF46" s="255">
        <v>48</v>
      </c>
      <c r="AG46" s="255">
        <v>34</v>
      </c>
      <c r="AH46" s="255">
        <v>67</v>
      </c>
      <c r="AI46" s="198">
        <v>5.3819444444444444E-4</v>
      </c>
      <c r="AJ46" s="188">
        <v>41</v>
      </c>
      <c r="AK46" s="180">
        <v>50</v>
      </c>
      <c r="AL46" s="181">
        <v>51</v>
      </c>
      <c r="AM46" s="45">
        <v>2.3148148148148146E-4</v>
      </c>
      <c r="AN46" s="46">
        <v>37</v>
      </c>
      <c r="AO46" s="47">
        <v>46</v>
      </c>
      <c r="AP46" s="46">
        <v>55</v>
      </c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</row>
    <row r="47" spans="1:81" s="106" customFormat="1" ht="18.75" hidden="1" customHeight="1" x14ac:dyDescent="0.3">
      <c r="A47" s="53">
        <f>N47+R47+V47+Z47+AD47+AH47+AL47+AP47</f>
        <v>330</v>
      </c>
      <c r="B47" s="53">
        <v>45</v>
      </c>
      <c r="C47" s="336">
        <f>AVERAGE(L47,P47,T47,X47,AB47,AF47,AJ47,AN47,)</f>
        <v>28</v>
      </c>
      <c r="D47" s="12" t="s">
        <v>278</v>
      </c>
      <c r="E47" s="12" t="s">
        <v>173</v>
      </c>
      <c r="F47" s="12" t="s">
        <v>181</v>
      </c>
      <c r="G47" s="57" t="s">
        <v>209</v>
      </c>
      <c r="H47" s="350"/>
      <c r="I47" s="8" t="s">
        <v>92</v>
      </c>
      <c r="J47" s="8" t="s">
        <v>90</v>
      </c>
      <c r="K47" s="344"/>
      <c r="L47" s="344"/>
      <c r="M47" s="344"/>
      <c r="N47" s="344"/>
      <c r="O47" s="315"/>
      <c r="P47" s="315"/>
      <c r="Q47" s="315"/>
      <c r="R47" s="315"/>
      <c r="S47" s="287">
        <v>1.0717592592592593E-3</v>
      </c>
      <c r="T47" s="279">
        <v>40</v>
      </c>
      <c r="U47" s="278">
        <v>16</v>
      </c>
      <c r="V47" s="278">
        <v>85</v>
      </c>
      <c r="W47" s="133">
        <v>8.3796296296296299E-4</v>
      </c>
      <c r="X47" s="134">
        <v>44</v>
      </c>
      <c r="Y47" s="134">
        <v>15</v>
      </c>
      <c r="Z47" s="134">
        <v>86</v>
      </c>
      <c r="AA47" s="210" t="s">
        <v>291</v>
      </c>
      <c r="AB47" s="94"/>
      <c r="AC47" s="94"/>
      <c r="AD47" s="108">
        <v>28</v>
      </c>
      <c r="AE47" s="256" t="s">
        <v>290</v>
      </c>
      <c r="AF47" s="257"/>
      <c r="AG47" s="257"/>
      <c r="AH47" s="249">
        <v>39</v>
      </c>
      <c r="AI47" s="199" t="s">
        <v>289</v>
      </c>
      <c r="AJ47" s="199"/>
      <c r="AK47" s="196"/>
      <c r="AL47" s="193">
        <v>39</v>
      </c>
      <c r="AM47" s="43" t="s">
        <v>152</v>
      </c>
      <c r="AN47" s="42"/>
      <c r="AO47" s="42"/>
      <c r="AP47" s="42">
        <v>53</v>
      </c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110"/>
      <c r="BU47" s="110"/>
      <c r="BV47" s="110"/>
      <c r="BW47" s="110"/>
      <c r="BX47" s="110"/>
      <c r="BY47" s="90"/>
      <c r="BZ47" s="90"/>
    </row>
    <row r="48" spans="1:81" s="106" customFormat="1" ht="18.75" hidden="1" customHeight="1" x14ac:dyDescent="0.3">
      <c r="A48" s="53">
        <f>N48+R48+V48+Z48+AD48+AH48+AL48+AP48</f>
        <v>304</v>
      </c>
      <c r="B48" s="53">
        <v>46</v>
      </c>
      <c r="C48" s="336">
        <f>AVERAGE(L48,P48,T48,X48,AB48,AF48,AJ48,AN48,)</f>
        <v>20</v>
      </c>
      <c r="D48" s="3" t="s">
        <v>312</v>
      </c>
      <c r="E48" s="12" t="s">
        <v>34</v>
      </c>
      <c r="F48" s="12" t="s">
        <v>313</v>
      </c>
      <c r="G48" s="57" t="s">
        <v>314</v>
      </c>
      <c r="H48" s="350"/>
      <c r="I48" s="8" t="s">
        <v>92</v>
      </c>
      <c r="J48" s="8" t="s">
        <v>90</v>
      </c>
      <c r="K48" s="344"/>
      <c r="L48" s="344"/>
      <c r="M48" s="344"/>
      <c r="N48" s="344"/>
      <c r="O48" s="314"/>
      <c r="P48" s="314"/>
      <c r="Q48" s="314"/>
      <c r="R48" s="314"/>
      <c r="S48" s="283">
        <v>1.0543981481481483E-3</v>
      </c>
      <c r="T48" s="278">
        <v>40</v>
      </c>
      <c r="U48" s="278">
        <v>13</v>
      </c>
      <c r="V48" s="278">
        <v>88</v>
      </c>
      <c r="W48" s="288" t="s">
        <v>315</v>
      </c>
      <c r="X48" s="134"/>
      <c r="Y48" s="134"/>
      <c r="Z48" s="134">
        <v>57</v>
      </c>
      <c r="AA48" s="210" t="s">
        <v>291</v>
      </c>
      <c r="AB48" s="95"/>
      <c r="AC48" s="95"/>
      <c r="AD48" s="95">
        <v>28</v>
      </c>
      <c r="AE48" s="256" t="s">
        <v>290</v>
      </c>
      <c r="AF48" s="257"/>
      <c r="AG48" s="257"/>
      <c r="AH48" s="249">
        <v>39</v>
      </c>
      <c r="AI48" s="199" t="s">
        <v>289</v>
      </c>
      <c r="AJ48" s="199"/>
      <c r="AK48" s="197"/>
      <c r="AL48" s="180">
        <v>39</v>
      </c>
      <c r="AM48" s="43" t="s">
        <v>152</v>
      </c>
      <c r="AN48" s="42"/>
      <c r="AO48" s="42"/>
      <c r="AP48" s="42">
        <v>53</v>
      </c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90"/>
      <c r="BR48" s="90"/>
      <c r="BS48" s="90"/>
      <c r="BT48" s="90"/>
      <c r="BU48" s="90"/>
      <c r="BV48" s="90"/>
      <c r="BW48" s="90"/>
      <c r="BX48" s="90"/>
      <c r="BY48" s="110"/>
      <c r="BZ48" s="110"/>
    </row>
    <row r="49" spans="1:78" s="14" customFormat="1" ht="18.75" hidden="1" x14ac:dyDescent="0.3">
      <c r="A49" s="53">
        <f>N49+R49+V49+Z49+AD49+AH49+AL49+AP49</f>
        <v>303</v>
      </c>
      <c r="B49" s="53">
        <v>47</v>
      </c>
      <c r="C49" s="336">
        <f>AVERAGE(L49,P49,T49,X49,AB49,AF49,AJ49,AN49,)</f>
        <v>18</v>
      </c>
      <c r="D49" s="3" t="s">
        <v>310</v>
      </c>
      <c r="E49" s="12" t="s">
        <v>34</v>
      </c>
      <c r="F49" s="12" t="s">
        <v>275</v>
      </c>
      <c r="G49" s="57"/>
      <c r="H49" s="350"/>
      <c r="I49" s="8" t="s">
        <v>92</v>
      </c>
      <c r="J49" s="8" t="s">
        <v>311</v>
      </c>
      <c r="K49" s="344"/>
      <c r="L49" s="344"/>
      <c r="M49" s="344"/>
      <c r="N49" s="344"/>
      <c r="O49" s="314"/>
      <c r="P49" s="314"/>
      <c r="Q49" s="314"/>
      <c r="R49" s="314"/>
      <c r="S49" s="283">
        <v>1.0648148148148147E-3</v>
      </c>
      <c r="T49" s="278">
        <v>36</v>
      </c>
      <c r="U49" s="278">
        <v>14</v>
      </c>
      <c r="V49" s="278">
        <v>87</v>
      </c>
      <c r="W49" s="288" t="s">
        <v>315</v>
      </c>
      <c r="X49" s="134"/>
      <c r="Y49" s="134"/>
      <c r="Z49" s="134">
        <v>57</v>
      </c>
      <c r="AA49" s="210" t="s">
        <v>291</v>
      </c>
      <c r="AB49" s="95"/>
      <c r="AC49" s="95"/>
      <c r="AD49" s="95">
        <v>28</v>
      </c>
      <c r="AE49" s="256" t="s">
        <v>290</v>
      </c>
      <c r="AF49" s="257"/>
      <c r="AG49" s="257"/>
      <c r="AH49" s="249">
        <v>39</v>
      </c>
      <c r="AI49" s="199" t="s">
        <v>289</v>
      </c>
      <c r="AJ49" s="199"/>
      <c r="AK49" s="197"/>
      <c r="AL49" s="180">
        <v>39</v>
      </c>
      <c r="AM49" s="43" t="s">
        <v>152</v>
      </c>
      <c r="AN49" s="42"/>
      <c r="AO49" s="42"/>
      <c r="AP49" s="42">
        <v>53</v>
      </c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90"/>
      <c r="BR49" s="90"/>
      <c r="BS49" s="90"/>
      <c r="BT49" s="5"/>
      <c r="BU49" s="5"/>
      <c r="BV49" s="5"/>
      <c r="BW49" s="5"/>
      <c r="BX49" s="5"/>
      <c r="BY49" s="90"/>
      <c r="BZ49" s="90"/>
    </row>
    <row r="50" spans="1:78" s="14" customFormat="1" ht="18.75" hidden="1" x14ac:dyDescent="0.3">
      <c r="A50" s="53">
        <f>N50+R50+V50+Z50+AD50+AH50+AL50+AP50</f>
        <v>299</v>
      </c>
      <c r="B50" s="53">
        <v>48</v>
      </c>
      <c r="C50" s="336">
        <f>AVERAGE(L50,P50,T50,X50,AB50,AF50,AJ50,AN50,)</f>
        <v>34.6</v>
      </c>
      <c r="D50" s="3" t="s">
        <v>53</v>
      </c>
      <c r="E50" s="12" t="s">
        <v>34</v>
      </c>
      <c r="F50" s="12" t="s">
        <v>54</v>
      </c>
      <c r="G50" s="57" t="s">
        <v>128</v>
      </c>
      <c r="H50" s="350"/>
      <c r="I50" s="8" t="s">
        <v>92</v>
      </c>
      <c r="J50" s="8" t="s">
        <v>90</v>
      </c>
      <c r="K50" s="344"/>
      <c r="L50" s="344"/>
      <c r="M50" s="344"/>
      <c r="N50" s="344"/>
      <c r="O50" s="319"/>
      <c r="P50" s="319"/>
      <c r="Q50" s="319"/>
      <c r="R50" s="319"/>
      <c r="S50" s="276"/>
      <c r="T50" s="276"/>
      <c r="U50" s="276"/>
      <c r="V50" s="276"/>
      <c r="W50" s="133">
        <v>9.0509259259259243E-4</v>
      </c>
      <c r="X50" s="134">
        <v>37</v>
      </c>
      <c r="Y50" s="134">
        <v>25</v>
      </c>
      <c r="Z50" s="134">
        <v>76</v>
      </c>
      <c r="AA50" s="210" t="s">
        <v>291</v>
      </c>
      <c r="AB50" s="94"/>
      <c r="AC50" s="94"/>
      <c r="AD50" s="108">
        <v>28</v>
      </c>
      <c r="AE50" s="254">
        <v>6.4004629629629622E-4</v>
      </c>
      <c r="AF50" s="255">
        <v>44</v>
      </c>
      <c r="AG50" s="255">
        <v>29</v>
      </c>
      <c r="AH50" s="255">
        <v>72</v>
      </c>
      <c r="AI50" s="194">
        <v>4.6296296296296293E-4</v>
      </c>
      <c r="AJ50" s="177">
        <v>40</v>
      </c>
      <c r="AK50" s="177">
        <v>40</v>
      </c>
      <c r="AL50" s="177">
        <v>61</v>
      </c>
      <c r="AM50" s="41">
        <v>2.3148148148148146E-4</v>
      </c>
      <c r="AN50" s="42">
        <v>52</v>
      </c>
      <c r="AO50" s="42">
        <v>39</v>
      </c>
      <c r="AP50" s="42">
        <v>62</v>
      </c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110"/>
      <c r="BR50" s="110"/>
      <c r="BS50" s="110"/>
      <c r="BT50" s="90"/>
      <c r="BU50" s="90"/>
      <c r="BV50" s="90"/>
      <c r="BW50" s="90"/>
      <c r="BX50" s="90"/>
      <c r="BY50" s="90"/>
      <c r="BZ50" s="90"/>
    </row>
    <row r="51" spans="1:78" s="33" customFormat="1" ht="18.75" hidden="1" x14ac:dyDescent="0.3">
      <c r="A51" s="53">
        <f>N51+R51+V51+Z51+AD51+AH51+AL51+AP51</f>
        <v>295</v>
      </c>
      <c r="B51" s="53">
        <v>49</v>
      </c>
      <c r="C51" s="336">
        <f>AVERAGE(L51,P51,T51,X51,AB51,AF51,AJ51,AN51,)</f>
        <v>24</v>
      </c>
      <c r="D51" s="3" t="s">
        <v>185</v>
      </c>
      <c r="E51" s="12" t="s">
        <v>13</v>
      </c>
      <c r="F51" s="12" t="s">
        <v>274</v>
      </c>
      <c r="G51" s="57" t="s">
        <v>279</v>
      </c>
      <c r="H51" s="350"/>
      <c r="I51" s="8" t="s">
        <v>92</v>
      </c>
      <c r="J51" s="8" t="s">
        <v>90</v>
      </c>
      <c r="K51" s="344"/>
      <c r="L51" s="344"/>
      <c r="M51" s="344"/>
      <c r="N51" s="344"/>
      <c r="O51" s="314"/>
      <c r="P51" s="314"/>
      <c r="Q51" s="314"/>
      <c r="R51" s="314"/>
      <c r="S51" s="278"/>
      <c r="T51" s="278"/>
      <c r="U51" s="278"/>
      <c r="V51" s="278"/>
      <c r="W51" s="133">
        <v>8.8888888888888882E-4</v>
      </c>
      <c r="X51" s="134">
        <v>32</v>
      </c>
      <c r="Y51" s="134">
        <v>22</v>
      </c>
      <c r="Z51" s="134">
        <v>79</v>
      </c>
      <c r="AA51" s="98">
        <v>1.151273148148148E-2</v>
      </c>
      <c r="AB51" s="94">
        <v>26</v>
      </c>
      <c r="AC51" s="94">
        <v>47</v>
      </c>
      <c r="AD51" s="94">
        <v>54</v>
      </c>
      <c r="AE51" s="250">
        <v>6.4236111111111113E-4</v>
      </c>
      <c r="AF51" s="252">
        <v>38</v>
      </c>
      <c r="AG51" s="252">
        <v>31</v>
      </c>
      <c r="AH51" s="253">
        <v>70</v>
      </c>
      <c r="AI51" s="199" t="s">
        <v>289</v>
      </c>
      <c r="AJ51" s="199"/>
      <c r="AK51" s="197"/>
      <c r="AL51" s="180">
        <v>39</v>
      </c>
      <c r="AM51" s="43" t="s">
        <v>152</v>
      </c>
      <c r="AN51" s="42"/>
      <c r="AO51" s="42"/>
      <c r="AP51" s="42">
        <v>53</v>
      </c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110"/>
      <c r="BE51" s="110"/>
      <c r="BF51" s="110"/>
      <c r="BG51" s="110"/>
      <c r="BH51" s="110"/>
      <c r="BI51" s="110"/>
      <c r="BJ51" s="110"/>
      <c r="BK51" s="110"/>
      <c r="BL51" s="110"/>
      <c r="BM51" s="110"/>
      <c r="BN51" s="110"/>
      <c r="BO51" s="110"/>
      <c r="BP51" s="110"/>
      <c r="BQ51" s="90"/>
      <c r="BR51" s="90"/>
      <c r="BS51" s="90"/>
      <c r="BT51" s="106"/>
      <c r="BU51" s="106"/>
      <c r="BV51" s="106"/>
      <c r="BW51" s="106"/>
      <c r="BX51" s="106"/>
      <c r="BY51" s="106"/>
      <c r="BZ51" s="106"/>
    </row>
    <row r="52" spans="1:78" ht="18.75" hidden="1" customHeight="1" x14ac:dyDescent="0.3">
      <c r="A52" s="53">
        <f>N52+R52+V52+Z52+AD52+AH52+AL52+AP52</f>
        <v>285</v>
      </c>
      <c r="B52" s="53">
        <v>50</v>
      </c>
      <c r="C52" s="336">
        <f>AVERAGE(L52,P52,T52,X52,AB52,AF52,AJ52,AN52,)</f>
        <v>36.75</v>
      </c>
      <c r="D52" s="3" t="s">
        <v>38</v>
      </c>
      <c r="E52" s="12" t="s">
        <v>13</v>
      </c>
      <c r="F52" s="12" t="s">
        <v>18</v>
      </c>
      <c r="G52" s="57" t="s">
        <v>210</v>
      </c>
      <c r="I52" s="8" t="s">
        <v>92</v>
      </c>
      <c r="J52" s="8" t="s">
        <v>90</v>
      </c>
      <c r="K52" s="344"/>
      <c r="L52" s="344"/>
      <c r="M52" s="344"/>
      <c r="N52" s="344"/>
      <c r="O52" s="314"/>
      <c r="P52" s="314"/>
      <c r="Q52" s="314"/>
      <c r="R52" s="314"/>
      <c r="S52" s="278"/>
      <c r="T52" s="278"/>
      <c r="U52" s="278"/>
      <c r="V52" s="278"/>
      <c r="W52" s="134"/>
      <c r="X52" s="134"/>
      <c r="Y52" s="134"/>
      <c r="Z52" s="134"/>
      <c r="AA52" s="95"/>
      <c r="AB52" s="95"/>
      <c r="AC52" s="95"/>
      <c r="AD52" s="95"/>
      <c r="AE52" s="250">
        <v>5.7175925925925927E-4</v>
      </c>
      <c r="AF52" s="252">
        <v>46</v>
      </c>
      <c r="AG52" s="252">
        <v>8</v>
      </c>
      <c r="AH52" s="253">
        <v>93</v>
      </c>
      <c r="AI52" s="195">
        <v>3.7615740740740735E-4</v>
      </c>
      <c r="AJ52" s="180">
        <v>44</v>
      </c>
      <c r="AK52" s="180">
        <v>6</v>
      </c>
      <c r="AL52" s="181">
        <v>95</v>
      </c>
      <c r="AM52" s="43">
        <v>1.8287037037037038E-4</v>
      </c>
      <c r="AN52" s="44">
        <v>57</v>
      </c>
      <c r="AO52" s="44">
        <v>4</v>
      </c>
      <c r="AP52" s="44">
        <v>97</v>
      </c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Q52" s="90"/>
      <c r="BR52" s="90"/>
      <c r="BS52" s="90"/>
      <c r="BT52" s="106"/>
      <c r="BU52" s="106"/>
      <c r="BV52" s="106"/>
      <c r="BW52" s="106"/>
      <c r="BX52" s="106"/>
      <c r="BY52" s="106"/>
      <c r="BZ52" s="106"/>
    </row>
    <row r="53" spans="1:78" s="14" customFormat="1" ht="18.75" hidden="1" x14ac:dyDescent="0.3">
      <c r="A53" s="53">
        <f>N53+R53+V53+Z53+AD53+AH53+AL53+AP53</f>
        <v>268</v>
      </c>
      <c r="B53" s="53">
        <v>51</v>
      </c>
      <c r="C53" s="336">
        <f>AVERAGE(L53,P53,T53,X53,AB53,AF53,AJ53,AN53,)</f>
        <v>38.75</v>
      </c>
      <c r="D53" s="3" t="s">
        <v>16</v>
      </c>
      <c r="E53" s="12" t="s">
        <v>7</v>
      </c>
      <c r="F53" s="12" t="s">
        <v>8</v>
      </c>
      <c r="G53" s="57" t="s">
        <v>210</v>
      </c>
      <c r="H53" s="350"/>
      <c r="I53" s="8" t="s">
        <v>92</v>
      </c>
      <c r="J53" s="8" t="s">
        <v>90</v>
      </c>
      <c r="K53" s="344"/>
      <c r="L53" s="344"/>
      <c r="M53" s="344"/>
      <c r="N53" s="344"/>
      <c r="O53" s="314"/>
      <c r="P53" s="314"/>
      <c r="Q53" s="314"/>
      <c r="R53" s="314"/>
      <c r="S53" s="278"/>
      <c r="T53" s="278"/>
      <c r="U53" s="278"/>
      <c r="V53" s="278"/>
      <c r="W53" s="134"/>
      <c r="X53" s="134"/>
      <c r="Y53" s="139"/>
      <c r="Z53" s="139"/>
      <c r="AA53" s="94"/>
      <c r="AB53" s="94"/>
      <c r="AC53" s="94"/>
      <c r="AD53" s="94"/>
      <c r="AE53" s="250">
        <v>5.7754629629629627E-4</v>
      </c>
      <c r="AF53" s="252">
        <v>47</v>
      </c>
      <c r="AG53" s="252">
        <v>10</v>
      </c>
      <c r="AH53" s="253">
        <v>91</v>
      </c>
      <c r="AI53" s="195">
        <v>3.8310185185185186E-4</v>
      </c>
      <c r="AJ53" s="180">
        <v>54</v>
      </c>
      <c r="AK53" s="180">
        <v>9</v>
      </c>
      <c r="AL53" s="181">
        <v>92</v>
      </c>
      <c r="AM53" s="41">
        <v>1.9097222222222223E-4</v>
      </c>
      <c r="AN53" s="42">
        <v>54</v>
      </c>
      <c r="AO53" s="42">
        <v>16</v>
      </c>
      <c r="AP53" s="42">
        <v>85</v>
      </c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106"/>
      <c r="BR53" s="106"/>
      <c r="BS53" s="106"/>
    </row>
    <row r="54" spans="1:78" ht="18.75" x14ac:dyDescent="0.3">
      <c r="A54" s="53">
        <f>N54+R54+V54+Z54+AD54+AH54+AL54+AP54</f>
        <v>264</v>
      </c>
      <c r="B54" s="53">
        <v>52</v>
      </c>
      <c r="C54" s="336">
        <f>AVERAGE(L54,P54,T54,X54,AB54,AF54,AJ54,AN54,)</f>
        <v>20.666666666666668</v>
      </c>
      <c r="D54" s="12" t="s">
        <v>255</v>
      </c>
      <c r="E54" s="12" t="s">
        <v>25</v>
      </c>
      <c r="F54" s="12" t="s">
        <v>18</v>
      </c>
      <c r="G54" s="57" t="s">
        <v>210</v>
      </c>
      <c r="H54" s="351"/>
      <c r="I54" s="8" t="s">
        <v>92</v>
      </c>
      <c r="J54" s="8" t="s">
        <v>90</v>
      </c>
      <c r="K54" s="344"/>
      <c r="L54" s="344"/>
      <c r="M54" s="344"/>
      <c r="N54" s="344"/>
      <c r="O54" s="314"/>
      <c r="P54" s="314"/>
      <c r="Q54" s="314"/>
      <c r="R54" s="314"/>
      <c r="S54" s="278"/>
      <c r="T54" s="278"/>
      <c r="U54" s="278"/>
      <c r="V54" s="278"/>
      <c r="W54" s="133">
        <v>9.8958333333333342E-4</v>
      </c>
      <c r="X54" s="134">
        <v>35</v>
      </c>
      <c r="Y54" s="134">
        <v>32</v>
      </c>
      <c r="Z54" s="134">
        <v>69</v>
      </c>
      <c r="AA54" s="104">
        <v>1.0863425925925924E-2</v>
      </c>
      <c r="AB54" s="95">
        <v>27</v>
      </c>
      <c r="AC54" s="95">
        <v>37</v>
      </c>
      <c r="AD54" s="95">
        <v>64</v>
      </c>
      <c r="AE54" s="256" t="s">
        <v>290</v>
      </c>
      <c r="AF54" s="257"/>
      <c r="AG54" s="257"/>
      <c r="AH54" s="249">
        <v>39</v>
      </c>
      <c r="AI54" s="199" t="s">
        <v>289</v>
      </c>
      <c r="AJ54" s="199"/>
      <c r="AK54" s="199"/>
      <c r="AL54" s="181">
        <v>39</v>
      </c>
      <c r="AM54" s="43" t="s">
        <v>152</v>
      </c>
      <c r="AN54" s="44"/>
      <c r="AO54" s="44"/>
      <c r="AP54" s="44">
        <v>53</v>
      </c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106"/>
      <c r="BR54" s="106"/>
      <c r="BS54" s="106"/>
      <c r="BT54" s="14"/>
      <c r="BU54" s="14"/>
      <c r="BV54" s="14"/>
      <c r="BW54" s="14"/>
      <c r="BX54" s="14"/>
      <c r="BY54" s="14"/>
      <c r="BZ54" s="14"/>
    </row>
    <row r="55" spans="1:78" ht="18.75" customHeight="1" x14ac:dyDescent="0.3">
      <c r="A55" s="53">
        <f>N55+R55+V55+Z55+AD55+AH55+AL55+AP55</f>
        <v>261</v>
      </c>
      <c r="B55" s="53">
        <v>53</v>
      </c>
      <c r="C55" s="336">
        <f>AVERAGE(L55,P55,T55,X55,AB55,AF55,AJ55,AN55,)</f>
        <v>25</v>
      </c>
      <c r="D55" s="3" t="s">
        <v>119</v>
      </c>
      <c r="E55" s="12" t="s">
        <v>25</v>
      </c>
      <c r="F55" s="12" t="s">
        <v>120</v>
      </c>
      <c r="G55" s="3" t="s">
        <v>225</v>
      </c>
      <c r="H55" s="350" t="s">
        <v>351</v>
      </c>
      <c r="I55" s="8" t="s">
        <v>77</v>
      </c>
      <c r="J55" s="8" t="s">
        <v>90</v>
      </c>
      <c r="K55" s="344"/>
      <c r="L55" s="344"/>
      <c r="M55" s="344"/>
      <c r="N55" s="344"/>
      <c r="O55" s="311"/>
      <c r="P55" s="311"/>
      <c r="Q55" s="311"/>
      <c r="R55" s="311"/>
      <c r="S55" s="275"/>
      <c r="T55" s="275"/>
      <c r="U55" s="275"/>
      <c r="V55" s="275"/>
      <c r="W55" s="156">
        <v>1.0254629629629628E-3</v>
      </c>
      <c r="X55" s="154">
        <v>37</v>
      </c>
      <c r="Y55" s="154">
        <v>35</v>
      </c>
      <c r="Z55" s="154">
        <v>66</v>
      </c>
      <c r="AA55" s="210" t="s">
        <v>291</v>
      </c>
      <c r="AB55" s="94"/>
      <c r="AC55" s="94"/>
      <c r="AD55" s="108">
        <v>28</v>
      </c>
      <c r="AE55" s="258">
        <v>7.4537037037037031E-4</v>
      </c>
      <c r="AF55" s="251">
        <v>28</v>
      </c>
      <c r="AG55" s="251">
        <v>45</v>
      </c>
      <c r="AH55" s="251">
        <v>56</v>
      </c>
      <c r="AI55" s="194">
        <v>4.6759259259259258E-4</v>
      </c>
      <c r="AJ55" s="177">
        <v>35</v>
      </c>
      <c r="AK55" s="177">
        <v>43</v>
      </c>
      <c r="AL55" s="177">
        <v>58</v>
      </c>
      <c r="AM55" s="41" t="s">
        <v>152</v>
      </c>
      <c r="AN55" s="42"/>
      <c r="AO55" s="42"/>
      <c r="AP55" s="42">
        <v>53</v>
      </c>
      <c r="BQ55" s="14"/>
      <c r="BR55" s="14"/>
      <c r="BS55" s="14"/>
      <c r="BT55" s="33"/>
      <c r="BU55" s="33"/>
      <c r="BV55" s="33"/>
      <c r="BW55" s="33"/>
      <c r="BX55" s="33"/>
      <c r="BY55" s="33"/>
      <c r="BZ55" s="33"/>
    </row>
    <row r="56" spans="1:78" s="106" customFormat="1" ht="18.75" hidden="1" x14ac:dyDescent="0.3">
      <c r="A56" s="53">
        <f>N56+R56+V56+Z56+AD56+AH56+AL56+AP56</f>
        <v>261</v>
      </c>
      <c r="B56" s="53">
        <v>54</v>
      </c>
      <c r="C56" s="336">
        <f>AVERAGE(L56,P56,T56,X56,AB56,AF56,AJ56,AN56,)</f>
        <v>22</v>
      </c>
      <c r="D56" s="3" t="s">
        <v>175</v>
      </c>
      <c r="E56" s="12" t="s">
        <v>135</v>
      </c>
      <c r="F56" s="3" t="s">
        <v>170</v>
      </c>
      <c r="G56" s="57" t="s">
        <v>212</v>
      </c>
      <c r="H56" s="350"/>
      <c r="I56" s="8" t="s">
        <v>92</v>
      </c>
      <c r="J56" s="8" t="s">
        <v>90</v>
      </c>
      <c r="K56" s="344"/>
      <c r="L56" s="344"/>
      <c r="M56" s="344"/>
      <c r="N56" s="344"/>
      <c r="O56" s="314"/>
      <c r="P56" s="314"/>
      <c r="Q56" s="314"/>
      <c r="R56" s="314"/>
      <c r="S56" s="278"/>
      <c r="T56" s="278"/>
      <c r="U56" s="278"/>
      <c r="V56" s="278"/>
      <c r="W56" s="133"/>
      <c r="X56" s="134"/>
      <c r="Y56" s="139"/>
      <c r="Z56" s="139"/>
      <c r="AA56" s="98">
        <v>1.0059027777777778E-2</v>
      </c>
      <c r="AB56" s="94">
        <v>24</v>
      </c>
      <c r="AC56" s="94">
        <v>16</v>
      </c>
      <c r="AD56" s="94">
        <v>85</v>
      </c>
      <c r="AE56" s="250">
        <v>5.9259259259259258E-4</v>
      </c>
      <c r="AF56" s="252">
        <v>42</v>
      </c>
      <c r="AG56" s="252">
        <v>17</v>
      </c>
      <c r="AH56" s="253">
        <v>84</v>
      </c>
      <c r="AI56" s="199" t="s">
        <v>289</v>
      </c>
      <c r="AJ56" s="199"/>
      <c r="AK56" s="197"/>
      <c r="AL56" s="180">
        <v>39</v>
      </c>
      <c r="AM56" s="43" t="s">
        <v>152</v>
      </c>
      <c r="AN56" s="42"/>
      <c r="AO56" s="42"/>
      <c r="AP56" s="42">
        <v>53</v>
      </c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5"/>
      <c r="BU56" s="5"/>
      <c r="BV56" s="5"/>
      <c r="BW56" s="5"/>
      <c r="BX56" s="5"/>
      <c r="BY56" s="5"/>
      <c r="BZ56" s="5"/>
    </row>
    <row r="57" spans="1:78" s="106" customFormat="1" ht="18.75" hidden="1" x14ac:dyDescent="0.3">
      <c r="A57" s="53">
        <f>N57+R57+V57+Z57+AD57+AH57+AL57+AP57</f>
        <v>259</v>
      </c>
      <c r="B57" s="53">
        <v>55</v>
      </c>
      <c r="C57" s="336">
        <f>AVERAGE(L57,P57,T57,X57,AB57,AF57,AJ57,AN57,)</f>
        <v>22</v>
      </c>
      <c r="D57" s="3" t="s">
        <v>169</v>
      </c>
      <c r="E57" s="12" t="s">
        <v>31</v>
      </c>
      <c r="F57" s="12" t="s">
        <v>170</v>
      </c>
      <c r="G57" s="57" t="s">
        <v>212</v>
      </c>
      <c r="H57" s="350"/>
      <c r="I57" s="8" t="s">
        <v>92</v>
      </c>
      <c r="J57" s="8" t="s">
        <v>90</v>
      </c>
      <c r="K57" s="344"/>
      <c r="L57" s="344"/>
      <c r="M57" s="344"/>
      <c r="N57" s="344"/>
      <c r="O57" s="314"/>
      <c r="P57" s="314"/>
      <c r="Q57" s="314"/>
      <c r="R57" s="314"/>
      <c r="S57" s="278"/>
      <c r="T57" s="278"/>
      <c r="U57" s="278"/>
      <c r="V57" s="278"/>
      <c r="W57" s="133"/>
      <c r="X57" s="134"/>
      <c r="Y57" s="139"/>
      <c r="Z57" s="139"/>
      <c r="AA57" s="98">
        <v>1.0403935185185186E-2</v>
      </c>
      <c r="AB57" s="94">
        <v>24</v>
      </c>
      <c r="AC57" s="94">
        <v>26</v>
      </c>
      <c r="AD57" s="94">
        <v>75</v>
      </c>
      <c r="AE57" s="250">
        <v>5.7638888888888887E-4</v>
      </c>
      <c r="AF57" s="252">
        <v>42</v>
      </c>
      <c r="AG57" s="252">
        <v>9</v>
      </c>
      <c r="AH57" s="253">
        <v>92</v>
      </c>
      <c r="AI57" s="199" t="s">
        <v>289</v>
      </c>
      <c r="AJ57" s="199"/>
      <c r="AK57" s="197"/>
      <c r="AL57" s="180">
        <v>39</v>
      </c>
      <c r="AM57" s="43" t="s">
        <v>152</v>
      </c>
      <c r="AN57" s="42"/>
      <c r="AO57" s="42"/>
      <c r="AP57" s="42">
        <v>53</v>
      </c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Q57" s="33"/>
      <c r="BR57" s="33"/>
      <c r="BS57" s="33"/>
      <c r="BT57" s="14"/>
      <c r="BU57" s="14"/>
      <c r="BV57" s="14"/>
      <c r="BW57" s="14"/>
      <c r="BX57" s="14"/>
      <c r="BY57" s="14"/>
      <c r="BZ57" s="14"/>
    </row>
    <row r="58" spans="1:78" ht="18.75" hidden="1" customHeight="1" x14ac:dyDescent="0.3">
      <c r="A58" s="53">
        <f>N58+R58+V58+Z58+AD58+AH58+AL58+AP58</f>
        <v>253</v>
      </c>
      <c r="B58" s="53">
        <v>56</v>
      </c>
      <c r="C58" s="336">
        <f>AVERAGE(L58,P58,T58,X58,AB58,AF58,AJ58,AN58,)</f>
        <v>23.333333333333332</v>
      </c>
      <c r="D58" s="3" t="s">
        <v>176</v>
      </c>
      <c r="E58" s="12" t="s">
        <v>135</v>
      </c>
      <c r="F58" s="12" t="s">
        <v>170</v>
      </c>
      <c r="G58" s="57" t="s">
        <v>212</v>
      </c>
      <c r="I58" s="8" t="s">
        <v>92</v>
      </c>
      <c r="J58" s="8" t="s">
        <v>90</v>
      </c>
      <c r="K58" s="344"/>
      <c r="L58" s="344"/>
      <c r="M58" s="344"/>
      <c r="N58" s="344"/>
      <c r="O58" s="314"/>
      <c r="P58" s="314"/>
      <c r="Q58" s="314"/>
      <c r="R58" s="314"/>
      <c r="S58" s="278"/>
      <c r="T58" s="278"/>
      <c r="U58" s="278"/>
      <c r="V58" s="278"/>
      <c r="W58" s="133"/>
      <c r="X58" s="134"/>
      <c r="Y58" s="138"/>
      <c r="Z58" s="138"/>
      <c r="AA58" s="98">
        <v>1.0274305555555556E-2</v>
      </c>
      <c r="AB58" s="94">
        <v>22</v>
      </c>
      <c r="AC58" s="94">
        <v>21</v>
      </c>
      <c r="AD58" s="94">
        <v>80</v>
      </c>
      <c r="AE58" s="250">
        <v>6.0648148148148139E-4</v>
      </c>
      <c r="AF58" s="252">
        <v>48</v>
      </c>
      <c r="AG58" s="252">
        <v>20</v>
      </c>
      <c r="AH58" s="253">
        <v>81</v>
      </c>
      <c r="AI58" s="199" t="s">
        <v>289</v>
      </c>
      <c r="AJ58" s="199"/>
      <c r="AK58" s="197"/>
      <c r="AL58" s="180">
        <v>39</v>
      </c>
      <c r="AM58" s="43" t="s">
        <v>152</v>
      </c>
      <c r="AN58" s="42"/>
      <c r="AO58" s="42"/>
      <c r="AP58" s="42">
        <v>53</v>
      </c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</row>
    <row r="59" spans="1:78" ht="18.75" hidden="1" customHeight="1" x14ac:dyDescent="0.3">
      <c r="A59" s="53">
        <f>N59+R59+V59+Z59+AD59+AH59+AL59+AP59</f>
        <v>235</v>
      </c>
      <c r="B59" s="53">
        <v>57</v>
      </c>
      <c r="C59" s="336">
        <f>AVERAGE(L59,P59,T59,X59,AB59,AF59,AJ59,AN59,)</f>
        <v>17.75</v>
      </c>
      <c r="D59" s="3" t="s">
        <v>280</v>
      </c>
      <c r="E59" s="12" t="s">
        <v>195</v>
      </c>
      <c r="F59" s="12" t="s">
        <v>170</v>
      </c>
      <c r="G59" s="57" t="s">
        <v>212</v>
      </c>
      <c r="H59" s="351" t="s">
        <v>353</v>
      </c>
      <c r="I59" s="8" t="s">
        <v>77</v>
      </c>
      <c r="J59" s="8" t="s">
        <v>90</v>
      </c>
      <c r="K59" s="344"/>
      <c r="L59" s="344"/>
      <c r="M59" s="344"/>
      <c r="N59" s="344"/>
      <c r="O59" s="311"/>
      <c r="P59" s="311"/>
      <c r="Q59" s="311"/>
      <c r="R59" s="311"/>
      <c r="S59" s="286"/>
      <c r="T59" s="275"/>
      <c r="U59" s="275"/>
      <c r="V59" s="275"/>
      <c r="W59" s="156">
        <v>1.1562499999999999E-3</v>
      </c>
      <c r="X59" s="154">
        <v>32</v>
      </c>
      <c r="Y59" s="154">
        <v>38</v>
      </c>
      <c r="Z59" s="154">
        <v>63</v>
      </c>
      <c r="AA59" s="107">
        <v>1.351388888888889E-2</v>
      </c>
      <c r="AB59" s="108">
        <v>0</v>
      </c>
      <c r="AC59" s="94">
        <v>65</v>
      </c>
      <c r="AD59" s="94">
        <v>36</v>
      </c>
      <c r="AE59" s="248">
        <v>8.4027777777777779E-4</v>
      </c>
      <c r="AF59" s="249">
        <v>39</v>
      </c>
      <c r="AG59" s="249">
        <v>57</v>
      </c>
      <c r="AH59" s="249">
        <v>44</v>
      </c>
      <c r="AI59" s="199" t="s">
        <v>289</v>
      </c>
      <c r="AJ59" s="199"/>
      <c r="AK59" s="196"/>
      <c r="AL59" s="193">
        <v>39</v>
      </c>
      <c r="AM59" s="43" t="s">
        <v>152</v>
      </c>
      <c r="AN59" s="115"/>
      <c r="AO59" s="115"/>
      <c r="AP59" s="115">
        <v>53</v>
      </c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14"/>
      <c r="BR59" s="14"/>
      <c r="BS59" s="14"/>
    </row>
    <row r="60" spans="1:78" ht="18.75" hidden="1" x14ac:dyDescent="0.3">
      <c r="A60" s="53">
        <f>N60+R60+V60+Z60+AD60+AH60+AL60+AP60</f>
        <v>233</v>
      </c>
      <c r="B60" s="53">
        <v>58</v>
      </c>
      <c r="C60" s="336">
        <f>AVERAGE(L60,P60,T60,X60,AB60,AF60,AJ60,AN60,)</f>
        <v>30</v>
      </c>
      <c r="D60" s="3" t="s">
        <v>104</v>
      </c>
      <c r="E60" s="12" t="s">
        <v>31</v>
      </c>
      <c r="F60" s="12" t="s">
        <v>105</v>
      </c>
      <c r="G60" s="57" t="s">
        <v>213</v>
      </c>
      <c r="I60" s="8" t="s">
        <v>92</v>
      </c>
      <c r="J60" s="8" t="s">
        <v>90</v>
      </c>
      <c r="K60" s="344"/>
      <c r="L60" s="344"/>
      <c r="M60" s="344"/>
      <c r="N60" s="344"/>
      <c r="O60" s="314"/>
      <c r="P60" s="314"/>
      <c r="Q60" s="314"/>
      <c r="R60" s="314"/>
      <c r="S60" s="278"/>
      <c r="T60" s="278"/>
      <c r="U60" s="278"/>
      <c r="V60" s="278"/>
      <c r="W60" s="134"/>
      <c r="X60" s="134"/>
      <c r="Y60" s="139"/>
      <c r="Z60" s="139"/>
      <c r="AA60" s="94"/>
      <c r="AB60" s="94"/>
      <c r="AC60" s="94"/>
      <c r="AD60" s="94"/>
      <c r="AE60" s="250">
        <v>5.7870370370370378E-4</v>
      </c>
      <c r="AF60" s="252">
        <v>46</v>
      </c>
      <c r="AG60" s="252">
        <v>12</v>
      </c>
      <c r="AH60" s="253">
        <v>89</v>
      </c>
      <c r="AI60" s="195">
        <v>3.8657407407407407E-4</v>
      </c>
      <c r="AJ60" s="180">
        <v>44</v>
      </c>
      <c r="AK60" s="180">
        <v>10</v>
      </c>
      <c r="AL60" s="181">
        <v>91</v>
      </c>
      <c r="AM60" s="41" t="s">
        <v>152</v>
      </c>
      <c r="AN60" s="42"/>
      <c r="AO60" s="42"/>
      <c r="AP60" s="42">
        <v>53</v>
      </c>
      <c r="BT60" s="106"/>
      <c r="BU60" s="106"/>
      <c r="BV60" s="106"/>
      <c r="BW60" s="106"/>
      <c r="BX60" s="106"/>
      <c r="BY60" s="106"/>
      <c r="BZ60" s="106"/>
    </row>
    <row r="61" spans="1:78" s="106" customFormat="1" ht="18.75" hidden="1" x14ac:dyDescent="0.3">
      <c r="A61" s="53">
        <f>N61+R61+V61+Z61+AD61+AH61+AL61+AP61</f>
        <v>226</v>
      </c>
      <c r="B61" s="53">
        <v>59</v>
      </c>
      <c r="C61" s="336">
        <f>AVERAGE(L61,P61,T61,X61,AB61,AF61,AJ61,AN61,)</f>
        <v>14.5</v>
      </c>
      <c r="D61" s="12" t="s">
        <v>238</v>
      </c>
      <c r="E61" s="12" t="s">
        <v>135</v>
      </c>
      <c r="F61" s="12" t="s">
        <v>235</v>
      </c>
      <c r="G61" s="57" t="s">
        <v>236</v>
      </c>
      <c r="H61" s="350"/>
      <c r="I61" s="8" t="s">
        <v>92</v>
      </c>
      <c r="J61" s="8" t="s">
        <v>90</v>
      </c>
      <c r="K61" s="344"/>
      <c r="L61" s="344"/>
      <c r="M61" s="344"/>
      <c r="N61" s="344"/>
      <c r="O61" s="315"/>
      <c r="P61" s="315"/>
      <c r="Q61" s="315"/>
      <c r="R61" s="315"/>
      <c r="S61" s="279"/>
      <c r="T61" s="279"/>
      <c r="U61" s="279"/>
      <c r="V61" s="279"/>
      <c r="W61" s="133"/>
      <c r="X61" s="134"/>
      <c r="Y61" s="139"/>
      <c r="Z61" s="139"/>
      <c r="AA61" s="98">
        <v>9.571759259259259E-3</v>
      </c>
      <c r="AB61" s="94">
        <v>29</v>
      </c>
      <c r="AC61" s="94">
        <v>6</v>
      </c>
      <c r="AD61" s="94">
        <v>95</v>
      </c>
      <c r="AE61" s="256" t="s">
        <v>290</v>
      </c>
      <c r="AF61" s="259"/>
      <c r="AG61" s="259"/>
      <c r="AH61" s="252">
        <v>39</v>
      </c>
      <c r="AI61" s="199" t="s">
        <v>289</v>
      </c>
      <c r="AJ61" s="199"/>
      <c r="AK61" s="197"/>
      <c r="AL61" s="180">
        <v>39</v>
      </c>
      <c r="AM61" s="43" t="s">
        <v>152</v>
      </c>
      <c r="AN61" s="42"/>
      <c r="AO61" s="42"/>
      <c r="AP61" s="42">
        <v>53</v>
      </c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T61" s="5"/>
      <c r="BU61" s="5"/>
      <c r="BV61" s="5"/>
      <c r="BW61" s="5"/>
      <c r="BX61" s="5"/>
      <c r="BY61" s="5"/>
      <c r="BZ61" s="5"/>
    </row>
    <row r="62" spans="1:78" s="106" customFormat="1" ht="18.75" hidden="1" customHeight="1" x14ac:dyDescent="0.3">
      <c r="A62" s="53">
        <f>N62+R62+V62+Z62+AD62+AH62+AL62+AP62</f>
        <v>222</v>
      </c>
      <c r="B62" s="53">
        <v>60</v>
      </c>
      <c r="C62" s="336">
        <f>AVERAGE(L62,P62,T62,X62,AB62,AF62,AJ62,AN62,)</f>
        <v>16.5</v>
      </c>
      <c r="D62" s="12" t="s">
        <v>241</v>
      </c>
      <c r="E62" s="12" t="s">
        <v>173</v>
      </c>
      <c r="F62" s="12" t="s">
        <v>235</v>
      </c>
      <c r="G62" s="57" t="s">
        <v>236</v>
      </c>
      <c r="H62" s="350"/>
      <c r="I62" s="8" t="s">
        <v>92</v>
      </c>
      <c r="J62" s="8" t="s">
        <v>90</v>
      </c>
      <c r="K62" s="344"/>
      <c r="L62" s="344"/>
      <c r="M62" s="344"/>
      <c r="N62" s="344"/>
      <c r="O62" s="315"/>
      <c r="P62" s="315"/>
      <c r="Q62" s="315"/>
      <c r="R62" s="315"/>
      <c r="S62" s="279"/>
      <c r="T62" s="279"/>
      <c r="U62" s="279"/>
      <c r="V62" s="279"/>
      <c r="W62" s="133"/>
      <c r="X62" s="134"/>
      <c r="Y62" s="139"/>
      <c r="Z62" s="139"/>
      <c r="AA62" s="98">
        <v>9.6678240740740735E-3</v>
      </c>
      <c r="AB62" s="94">
        <v>33</v>
      </c>
      <c r="AC62" s="94">
        <v>10</v>
      </c>
      <c r="AD62" s="94">
        <v>91</v>
      </c>
      <c r="AE62" s="256" t="s">
        <v>290</v>
      </c>
      <c r="AF62" s="259"/>
      <c r="AG62" s="259"/>
      <c r="AH62" s="252">
        <v>39</v>
      </c>
      <c r="AI62" s="199" t="s">
        <v>289</v>
      </c>
      <c r="AJ62" s="199"/>
      <c r="AK62" s="197"/>
      <c r="AL62" s="180">
        <v>39</v>
      </c>
      <c r="AM62" s="43" t="s">
        <v>152</v>
      </c>
      <c r="AN62" s="42"/>
      <c r="AO62" s="42"/>
      <c r="AP62" s="42">
        <v>53</v>
      </c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5"/>
      <c r="BR62" s="5"/>
      <c r="BS62" s="5"/>
      <c r="BT62" s="5"/>
      <c r="BU62" s="5"/>
      <c r="BV62" s="5"/>
      <c r="BW62" s="5"/>
      <c r="BX62" s="5"/>
      <c r="BY62" s="5"/>
      <c r="BZ62" s="5"/>
    </row>
    <row r="63" spans="1:78" s="14" customFormat="1" ht="18.75" hidden="1" customHeight="1" x14ac:dyDescent="0.3">
      <c r="A63" s="53">
        <f>N63+R63+V63+Z63+AD63+AH63+AL63+AP63</f>
        <v>220</v>
      </c>
      <c r="B63" s="53">
        <v>61</v>
      </c>
      <c r="C63" s="336">
        <f>AVERAGE(L63,P63,T63,X63,AB63,AF63,AJ63,AN63,)</f>
        <v>15</v>
      </c>
      <c r="D63" s="12" t="s">
        <v>284</v>
      </c>
      <c r="E63" s="12" t="s">
        <v>101</v>
      </c>
      <c r="F63" s="12" t="s">
        <v>170</v>
      </c>
      <c r="G63" s="57" t="s">
        <v>212</v>
      </c>
      <c r="H63" s="350" t="s">
        <v>346</v>
      </c>
      <c r="I63" s="8" t="s">
        <v>77</v>
      </c>
      <c r="J63" s="8" t="s">
        <v>90</v>
      </c>
      <c r="K63" s="344"/>
      <c r="L63" s="344"/>
      <c r="M63" s="344"/>
      <c r="N63" s="344"/>
      <c r="O63" s="311"/>
      <c r="P63" s="311"/>
      <c r="Q63" s="311"/>
      <c r="R63" s="311"/>
      <c r="S63" s="275"/>
      <c r="T63" s="275"/>
      <c r="U63" s="275"/>
      <c r="V63" s="275"/>
      <c r="W63" s="156">
        <v>1.2893518518518519E-3</v>
      </c>
      <c r="X63" s="154">
        <v>30</v>
      </c>
      <c r="Y63" s="154">
        <v>39</v>
      </c>
      <c r="Z63" s="154">
        <v>61</v>
      </c>
      <c r="AA63" s="210" t="s">
        <v>291</v>
      </c>
      <c r="AB63" s="94"/>
      <c r="AC63" s="94"/>
      <c r="AD63" s="108">
        <v>28</v>
      </c>
      <c r="AE63" s="256" t="s">
        <v>290</v>
      </c>
      <c r="AF63" s="257"/>
      <c r="AG63" s="257"/>
      <c r="AH63" s="249">
        <v>39</v>
      </c>
      <c r="AI63" s="199" t="s">
        <v>289</v>
      </c>
      <c r="AJ63" s="199"/>
      <c r="AK63" s="196"/>
      <c r="AL63" s="193">
        <v>39</v>
      </c>
      <c r="AM63" s="43" t="s">
        <v>152</v>
      </c>
      <c r="AN63" s="42"/>
      <c r="AO63" s="42"/>
      <c r="AP63" s="42">
        <v>53</v>
      </c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5"/>
      <c r="BR63" s="5"/>
      <c r="BS63" s="5"/>
      <c r="BT63" s="5"/>
      <c r="BU63" s="5"/>
      <c r="BV63" s="5"/>
      <c r="BW63" s="5"/>
      <c r="BX63" s="5"/>
      <c r="BY63" s="5"/>
      <c r="BZ63" s="5"/>
    </row>
    <row r="64" spans="1:78" s="106" customFormat="1" ht="18.75" hidden="1" customHeight="1" x14ac:dyDescent="0.3">
      <c r="A64" s="53">
        <f>N64+R64+V64+Z64+AD64+AH64+AL64+AP64</f>
        <v>219</v>
      </c>
      <c r="B64" s="53">
        <v>62</v>
      </c>
      <c r="C64" s="336">
        <f>AVERAGE(L64,P64,T64,X64,AB64,AF64,AJ64,AN64,)</f>
        <v>14.5</v>
      </c>
      <c r="D64" s="12" t="s">
        <v>240</v>
      </c>
      <c r="E64" s="12" t="s">
        <v>31</v>
      </c>
      <c r="F64" s="12" t="s">
        <v>235</v>
      </c>
      <c r="G64" s="57" t="s">
        <v>236</v>
      </c>
      <c r="H64" s="350"/>
      <c r="I64" s="8" t="s">
        <v>92</v>
      </c>
      <c r="J64" s="8" t="s">
        <v>90</v>
      </c>
      <c r="K64" s="344"/>
      <c r="L64" s="344"/>
      <c r="M64" s="344"/>
      <c r="N64" s="344"/>
      <c r="O64" s="315"/>
      <c r="P64" s="315"/>
      <c r="Q64" s="315"/>
      <c r="R64" s="315"/>
      <c r="S64" s="279"/>
      <c r="T64" s="279"/>
      <c r="U64" s="279"/>
      <c r="V64" s="279"/>
      <c r="W64" s="133"/>
      <c r="X64" s="134"/>
      <c r="Y64" s="139"/>
      <c r="Z64" s="139"/>
      <c r="AA64" s="98">
        <v>9.8530092592592593E-3</v>
      </c>
      <c r="AB64" s="94">
        <v>29</v>
      </c>
      <c r="AC64" s="94">
        <v>13</v>
      </c>
      <c r="AD64" s="94">
        <v>88</v>
      </c>
      <c r="AE64" s="256" t="s">
        <v>290</v>
      </c>
      <c r="AF64" s="259"/>
      <c r="AG64" s="259"/>
      <c r="AH64" s="252">
        <v>39</v>
      </c>
      <c r="AI64" s="199" t="s">
        <v>289</v>
      </c>
      <c r="AJ64" s="199"/>
      <c r="AK64" s="197"/>
      <c r="AL64" s="180">
        <v>39</v>
      </c>
      <c r="AM64" s="43" t="s">
        <v>152</v>
      </c>
      <c r="AN64" s="42"/>
      <c r="AO64" s="42"/>
      <c r="AP64" s="42">
        <v>53</v>
      </c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5"/>
      <c r="BR64" s="5"/>
      <c r="BS64" s="5"/>
    </row>
    <row r="65" spans="1:78" s="106" customFormat="1" ht="18.75" hidden="1" customHeight="1" x14ac:dyDescent="0.3">
      <c r="A65" s="53">
        <f>N65+R65+V65+Z65+AD65+AH65+AL65+AP65</f>
        <v>217</v>
      </c>
      <c r="B65" s="53">
        <v>63</v>
      </c>
      <c r="C65" s="336">
        <f>AVERAGE(L65,P65,T65,X65,AB65,AF65,AJ65,AN65,)</f>
        <v>14.5</v>
      </c>
      <c r="D65" s="12" t="s">
        <v>242</v>
      </c>
      <c r="E65" s="12" t="s">
        <v>135</v>
      </c>
      <c r="F65" s="12" t="s">
        <v>235</v>
      </c>
      <c r="G65" s="57" t="s">
        <v>236</v>
      </c>
      <c r="H65" s="350"/>
      <c r="I65" s="8" t="s">
        <v>92</v>
      </c>
      <c r="J65" s="8" t="s">
        <v>90</v>
      </c>
      <c r="K65" s="344"/>
      <c r="L65" s="344"/>
      <c r="M65" s="344"/>
      <c r="N65" s="344"/>
      <c r="O65" s="315"/>
      <c r="P65" s="315"/>
      <c r="Q65" s="315"/>
      <c r="R65" s="315"/>
      <c r="S65" s="279"/>
      <c r="T65" s="279"/>
      <c r="U65" s="279"/>
      <c r="V65" s="279"/>
      <c r="W65" s="133"/>
      <c r="X65" s="134"/>
      <c r="Y65" s="139"/>
      <c r="Z65" s="139"/>
      <c r="AA65" s="98">
        <v>1.0047453703703704E-2</v>
      </c>
      <c r="AB65" s="94">
        <v>29</v>
      </c>
      <c r="AC65" s="94">
        <v>15</v>
      </c>
      <c r="AD65" s="94">
        <v>86</v>
      </c>
      <c r="AE65" s="256" t="s">
        <v>290</v>
      </c>
      <c r="AF65" s="259"/>
      <c r="AG65" s="259"/>
      <c r="AH65" s="252">
        <v>39</v>
      </c>
      <c r="AI65" s="199" t="s">
        <v>289</v>
      </c>
      <c r="AJ65" s="199"/>
      <c r="AK65" s="197"/>
      <c r="AL65" s="180">
        <v>39</v>
      </c>
      <c r="AM65" s="43" t="s">
        <v>152</v>
      </c>
      <c r="AN65" s="42"/>
      <c r="AO65" s="42"/>
      <c r="AP65" s="42">
        <v>53</v>
      </c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</row>
    <row r="66" spans="1:78" s="106" customFormat="1" ht="18.75" hidden="1" x14ac:dyDescent="0.3">
      <c r="A66" s="53">
        <f>N66+R66+V66+Z66+AD66+AH66+AL66+AP66</f>
        <v>215</v>
      </c>
      <c r="B66" s="53">
        <v>64</v>
      </c>
      <c r="C66" s="336">
        <f>AVERAGE(L66,P66,T66,X66,AB66,AF66,AJ66,AN66,)</f>
        <v>11.5</v>
      </c>
      <c r="D66" s="12" t="s">
        <v>244</v>
      </c>
      <c r="E66" s="12" t="s">
        <v>135</v>
      </c>
      <c r="F66" s="12" t="s">
        <v>170</v>
      </c>
      <c r="G66" s="57" t="s">
        <v>212</v>
      </c>
      <c r="H66" s="350"/>
      <c r="I66" s="8" t="s">
        <v>92</v>
      </c>
      <c r="J66" s="8" t="s">
        <v>90</v>
      </c>
      <c r="K66" s="344"/>
      <c r="L66" s="344"/>
      <c r="M66" s="344"/>
      <c r="N66" s="344"/>
      <c r="O66" s="315"/>
      <c r="P66" s="315"/>
      <c r="Q66" s="315"/>
      <c r="R66" s="315"/>
      <c r="S66" s="279"/>
      <c r="T66" s="279"/>
      <c r="U66" s="279"/>
      <c r="V66" s="279"/>
      <c r="W66" s="133"/>
      <c r="X66" s="134"/>
      <c r="Y66" s="139"/>
      <c r="Z66" s="139"/>
      <c r="AA66" s="98">
        <v>1.0128472222222223E-2</v>
      </c>
      <c r="AB66" s="94">
        <v>23</v>
      </c>
      <c r="AC66" s="94">
        <v>17</v>
      </c>
      <c r="AD66" s="94">
        <v>84</v>
      </c>
      <c r="AE66" s="256" t="s">
        <v>290</v>
      </c>
      <c r="AF66" s="259"/>
      <c r="AG66" s="259"/>
      <c r="AH66" s="252">
        <v>39</v>
      </c>
      <c r="AI66" s="199" t="s">
        <v>289</v>
      </c>
      <c r="AJ66" s="199"/>
      <c r="AK66" s="197"/>
      <c r="AL66" s="180">
        <v>39</v>
      </c>
      <c r="AM66" s="43" t="s">
        <v>152</v>
      </c>
      <c r="AN66" s="42"/>
      <c r="AO66" s="42"/>
      <c r="AP66" s="42">
        <v>53</v>
      </c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T66" s="14"/>
      <c r="BU66" s="14"/>
      <c r="BV66" s="14"/>
      <c r="BW66" s="14"/>
      <c r="BX66" s="14"/>
      <c r="BY66" s="14"/>
      <c r="BZ66" s="14"/>
    </row>
    <row r="67" spans="1:78" s="106" customFormat="1" ht="18.75" hidden="1" customHeight="1" x14ac:dyDescent="0.3">
      <c r="A67" s="53">
        <f>N67+R67+V67+Z67+AD67+AH67+AL67+AP67</f>
        <v>214</v>
      </c>
      <c r="B67" s="53">
        <v>65</v>
      </c>
      <c r="C67" s="336">
        <f>AVERAGE(L67,P67,T67,X67,AB67,AF67,AJ67,AN67,)</f>
        <v>13</v>
      </c>
      <c r="D67" s="12" t="s">
        <v>243</v>
      </c>
      <c r="E67" s="12" t="s">
        <v>7</v>
      </c>
      <c r="F67" s="12" t="s">
        <v>170</v>
      </c>
      <c r="G67" s="57" t="s">
        <v>212</v>
      </c>
      <c r="H67" s="350"/>
      <c r="I67" s="8" t="s">
        <v>92</v>
      </c>
      <c r="J67" s="8" t="s">
        <v>90</v>
      </c>
      <c r="K67" s="344"/>
      <c r="L67" s="344"/>
      <c r="M67" s="344"/>
      <c r="N67" s="344"/>
      <c r="O67" s="315"/>
      <c r="P67" s="315"/>
      <c r="Q67" s="315"/>
      <c r="R67" s="315"/>
      <c r="S67" s="279"/>
      <c r="T67" s="279"/>
      <c r="U67" s="279"/>
      <c r="V67" s="279"/>
      <c r="W67" s="133"/>
      <c r="X67" s="134"/>
      <c r="Y67" s="139"/>
      <c r="Z67" s="139"/>
      <c r="AA67" s="98">
        <v>1.0162037037037037E-2</v>
      </c>
      <c r="AB67" s="94">
        <v>26</v>
      </c>
      <c r="AC67" s="94">
        <v>18</v>
      </c>
      <c r="AD67" s="94">
        <v>83</v>
      </c>
      <c r="AE67" s="256" t="s">
        <v>290</v>
      </c>
      <c r="AF67" s="259"/>
      <c r="AG67" s="259"/>
      <c r="AH67" s="252">
        <v>39</v>
      </c>
      <c r="AI67" s="199" t="s">
        <v>289</v>
      </c>
      <c r="AJ67" s="199"/>
      <c r="AK67" s="197"/>
      <c r="AL67" s="180">
        <v>39</v>
      </c>
      <c r="AM67" s="43" t="s">
        <v>152</v>
      </c>
      <c r="AN67" s="42"/>
      <c r="AO67" s="42"/>
      <c r="AP67" s="42">
        <v>53</v>
      </c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14"/>
      <c r="BR67" s="14"/>
      <c r="BS67" s="14"/>
    </row>
    <row r="68" spans="1:78" s="106" customFormat="1" ht="18.75" hidden="1" x14ac:dyDescent="0.3">
      <c r="A68" s="53">
        <f>N68+R68+V68+Z68+AD68+AH68+AL68+AP68</f>
        <v>213</v>
      </c>
      <c r="B68" s="53">
        <v>66</v>
      </c>
      <c r="C68" s="336">
        <f>AVERAGE(L68,P68,T68,X68,AB68,AF68,AJ68,AN68,)</f>
        <v>0</v>
      </c>
      <c r="D68" s="12" t="s">
        <v>246</v>
      </c>
      <c r="E68" s="12" t="s">
        <v>245</v>
      </c>
      <c r="F68" s="12" t="s">
        <v>170</v>
      </c>
      <c r="G68" s="57" t="s">
        <v>212</v>
      </c>
      <c r="H68" s="351"/>
      <c r="I68" s="8" t="s">
        <v>92</v>
      </c>
      <c r="J68" s="8" t="s">
        <v>90</v>
      </c>
      <c r="K68" s="344"/>
      <c r="L68" s="344"/>
      <c r="M68" s="344"/>
      <c r="N68" s="344"/>
      <c r="O68" s="312"/>
      <c r="P68" s="312"/>
      <c r="Q68" s="312"/>
      <c r="R68" s="312"/>
      <c r="S68" s="280"/>
      <c r="T68" s="280"/>
      <c r="U68" s="280"/>
      <c r="V68" s="280"/>
      <c r="W68" s="132"/>
      <c r="X68" s="131"/>
      <c r="Y68" s="138"/>
      <c r="Z68" s="138"/>
      <c r="AA68" s="107">
        <v>1.0171296296296296E-2</v>
      </c>
      <c r="AB68" s="108"/>
      <c r="AC68" s="108">
        <v>19</v>
      </c>
      <c r="AD68" s="108">
        <v>82</v>
      </c>
      <c r="AE68" s="256" t="s">
        <v>290</v>
      </c>
      <c r="AF68" s="257"/>
      <c r="AG68" s="257"/>
      <c r="AH68" s="249">
        <v>39</v>
      </c>
      <c r="AI68" s="199" t="s">
        <v>289</v>
      </c>
      <c r="AJ68" s="199"/>
      <c r="AK68" s="196"/>
      <c r="AL68" s="193">
        <v>39</v>
      </c>
      <c r="AM68" s="43" t="s">
        <v>152</v>
      </c>
      <c r="AN68" s="115"/>
      <c r="AO68" s="115"/>
      <c r="AP68" s="115">
        <v>53</v>
      </c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</row>
    <row r="69" spans="1:78" s="106" customFormat="1" ht="18.75" hidden="1" customHeight="1" x14ac:dyDescent="0.3">
      <c r="A69" s="53">
        <f>N69+R69+V69+Z69+AD69+AH69+AL69+AP69</f>
        <v>212</v>
      </c>
      <c r="B69" s="53">
        <v>67</v>
      </c>
      <c r="C69" s="336">
        <f>AVERAGE(L69,P69,T69,X69,AB69,AF69,AJ69,AN69,)</f>
        <v>15</v>
      </c>
      <c r="D69" s="12" t="s">
        <v>247</v>
      </c>
      <c r="E69" s="12" t="s">
        <v>173</v>
      </c>
      <c r="F69" s="12" t="s">
        <v>235</v>
      </c>
      <c r="G69" s="57" t="s">
        <v>236</v>
      </c>
      <c r="H69" s="350"/>
      <c r="I69" s="8" t="s">
        <v>92</v>
      </c>
      <c r="J69" s="8" t="s">
        <v>90</v>
      </c>
      <c r="K69" s="344"/>
      <c r="L69" s="344"/>
      <c r="M69" s="344"/>
      <c r="N69" s="344"/>
      <c r="O69" s="315"/>
      <c r="P69" s="315"/>
      <c r="Q69" s="315"/>
      <c r="R69" s="315"/>
      <c r="S69" s="279"/>
      <c r="T69" s="279"/>
      <c r="U69" s="279"/>
      <c r="V69" s="279"/>
      <c r="W69" s="133"/>
      <c r="X69" s="134"/>
      <c r="Y69" s="139"/>
      <c r="Z69" s="139"/>
      <c r="AA69" s="98">
        <v>1.0229166666666666E-2</v>
      </c>
      <c r="AB69" s="94">
        <v>30</v>
      </c>
      <c r="AC69" s="94">
        <v>20</v>
      </c>
      <c r="AD69" s="94">
        <v>81</v>
      </c>
      <c r="AE69" s="256" t="s">
        <v>290</v>
      </c>
      <c r="AF69" s="259"/>
      <c r="AG69" s="259"/>
      <c r="AH69" s="252">
        <v>39</v>
      </c>
      <c r="AI69" s="199" t="s">
        <v>289</v>
      </c>
      <c r="AJ69" s="199"/>
      <c r="AK69" s="197"/>
      <c r="AL69" s="180">
        <v>39</v>
      </c>
      <c r="AM69" s="43" t="s">
        <v>152</v>
      </c>
      <c r="AN69" s="42"/>
      <c r="AO69" s="42"/>
      <c r="AP69" s="42">
        <v>53</v>
      </c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</row>
    <row r="70" spans="1:78" ht="18.75" customHeight="1" x14ac:dyDescent="0.3">
      <c r="A70" s="53">
        <f>N70+R70+V70+Z70+AD70+AH70+AL70+AP70</f>
        <v>211</v>
      </c>
      <c r="B70" s="53">
        <v>68</v>
      </c>
      <c r="C70" s="336">
        <f>AVERAGE(L70,P70,T70,X70,AB70,AF70,AJ70,AN70,)</f>
        <v>20.333333333333332</v>
      </c>
      <c r="D70" s="3" t="s">
        <v>189</v>
      </c>
      <c r="E70" s="12" t="s">
        <v>25</v>
      </c>
      <c r="F70" s="12" t="s">
        <v>170</v>
      </c>
      <c r="G70" s="57" t="s">
        <v>212</v>
      </c>
      <c r="I70" s="8" t="s">
        <v>92</v>
      </c>
      <c r="J70" s="8" t="s">
        <v>90</v>
      </c>
      <c r="K70" s="344"/>
      <c r="L70" s="344"/>
      <c r="M70" s="344"/>
      <c r="N70" s="344"/>
      <c r="O70" s="314"/>
      <c r="P70" s="314"/>
      <c r="Q70" s="314"/>
      <c r="R70" s="314"/>
      <c r="S70" s="278"/>
      <c r="T70" s="278"/>
      <c r="U70" s="278"/>
      <c r="V70" s="278"/>
      <c r="W70" s="133"/>
      <c r="X70" s="134"/>
      <c r="Y70" s="139"/>
      <c r="Z70" s="139"/>
      <c r="AA70" s="98">
        <v>1.1263888888888888E-2</v>
      </c>
      <c r="AB70" s="94">
        <v>23</v>
      </c>
      <c r="AC70" s="94">
        <v>45</v>
      </c>
      <c r="AD70" s="94">
        <v>56</v>
      </c>
      <c r="AE70" s="250">
        <v>6.7013888888888885E-4</v>
      </c>
      <c r="AF70" s="252">
        <v>38</v>
      </c>
      <c r="AG70" s="252">
        <v>38</v>
      </c>
      <c r="AH70" s="253">
        <v>63</v>
      </c>
      <c r="AI70" s="199" t="s">
        <v>289</v>
      </c>
      <c r="AJ70" s="199"/>
      <c r="AK70" s="197"/>
      <c r="AL70" s="180">
        <v>39</v>
      </c>
      <c r="AM70" s="43" t="s">
        <v>152</v>
      </c>
      <c r="AN70" s="42"/>
      <c r="AO70" s="42"/>
      <c r="AP70" s="42">
        <v>53</v>
      </c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</row>
    <row r="71" spans="1:78" ht="18.75" hidden="1" x14ac:dyDescent="0.3">
      <c r="A71" s="53">
        <f>N71+R71+V71+Z71+AD71+AH71+AL71+AP71</f>
        <v>210</v>
      </c>
      <c r="B71" s="53">
        <v>69</v>
      </c>
      <c r="C71" s="336">
        <f>AVERAGE(L71,P71,T71,X71,AB71,AF71,AJ71,AN71,)</f>
        <v>13.5</v>
      </c>
      <c r="D71" s="12" t="s">
        <v>248</v>
      </c>
      <c r="E71" s="12" t="s">
        <v>13</v>
      </c>
      <c r="F71" s="12" t="s">
        <v>235</v>
      </c>
      <c r="G71" s="57" t="s">
        <v>236</v>
      </c>
      <c r="I71" s="8" t="s">
        <v>92</v>
      </c>
      <c r="J71" s="8" t="s">
        <v>90</v>
      </c>
      <c r="K71" s="344"/>
      <c r="L71" s="344"/>
      <c r="M71" s="344"/>
      <c r="N71" s="344"/>
      <c r="O71" s="315"/>
      <c r="P71" s="315"/>
      <c r="Q71" s="315"/>
      <c r="R71" s="315"/>
      <c r="S71" s="279"/>
      <c r="T71" s="279"/>
      <c r="U71" s="279"/>
      <c r="V71" s="279"/>
      <c r="W71" s="133"/>
      <c r="X71" s="134"/>
      <c r="Y71" s="139"/>
      <c r="Z71" s="139"/>
      <c r="AA71" s="98">
        <v>1.0278935185185184E-2</v>
      </c>
      <c r="AB71" s="94">
        <v>27</v>
      </c>
      <c r="AC71" s="94">
        <v>22</v>
      </c>
      <c r="AD71" s="94">
        <v>79</v>
      </c>
      <c r="AE71" s="256" t="s">
        <v>290</v>
      </c>
      <c r="AF71" s="259"/>
      <c r="AG71" s="259"/>
      <c r="AH71" s="252">
        <v>39</v>
      </c>
      <c r="AI71" s="199" t="s">
        <v>289</v>
      </c>
      <c r="AJ71" s="199"/>
      <c r="AK71" s="197"/>
      <c r="AL71" s="180">
        <v>39</v>
      </c>
      <c r="AM71" s="43" t="s">
        <v>152</v>
      </c>
      <c r="AN71" s="42"/>
      <c r="AO71" s="42"/>
      <c r="AP71" s="42">
        <v>53</v>
      </c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</row>
    <row r="72" spans="1:78" ht="18.75" hidden="1" x14ac:dyDescent="0.3">
      <c r="A72" s="53">
        <f>N72+R72+V72+Z72+AD72+AH72+AL72+AP72</f>
        <v>208</v>
      </c>
      <c r="B72" s="53">
        <v>70</v>
      </c>
      <c r="C72" s="336">
        <f>AVERAGE(L72,P72,T72,X72,AB72,AF72,AJ72,AN72,)</f>
        <v>14</v>
      </c>
      <c r="D72" s="12" t="s">
        <v>249</v>
      </c>
      <c r="E72" s="12" t="s">
        <v>135</v>
      </c>
      <c r="F72" s="12" t="s">
        <v>235</v>
      </c>
      <c r="G72" s="57" t="s">
        <v>236</v>
      </c>
      <c r="I72" s="8" t="s">
        <v>92</v>
      </c>
      <c r="J72" s="8" t="s">
        <v>90</v>
      </c>
      <c r="K72" s="344"/>
      <c r="L72" s="344"/>
      <c r="M72" s="344"/>
      <c r="N72" s="344"/>
      <c r="O72" s="315"/>
      <c r="P72" s="315"/>
      <c r="Q72" s="315"/>
      <c r="R72" s="315"/>
      <c r="S72" s="279"/>
      <c r="T72" s="279"/>
      <c r="U72" s="279"/>
      <c r="V72" s="279"/>
      <c r="W72" s="133"/>
      <c r="X72" s="134"/>
      <c r="Y72" s="139"/>
      <c r="Z72" s="139"/>
      <c r="AA72" s="98">
        <v>1.0305555555555556E-2</v>
      </c>
      <c r="AB72" s="94">
        <v>28</v>
      </c>
      <c r="AC72" s="94">
        <v>24</v>
      </c>
      <c r="AD72" s="94">
        <v>77</v>
      </c>
      <c r="AE72" s="256" t="s">
        <v>290</v>
      </c>
      <c r="AF72" s="259"/>
      <c r="AG72" s="259"/>
      <c r="AH72" s="252">
        <v>39</v>
      </c>
      <c r="AI72" s="199" t="s">
        <v>289</v>
      </c>
      <c r="AJ72" s="199"/>
      <c r="AK72" s="197"/>
      <c r="AL72" s="180">
        <v>39</v>
      </c>
      <c r="AM72" s="43" t="s">
        <v>152</v>
      </c>
      <c r="AN72" s="42"/>
      <c r="AO72" s="42"/>
      <c r="AP72" s="42">
        <v>53</v>
      </c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</row>
    <row r="73" spans="1:78" s="90" customFormat="1" ht="18.75" hidden="1" x14ac:dyDescent="0.3">
      <c r="A73" s="53">
        <f>N73+R73+V73+Z73+AD73+AH73+AL73+AP73</f>
        <v>205</v>
      </c>
      <c r="B73" s="53">
        <v>71</v>
      </c>
      <c r="C73" s="336">
        <f>AVERAGE(L73,P73,T73,X73,AB73,AF73,AJ73,AN73,)</f>
        <v>14.5</v>
      </c>
      <c r="D73" s="12" t="s">
        <v>250</v>
      </c>
      <c r="E73" s="12" t="s">
        <v>34</v>
      </c>
      <c r="F73" s="12" t="s">
        <v>235</v>
      </c>
      <c r="G73" s="57" t="s">
        <v>236</v>
      </c>
      <c r="H73" s="350"/>
      <c r="I73" s="8" t="s">
        <v>92</v>
      </c>
      <c r="J73" s="8" t="s">
        <v>90</v>
      </c>
      <c r="K73" s="344"/>
      <c r="L73" s="344"/>
      <c r="M73" s="344"/>
      <c r="N73" s="344"/>
      <c r="O73" s="315"/>
      <c r="P73" s="315"/>
      <c r="Q73" s="315"/>
      <c r="R73" s="315"/>
      <c r="S73" s="279"/>
      <c r="T73" s="279"/>
      <c r="U73" s="279"/>
      <c r="V73" s="279"/>
      <c r="W73" s="133"/>
      <c r="X73" s="134"/>
      <c r="Y73" s="139"/>
      <c r="Z73" s="139"/>
      <c r="AA73" s="98">
        <v>1.0408564814814815E-2</v>
      </c>
      <c r="AB73" s="94">
        <v>29</v>
      </c>
      <c r="AC73" s="94">
        <v>27</v>
      </c>
      <c r="AD73" s="94">
        <v>74</v>
      </c>
      <c r="AE73" s="256" t="s">
        <v>290</v>
      </c>
      <c r="AF73" s="259"/>
      <c r="AG73" s="259"/>
      <c r="AH73" s="252">
        <v>39</v>
      </c>
      <c r="AI73" s="199" t="s">
        <v>289</v>
      </c>
      <c r="AJ73" s="199"/>
      <c r="AK73" s="197"/>
      <c r="AL73" s="180">
        <v>39</v>
      </c>
      <c r="AM73" s="43" t="s">
        <v>152</v>
      </c>
      <c r="AN73" s="42"/>
      <c r="AO73" s="42"/>
      <c r="AP73" s="42">
        <v>53</v>
      </c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5"/>
      <c r="BU73" s="5"/>
      <c r="BV73" s="5"/>
      <c r="BW73" s="5"/>
      <c r="BX73" s="5"/>
      <c r="BY73" s="5"/>
      <c r="BZ73" s="5"/>
    </row>
    <row r="74" spans="1:78" s="33" customFormat="1" ht="18.75" hidden="1" x14ac:dyDescent="0.3">
      <c r="A74" s="53">
        <f>N74+R74+V74+Z74+AD74+AH74+AL74+AP74</f>
        <v>202</v>
      </c>
      <c r="B74" s="53">
        <v>72</v>
      </c>
      <c r="C74" s="336">
        <f>AVERAGE(L74,P74,T74,X74,AB74,AF74,AJ74,AN74,)</f>
        <v>14.5</v>
      </c>
      <c r="D74" s="12" t="s">
        <v>252</v>
      </c>
      <c r="E74" s="12" t="s">
        <v>135</v>
      </c>
      <c r="F74" s="12" t="s">
        <v>235</v>
      </c>
      <c r="G74" s="57" t="s">
        <v>236</v>
      </c>
      <c r="H74" s="350"/>
      <c r="I74" s="8" t="s">
        <v>92</v>
      </c>
      <c r="J74" s="8" t="s">
        <v>90</v>
      </c>
      <c r="K74" s="344"/>
      <c r="L74" s="344"/>
      <c r="M74" s="344"/>
      <c r="N74" s="344"/>
      <c r="O74" s="315"/>
      <c r="P74" s="315"/>
      <c r="Q74" s="315"/>
      <c r="R74" s="315"/>
      <c r="S74" s="279"/>
      <c r="T74" s="279"/>
      <c r="U74" s="279"/>
      <c r="V74" s="279"/>
      <c r="W74" s="133"/>
      <c r="X74" s="134"/>
      <c r="Y74" s="139"/>
      <c r="Z74" s="139"/>
      <c r="AA74" s="98">
        <v>1.0605324074074074E-2</v>
      </c>
      <c r="AB74" s="94">
        <v>29</v>
      </c>
      <c r="AC74" s="94">
        <v>30</v>
      </c>
      <c r="AD74" s="94">
        <v>71</v>
      </c>
      <c r="AE74" s="256" t="s">
        <v>290</v>
      </c>
      <c r="AF74" s="259"/>
      <c r="AG74" s="259"/>
      <c r="AH74" s="252">
        <v>39</v>
      </c>
      <c r="AI74" s="199" t="s">
        <v>289</v>
      </c>
      <c r="AJ74" s="199"/>
      <c r="AK74" s="197"/>
      <c r="AL74" s="180">
        <v>39</v>
      </c>
      <c r="AM74" s="43" t="s">
        <v>152</v>
      </c>
      <c r="AN74" s="42"/>
      <c r="AO74" s="42"/>
      <c r="AP74" s="42">
        <v>53</v>
      </c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5"/>
      <c r="BR74" s="5"/>
      <c r="BS74" s="5"/>
      <c r="BT74" s="5"/>
      <c r="BU74" s="5"/>
      <c r="BV74" s="5"/>
      <c r="BW74" s="5"/>
      <c r="BX74" s="5"/>
      <c r="BY74" s="5"/>
      <c r="BZ74" s="5"/>
    </row>
    <row r="75" spans="1:78" s="33" customFormat="1" ht="18.75" hidden="1" x14ac:dyDescent="0.3">
      <c r="A75" s="53">
        <f>N75+R75+V75+Z75+AD75+AH75+AL75+AP75</f>
        <v>201</v>
      </c>
      <c r="B75" s="53">
        <v>73</v>
      </c>
      <c r="C75" s="336">
        <f>AVERAGE(L75,P75,T75,X75,AB75,AF75,AJ75,AN75,)</f>
        <v>12.5</v>
      </c>
      <c r="D75" s="12" t="s">
        <v>253</v>
      </c>
      <c r="E75" s="12" t="s">
        <v>7</v>
      </c>
      <c r="F75" s="12" t="s">
        <v>170</v>
      </c>
      <c r="G75" s="57" t="s">
        <v>212</v>
      </c>
      <c r="H75" s="350"/>
      <c r="I75" s="8" t="s">
        <v>92</v>
      </c>
      <c r="J75" s="8" t="s">
        <v>90</v>
      </c>
      <c r="K75" s="344"/>
      <c r="L75" s="344"/>
      <c r="M75" s="344"/>
      <c r="N75" s="344"/>
      <c r="O75" s="315"/>
      <c r="P75" s="315"/>
      <c r="Q75" s="315"/>
      <c r="R75" s="315"/>
      <c r="S75" s="279"/>
      <c r="T75" s="279"/>
      <c r="U75" s="279"/>
      <c r="V75" s="279"/>
      <c r="W75" s="133"/>
      <c r="X75" s="134"/>
      <c r="Y75" s="139"/>
      <c r="Z75" s="139"/>
      <c r="AA75" s="98">
        <v>1.0616898148148148E-2</v>
      </c>
      <c r="AB75" s="94">
        <v>25</v>
      </c>
      <c r="AC75" s="94">
        <v>31</v>
      </c>
      <c r="AD75" s="94">
        <v>70</v>
      </c>
      <c r="AE75" s="256" t="s">
        <v>290</v>
      </c>
      <c r="AF75" s="259"/>
      <c r="AG75" s="259"/>
      <c r="AH75" s="252">
        <v>39</v>
      </c>
      <c r="AI75" s="199" t="s">
        <v>289</v>
      </c>
      <c r="AJ75" s="199"/>
      <c r="AK75" s="197"/>
      <c r="AL75" s="180">
        <v>39</v>
      </c>
      <c r="AM75" s="43" t="s">
        <v>152</v>
      </c>
      <c r="AN75" s="42"/>
      <c r="AO75" s="42"/>
      <c r="AP75" s="42">
        <v>53</v>
      </c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5"/>
      <c r="BR75" s="5"/>
      <c r="BS75" s="5"/>
      <c r="BT75" s="5"/>
      <c r="BU75" s="5"/>
      <c r="BV75" s="5"/>
      <c r="BW75" s="5"/>
      <c r="BX75" s="5"/>
      <c r="BY75" s="5"/>
      <c r="BZ75" s="5"/>
    </row>
    <row r="76" spans="1:78" s="14" customFormat="1" ht="18.75" hidden="1" x14ac:dyDescent="0.3">
      <c r="A76" s="53">
        <f>N76+R76+V76+Z76+AD76+AH76+AL76+AP76</f>
        <v>199</v>
      </c>
      <c r="B76" s="53">
        <v>74</v>
      </c>
      <c r="C76" s="336">
        <f>AVERAGE(L76,P76,T76,X76,AB76,AF76,AJ76,AN76,)</f>
        <v>42.333333333333336</v>
      </c>
      <c r="D76" s="3" t="s">
        <v>42</v>
      </c>
      <c r="E76" s="12" t="s">
        <v>31</v>
      </c>
      <c r="F76" s="12" t="s">
        <v>36</v>
      </c>
      <c r="G76" s="57" t="s">
        <v>124</v>
      </c>
      <c r="H76" s="350"/>
      <c r="I76" s="8" t="s">
        <v>92</v>
      </c>
      <c r="J76" s="8" t="s">
        <v>90</v>
      </c>
      <c r="K76" s="344"/>
      <c r="L76" s="344"/>
      <c r="M76" s="344"/>
      <c r="N76" s="344"/>
      <c r="O76" s="316"/>
      <c r="P76" s="316"/>
      <c r="Q76" s="316"/>
      <c r="R76" s="316"/>
      <c r="S76" s="281"/>
      <c r="T76" s="281"/>
      <c r="U76" s="281"/>
      <c r="V76" s="281"/>
      <c r="W76" s="131"/>
      <c r="X76" s="131"/>
      <c r="Y76" s="143"/>
      <c r="Z76" s="143"/>
      <c r="AA76" s="96"/>
      <c r="AB76" s="96"/>
      <c r="AC76" s="96"/>
      <c r="AD76" s="96"/>
      <c r="AE76" s="258"/>
      <c r="AF76" s="260"/>
      <c r="AG76" s="252"/>
      <c r="AH76" s="253"/>
      <c r="AI76" s="200">
        <v>3.6226851851851855E-4</v>
      </c>
      <c r="AJ76" s="178">
        <v>62</v>
      </c>
      <c r="AK76" s="178">
        <v>2</v>
      </c>
      <c r="AL76" s="181">
        <v>99</v>
      </c>
      <c r="AM76" s="45">
        <v>1.7708333333333335E-4</v>
      </c>
      <c r="AN76" s="46">
        <v>65</v>
      </c>
      <c r="AO76" s="46">
        <v>1</v>
      </c>
      <c r="AP76" s="46">
        <v>100</v>
      </c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Q76" s="5"/>
      <c r="BR76" s="5"/>
      <c r="BS76" s="5"/>
      <c r="BT76" s="90"/>
      <c r="BU76" s="90"/>
      <c r="BV76" s="90"/>
      <c r="BW76" s="90"/>
      <c r="BX76" s="90"/>
      <c r="BY76" s="90"/>
      <c r="BZ76" s="90"/>
    </row>
    <row r="77" spans="1:78" s="14" customFormat="1" ht="18.75" hidden="1" customHeight="1" x14ac:dyDescent="0.3">
      <c r="A77" s="53">
        <f>N77+R77+V77+Z77+AD77+AH77+AL77+AP77</f>
        <v>198</v>
      </c>
      <c r="B77" s="53">
        <v>75</v>
      </c>
      <c r="C77" s="336">
        <f>AVERAGE(L77,P77,T77,X77,AB77,AF77,AJ77,AN77,)</f>
        <v>14.5</v>
      </c>
      <c r="D77" s="12" t="s">
        <v>254</v>
      </c>
      <c r="E77" s="12" t="s">
        <v>135</v>
      </c>
      <c r="F77" s="12" t="s">
        <v>235</v>
      </c>
      <c r="G77" s="57" t="s">
        <v>236</v>
      </c>
      <c r="H77" s="350"/>
      <c r="I77" s="8" t="s">
        <v>92</v>
      </c>
      <c r="J77" s="8" t="s">
        <v>90</v>
      </c>
      <c r="K77" s="344"/>
      <c r="L77" s="344"/>
      <c r="M77" s="344"/>
      <c r="N77" s="344"/>
      <c r="O77" s="315"/>
      <c r="P77" s="315"/>
      <c r="Q77" s="315"/>
      <c r="R77" s="315"/>
      <c r="S77" s="279"/>
      <c r="T77" s="279"/>
      <c r="U77" s="279"/>
      <c r="V77" s="279"/>
      <c r="W77" s="133"/>
      <c r="X77" s="134"/>
      <c r="Y77" s="139"/>
      <c r="Z77" s="139"/>
      <c r="AA77" s="98">
        <v>1.0769675925925926E-2</v>
      </c>
      <c r="AB77" s="94">
        <v>29</v>
      </c>
      <c r="AC77" s="94">
        <v>34</v>
      </c>
      <c r="AD77" s="94">
        <v>67</v>
      </c>
      <c r="AE77" s="256" t="s">
        <v>290</v>
      </c>
      <c r="AF77" s="259"/>
      <c r="AG77" s="259"/>
      <c r="AH77" s="252">
        <v>39</v>
      </c>
      <c r="AI77" s="199" t="s">
        <v>289</v>
      </c>
      <c r="AJ77" s="199"/>
      <c r="AK77" s="197"/>
      <c r="AL77" s="180">
        <v>39</v>
      </c>
      <c r="AM77" s="43" t="s">
        <v>152</v>
      </c>
      <c r="AN77" s="42"/>
      <c r="AO77" s="42"/>
      <c r="AP77" s="42">
        <v>53</v>
      </c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90"/>
      <c r="BR77" s="90"/>
      <c r="BS77" s="90"/>
      <c r="BT77" s="33"/>
      <c r="BU77" s="33"/>
      <c r="BV77" s="33"/>
      <c r="BW77" s="33"/>
      <c r="BX77" s="33"/>
      <c r="BY77" s="33"/>
      <c r="BZ77" s="33"/>
    </row>
    <row r="78" spans="1:78" s="14" customFormat="1" ht="18.75" hidden="1" customHeight="1" x14ac:dyDescent="0.3">
      <c r="A78" s="53">
        <f>N78+R78+V78+Z78+AD78+AH78+AL78+AP78</f>
        <v>193</v>
      </c>
      <c r="B78" s="53">
        <v>76</v>
      </c>
      <c r="C78" s="336">
        <f>AVERAGE(L78,P78,T78,X78,AB78,AF78,AJ78,AN78,)</f>
        <v>14</v>
      </c>
      <c r="D78" s="12" t="s">
        <v>256</v>
      </c>
      <c r="E78" s="12" t="s">
        <v>135</v>
      </c>
      <c r="F78" s="12" t="s">
        <v>235</v>
      </c>
      <c r="G78" s="57" t="s">
        <v>236</v>
      </c>
      <c r="H78" s="350"/>
      <c r="I78" s="8" t="s">
        <v>92</v>
      </c>
      <c r="J78" s="8" t="s">
        <v>90</v>
      </c>
      <c r="K78" s="344"/>
      <c r="L78" s="344"/>
      <c r="M78" s="344"/>
      <c r="N78" s="344"/>
      <c r="O78" s="315"/>
      <c r="P78" s="315"/>
      <c r="Q78" s="315"/>
      <c r="R78" s="315"/>
      <c r="S78" s="279"/>
      <c r="T78" s="279"/>
      <c r="U78" s="279"/>
      <c r="V78" s="279"/>
      <c r="W78" s="133"/>
      <c r="X78" s="134"/>
      <c r="Y78" s="139"/>
      <c r="Z78" s="139"/>
      <c r="AA78" s="98">
        <v>1.089699074074074E-2</v>
      </c>
      <c r="AB78" s="94">
        <v>28</v>
      </c>
      <c r="AC78" s="94">
        <v>39</v>
      </c>
      <c r="AD78" s="94">
        <v>62</v>
      </c>
      <c r="AE78" s="256" t="s">
        <v>290</v>
      </c>
      <c r="AF78" s="259"/>
      <c r="AG78" s="259"/>
      <c r="AH78" s="252">
        <v>39</v>
      </c>
      <c r="AI78" s="199" t="s">
        <v>289</v>
      </c>
      <c r="AJ78" s="199"/>
      <c r="AK78" s="197"/>
      <c r="AL78" s="180">
        <v>39</v>
      </c>
      <c r="AM78" s="43" t="s">
        <v>152</v>
      </c>
      <c r="AN78" s="42"/>
      <c r="AO78" s="42"/>
      <c r="AP78" s="42">
        <v>53</v>
      </c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33"/>
      <c r="BR78" s="33"/>
      <c r="BS78" s="33"/>
    </row>
    <row r="79" spans="1:78" s="14" customFormat="1" ht="18.75" hidden="1" customHeight="1" x14ac:dyDescent="0.3">
      <c r="A79" s="53">
        <f>N79+R79+V79+Z79+AD79+AH79+AL79+AP79</f>
        <v>191</v>
      </c>
      <c r="B79" s="53">
        <v>77</v>
      </c>
      <c r="C79" s="336">
        <f>AVERAGE(L79,P79,T79,X79,AB79,AF79,AJ79,AN79,)</f>
        <v>13</v>
      </c>
      <c r="D79" s="12" t="s">
        <v>257</v>
      </c>
      <c r="E79" s="12" t="s">
        <v>195</v>
      </c>
      <c r="F79" s="12" t="s">
        <v>235</v>
      </c>
      <c r="G79" s="57" t="s">
        <v>236</v>
      </c>
      <c r="H79" s="351" t="s">
        <v>354</v>
      </c>
      <c r="I79" s="8" t="s">
        <v>92</v>
      </c>
      <c r="J79" s="8" t="s">
        <v>90</v>
      </c>
      <c r="K79" s="344"/>
      <c r="L79" s="344"/>
      <c r="M79" s="344"/>
      <c r="N79" s="344"/>
      <c r="O79" s="312"/>
      <c r="P79" s="312"/>
      <c r="Q79" s="312"/>
      <c r="R79" s="312"/>
      <c r="S79" s="280"/>
      <c r="T79" s="280"/>
      <c r="U79" s="280"/>
      <c r="V79" s="280"/>
      <c r="W79" s="132"/>
      <c r="X79" s="131"/>
      <c r="Y79" s="138"/>
      <c r="Z79" s="138"/>
      <c r="AA79" s="107">
        <v>1.0974537037037038E-2</v>
      </c>
      <c r="AB79" s="108">
        <v>26</v>
      </c>
      <c r="AC79" s="108">
        <v>41</v>
      </c>
      <c r="AD79" s="108">
        <v>60</v>
      </c>
      <c r="AE79" s="256" t="s">
        <v>290</v>
      </c>
      <c r="AF79" s="257"/>
      <c r="AG79" s="257"/>
      <c r="AH79" s="249">
        <v>39</v>
      </c>
      <c r="AI79" s="199" t="s">
        <v>289</v>
      </c>
      <c r="AJ79" s="199"/>
      <c r="AK79" s="196"/>
      <c r="AL79" s="193">
        <v>39</v>
      </c>
      <c r="AM79" s="43" t="s">
        <v>152</v>
      </c>
      <c r="AN79" s="115"/>
      <c r="AO79" s="115"/>
      <c r="AP79" s="115">
        <v>53</v>
      </c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</row>
    <row r="80" spans="1:78" ht="18.75" hidden="1" x14ac:dyDescent="0.3">
      <c r="A80" s="53">
        <f>N80+R80+V80+Z80+AD80+AH80+AL80+AP80</f>
        <v>190</v>
      </c>
      <c r="B80" s="53">
        <v>78</v>
      </c>
      <c r="C80" s="336">
        <f>AVERAGE(L80,P80,T80,X80,AB80,AF80,AJ80,AN80,)</f>
        <v>13</v>
      </c>
      <c r="D80" s="12" t="s">
        <v>258</v>
      </c>
      <c r="E80" s="12" t="s">
        <v>101</v>
      </c>
      <c r="F80" s="12" t="s">
        <v>235</v>
      </c>
      <c r="G80" s="57" t="s">
        <v>236</v>
      </c>
      <c r="I80" s="8" t="s">
        <v>92</v>
      </c>
      <c r="J80" s="8" t="s">
        <v>90</v>
      </c>
      <c r="K80" s="344"/>
      <c r="L80" s="344"/>
      <c r="M80" s="344"/>
      <c r="N80" s="344"/>
      <c r="O80" s="315"/>
      <c r="P80" s="315"/>
      <c r="Q80" s="315"/>
      <c r="R80" s="315"/>
      <c r="S80" s="279"/>
      <c r="T80" s="279"/>
      <c r="U80" s="279"/>
      <c r="V80" s="279"/>
      <c r="W80" s="133"/>
      <c r="X80" s="134"/>
      <c r="Y80" s="139"/>
      <c r="Z80" s="139"/>
      <c r="AA80" s="98">
        <v>1.1130787037037036E-2</v>
      </c>
      <c r="AB80" s="94">
        <v>26</v>
      </c>
      <c r="AC80" s="94">
        <v>42</v>
      </c>
      <c r="AD80" s="94">
        <v>59</v>
      </c>
      <c r="AE80" s="256" t="s">
        <v>290</v>
      </c>
      <c r="AF80" s="259"/>
      <c r="AG80" s="259"/>
      <c r="AH80" s="252">
        <v>39</v>
      </c>
      <c r="AI80" s="199" t="s">
        <v>289</v>
      </c>
      <c r="AJ80" s="199"/>
      <c r="AK80" s="197"/>
      <c r="AL80" s="180">
        <v>39</v>
      </c>
      <c r="AM80" s="43" t="s">
        <v>152</v>
      </c>
      <c r="AN80" s="42"/>
      <c r="AO80" s="42"/>
      <c r="AP80" s="42">
        <v>53</v>
      </c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4"/>
      <c r="BR80" s="14"/>
      <c r="BS80" s="14"/>
      <c r="BT80" s="14"/>
      <c r="BU80" s="14"/>
      <c r="BV80" s="14"/>
      <c r="BW80" s="14"/>
      <c r="BX80" s="14"/>
      <c r="BY80" s="14"/>
      <c r="BZ80" s="14"/>
    </row>
    <row r="81" spans="1:78" s="14" customFormat="1" ht="18.75" hidden="1" x14ac:dyDescent="0.3">
      <c r="A81" s="53">
        <f>N81+R81+V81+Z81+AD81+AH81+AL81+AP81</f>
        <v>190</v>
      </c>
      <c r="B81" s="53">
        <v>79</v>
      </c>
      <c r="C81" s="336">
        <f>AVERAGE(L81,P81,T81,X81,AB81,AF81,AJ81,AN81,)</f>
        <v>23</v>
      </c>
      <c r="D81" s="3" t="s">
        <v>167</v>
      </c>
      <c r="E81" s="12" t="s">
        <v>13</v>
      </c>
      <c r="F81" s="12" t="s">
        <v>18</v>
      </c>
      <c r="G81" s="57" t="s">
        <v>210</v>
      </c>
      <c r="H81" s="350"/>
      <c r="I81" s="8" t="s">
        <v>92</v>
      </c>
      <c r="J81" s="8" t="s">
        <v>90</v>
      </c>
      <c r="K81" s="344"/>
      <c r="L81" s="344"/>
      <c r="M81" s="344"/>
      <c r="N81" s="344"/>
      <c r="O81" s="314"/>
      <c r="P81" s="314"/>
      <c r="Q81" s="314"/>
      <c r="R81" s="314"/>
      <c r="S81" s="278"/>
      <c r="T81" s="278"/>
      <c r="U81" s="278"/>
      <c r="V81" s="278"/>
      <c r="W81" s="134"/>
      <c r="X81" s="134"/>
      <c r="Y81" s="139"/>
      <c r="Z81" s="139"/>
      <c r="AA81" s="94"/>
      <c r="AB81" s="94"/>
      <c r="AC81" s="94"/>
      <c r="AD81" s="94"/>
      <c r="AE81" s="250">
        <v>5.5787037037037036E-4</v>
      </c>
      <c r="AF81" s="252">
        <v>46</v>
      </c>
      <c r="AG81" s="252">
        <v>3</v>
      </c>
      <c r="AH81" s="253">
        <v>98</v>
      </c>
      <c r="AI81" s="199" t="s">
        <v>289</v>
      </c>
      <c r="AJ81" s="199"/>
      <c r="AK81" s="197"/>
      <c r="AL81" s="180">
        <v>39</v>
      </c>
      <c r="AM81" s="43" t="s">
        <v>152</v>
      </c>
      <c r="AN81" s="42"/>
      <c r="AO81" s="42"/>
      <c r="AP81" s="42">
        <v>53</v>
      </c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</row>
    <row r="82" spans="1:78" s="14" customFormat="1" ht="18.75" hidden="1" x14ac:dyDescent="0.3">
      <c r="A82" s="53">
        <f>N82+R82+V82+Z82+AD82+AH82+AL82+AP82</f>
        <v>189</v>
      </c>
      <c r="B82" s="53">
        <v>80</v>
      </c>
      <c r="C82" s="336">
        <f>AVERAGE(L82,P82,T82,X82,AB82,AF82,AJ82,AN82,)</f>
        <v>33.333333333333336</v>
      </c>
      <c r="D82" s="3" t="s">
        <v>17</v>
      </c>
      <c r="E82" s="12" t="s">
        <v>13</v>
      </c>
      <c r="F82" s="12" t="s">
        <v>18</v>
      </c>
      <c r="G82" s="3" t="s">
        <v>210</v>
      </c>
      <c r="H82" s="350"/>
      <c r="I82" s="8" t="s">
        <v>92</v>
      </c>
      <c r="J82" s="8" t="s">
        <v>90</v>
      </c>
      <c r="K82" s="344"/>
      <c r="L82" s="344"/>
      <c r="M82" s="344"/>
      <c r="N82" s="344"/>
      <c r="O82" s="314"/>
      <c r="P82" s="314"/>
      <c r="Q82" s="314"/>
      <c r="R82" s="314"/>
      <c r="S82" s="278"/>
      <c r="T82" s="278"/>
      <c r="U82" s="278"/>
      <c r="V82" s="278"/>
      <c r="W82" s="134"/>
      <c r="X82" s="134"/>
      <c r="Y82" s="139"/>
      <c r="Z82" s="139"/>
      <c r="AA82" s="94"/>
      <c r="AB82" s="94"/>
      <c r="AC82" s="94"/>
      <c r="AD82" s="94"/>
      <c r="AE82" s="258"/>
      <c r="AF82" s="252"/>
      <c r="AG82" s="252"/>
      <c r="AH82" s="253"/>
      <c r="AI82" s="195">
        <v>3.8078703703703706E-4</v>
      </c>
      <c r="AJ82" s="180">
        <v>47</v>
      </c>
      <c r="AK82" s="180">
        <v>7</v>
      </c>
      <c r="AL82" s="181">
        <v>94</v>
      </c>
      <c r="AM82" s="41">
        <v>1.8287037037037038E-4</v>
      </c>
      <c r="AN82" s="42">
        <v>53</v>
      </c>
      <c r="AO82" s="42">
        <v>6</v>
      </c>
      <c r="AP82" s="42">
        <v>95</v>
      </c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T82" s="5"/>
      <c r="BU82" s="5"/>
      <c r="BV82" s="5"/>
      <c r="BW82" s="5"/>
      <c r="BX82" s="5"/>
      <c r="BY82" s="5"/>
      <c r="BZ82" s="5"/>
    </row>
    <row r="83" spans="1:78" ht="18.75" hidden="1" x14ac:dyDescent="0.3">
      <c r="A83" s="53">
        <f>N83+R83+V83+Z83+AD83+AH83+AL83+AP83</f>
        <v>186</v>
      </c>
      <c r="B83" s="53">
        <v>81</v>
      </c>
      <c r="C83" s="336">
        <f>AVERAGE(L83,P83,T83,X83,AB83,AF83,AJ83,AN83,)</f>
        <v>13</v>
      </c>
      <c r="D83" s="12" t="s">
        <v>259</v>
      </c>
      <c r="E83" s="12" t="s">
        <v>101</v>
      </c>
      <c r="F83" s="12" t="s">
        <v>235</v>
      </c>
      <c r="G83" s="57" t="s">
        <v>236</v>
      </c>
      <c r="I83" s="8" t="s">
        <v>92</v>
      </c>
      <c r="J83" s="8" t="s">
        <v>90</v>
      </c>
      <c r="K83" s="344"/>
      <c r="L83" s="344"/>
      <c r="M83" s="344"/>
      <c r="N83" s="344"/>
      <c r="O83" s="315"/>
      <c r="P83" s="315"/>
      <c r="Q83" s="315"/>
      <c r="R83" s="315"/>
      <c r="S83" s="279"/>
      <c r="T83" s="279"/>
      <c r="U83" s="279"/>
      <c r="V83" s="279"/>
      <c r="W83" s="133"/>
      <c r="X83" s="134"/>
      <c r="Y83" s="139"/>
      <c r="Z83" s="139"/>
      <c r="AA83" s="98">
        <v>1.1320601851851851E-2</v>
      </c>
      <c r="AB83" s="94">
        <v>26</v>
      </c>
      <c r="AC83" s="94">
        <v>46</v>
      </c>
      <c r="AD83" s="94">
        <v>55</v>
      </c>
      <c r="AE83" s="256" t="s">
        <v>290</v>
      </c>
      <c r="AF83" s="259"/>
      <c r="AG83" s="259"/>
      <c r="AH83" s="252">
        <v>39</v>
      </c>
      <c r="AI83" s="199" t="s">
        <v>289</v>
      </c>
      <c r="AJ83" s="199"/>
      <c r="AK83" s="197"/>
      <c r="AL83" s="180">
        <v>39</v>
      </c>
      <c r="AM83" s="43" t="s">
        <v>152</v>
      </c>
      <c r="AN83" s="42"/>
      <c r="AO83" s="42"/>
      <c r="AP83" s="42">
        <v>53</v>
      </c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T83" s="14"/>
      <c r="BU83" s="14"/>
      <c r="BV83" s="14"/>
      <c r="BW83" s="14"/>
      <c r="BX83" s="14"/>
      <c r="BY83" s="14"/>
      <c r="BZ83" s="14"/>
    </row>
    <row r="84" spans="1:78" ht="18.75" hidden="1" x14ac:dyDescent="0.3">
      <c r="A84" s="53">
        <f>N84+R84+V84+Z84+AD84+AH84+AL84+AP84</f>
        <v>183</v>
      </c>
      <c r="B84" s="53">
        <v>82</v>
      </c>
      <c r="C84" s="336">
        <f>AVERAGE(L84,P84,T84,X84,AB84,AF84,AJ84,AN84,)</f>
        <v>19.666666666666668</v>
      </c>
      <c r="D84" s="3" t="s">
        <v>198</v>
      </c>
      <c r="E84" s="12" t="s">
        <v>31</v>
      </c>
      <c r="F84" s="12" t="s">
        <v>274</v>
      </c>
      <c r="G84" s="57" t="s">
        <v>210</v>
      </c>
      <c r="H84" s="351"/>
      <c r="I84" s="8" t="s">
        <v>77</v>
      </c>
      <c r="J84" s="8" t="s">
        <v>90</v>
      </c>
      <c r="K84" s="344"/>
      <c r="L84" s="344"/>
      <c r="M84" s="344"/>
      <c r="N84" s="344"/>
      <c r="O84" s="312"/>
      <c r="P84" s="312"/>
      <c r="Q84" s="312"/>
      <c r="R84" s="312"/>
      <c r="S84" s="280"/>
      <c r="T84" s="280"/>
      <c r="U84" s="280"/>
      <c r="V84" s="280"/>
      <c r="W84" s="132"/>
      <c r="X84" s="131"/>
      <c r="Y84" s="138"/>
      <c r="Z84" s="138"/>
      <c r="AA84" s="107">
        <v>1.2662037037037039E-2</v>
      </c>
      <c r="AB84" s="108">
        <v>22</v>
      </c>
      <c r="AC84" s="108">
        <v>61</v>
      </c>
      <c r="AD84" s="108">
        <v>40</v>
      </c>
      <c r="AE84" s="248">
        <v>7.6388888888888893E-4</v>
      </c>
      <c r="AF84" s="249">
        <v>37</v>
      </c>
      <c r="AG84" s="249">
        <v>50</v>
      </c>
      <c r="AH84" s="249">
        <v>51</v>
      </c>
      <c r="AI84" s="199" t="s">
        <v>289</v>
      </c>
      <c r="AJ84" s="199"/>
      <c r="AK84" s="196"/>
      <c r="AL84" s="193">
        <v>39</v>
      </c>
      <c r="AM84" s="43" t="s">
        <v>152</v>
      </c>
      <c r="AN84" s="115"/>
      <c r="AO84" s="115"/>
      <c r="AP84" s="115">
        <v>53</v>
      </c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</row>
    <row r="85" spans="1:78" ht="18.75" hidden="1" x14ac:dyDescent="0.3">
      <c r="A85" s="53">
        <f>N85+R85+V85+Z85+AD85+AH85+AL85+AP85</f>
        <v>182</v>
      </c>
      <c r="B85" s="53">
        <v>83</v>
      </c>
      <c r="C85" s="336">
        <f>AVERAGE(L85,P85,T85,X85,AB85,AF85,AJ85,AN85,)</f>
        <v>21.333333333333332</v>
      </c>
      <c r="D85" s="3" t="s">
        <v>193</v>
      </c>
      <c r="E85" s="12" t="s">
        <v>173</v>
      </c>
      <c r="F85" s="12" t="s">
        <v>170</v>
      </c>
      <c r="G85" s="57" t="s">
        <v>212</v>
      </c>
      <c r="H85" s="351" t="s">
        <v>347</v>
      </c>
      <c r="I85" s="8" t="s">
        <v>77</v>
      </c>
      <c r="J85" s="8" t="s">
        <v>90</v>
      </c>
      <c r="K85" s="344"/>
      <c r="L85" s="344"/>
      <c r="M85" s="344"/>
      <c r="N85" s="344"/>
      <c r="O85" s="318"/>
      <c r="P85" s="318"/>
      <c r="Q85" s="318"/>
      <c r="R85" s="318"/>
      <c r="S85" s="277"/>
      <c r="T85" s="277"/>
      <c r="U85" s="277"/>
      <c r="V85" s="277"/>
      <c r="W85" s="132"/>
      <c r="X85" s="131"/>
      <c r="Y85" s="139"/>
      <c r="Z85" s="139"/>
      <c r="AA85" s="107">
        <v>1.3962962962962962E-2</v>
      </c>
      <c r="AB85" s="108">
        <v>22</v>
      </c>
      <c r="AC85" s="94">
        <v>68</v>
      </c>
      <c r="AD85" s="94">
        <v>33</v>
      </c>
      <c r="AE85" s="254">
        <v>7.361111111111111E-4</v>
      </c>
      <c r="AF85" s="255">
        <v>42</v>
      </c>
      <c r="AG85" s="255">
        <v>44</v>
      </c>
      <c r="AH85" s="255">
        <v>57</v>
      </c>
      <c r="AI85" s="199" t="s">
        <v>289</v>
      </c>
      <c r="AJ85" s="199"/>
      <c r="AK85" s="197"/>
      <c r="AL85" s="180">
        <v>39</v>
      </c>
      <c r="AM85" s="43" t="s">
        <v>152</v>
      </c>
      <c r="AN85" s="42"/>
      <c r="AO85" s="42"/>
      <c r="AP85" s="42">
        <v>53</v>
      </c>
      <c r="BQ85" s="14"/>
      <c r="BR85" s="14"/>
      <c r="BS85" s="14"/>
    </row>
    <row r="86" spans="1:78" ht="18.75" x14ac:dyDescent="0.3">
      <c r="A86" s="53">
        <f>N86+R86+V86+Z86+AD86+AH86+AL86+AP86</f>
        <v>181</v>
      </c>
      <c r="B86" s="53">
        <v>84</v>
      </c>
      <c r="C86" s="336">
        <f>AVERAGE(L86,P86,T86,X86,AB86,AF86,AJ86,AN86,)</f>
        <v>26</v>
      </c>
      <c r="D86" s="3" t="s">
        <v>221</v>
      </c>
      <c r="E86" s="12" t="s">
        <v>25</v>
      </c>
      <c r="F86" s="12" t="s">
        <v>18</v>
      </c>
      <c r="G86" s="57" t="s">
        <v>210</v>
      </c>
      <c r="I86" s="8" t="s">
        <v>92</v>
      </c>
      <c r="J86" s="8" t="s">
        <v>90</v>
      </c>
      <c r="K86" s="344"/>
      <c r="L86" s="344"/>
      <c r="M86" s="344"/>
      <c r="N86" s="344"/>
      <c r="O86" s="318"/>
      <c r="P86" s="318"/>
      <c r="Q86" s="318"/>
      <c r="R86" s="318"/>
      <c r="S86" s="277"/>
      <c r="T86" s="277"/>
      <c r="U86" s="277"/>
      <c r="V86" s="277"/>
      <c r="W86" s="134"/>
      <c r="X86" s="134"/>
      <c r="Y86" s="139"/>
      <c r="Z86" s="139"/>
      <c r="AA86" s="94"/>
      <c r="AB86" s="94"/>
      <c r="AC86" s="94"/>
      <c r="AD86" s="94"/>
      <c r="AE86" s="254">
        <v>6.3773148148148142E-4</v>
      </c>
      <c r="AF86" s="255">
        <v>40</v>
      </c>
      <c r="AG86" s="255">
        <v>27</v>
      </c>
      <c r="AH86" s="255">
        <v>74</v>
      </c>
      <c r="AI86" s="199" t="s">
        <v>289</v>
      </c>
      <c r="AJ86" s="199"/>
      <c r="AK86" s="197"/>
      <c r="AL86" s="180">
        <v>39</v>
      </c>
      <c r="AM86" s="41">
        <v>2.1527777777777778E-4</v>
      </c>
      <c r="AN86" s="42">
        <v>38</v>
      </c>
      <c r="AO86" s="42">
        <v>33</v>
      </c>
      <c r="AP86" s="42">
        <v>68</v>
      </c>
    </row>
    <row r="87" spans="1:78" ht="18.75" hidden="1" x14ac:dyDescent="0.3">
      <c r="A87" s="53">
        <f>N87+R87+V87+Z87+AD87+AH87+AL87+AP87</f>
        <v>180</v>
      </c>
      <c r="B87" s="53">
        <v>85</v>
      </c>
      <c r="C87" s="336">
        <f>AVERAGE(L87,P87,T87,X87,AB87,AF87,AJ87,AN87,)</f>
        <v>12.5</v>
      </c>
      <c r="D87" s="12" t="s">
        <v>260</v>
      </c>
      <c r="E87" s="12" t="s">
        <v>195</v>
      </c>
      <c r="F87" s="12" t="s">
        <v>235</v>
      </c>
      <c r="G87" s="57" t="s">
        <v>236</v>
      </c>
      <c r="I87" s="8" t="s">
        <v>92</v>
      </c>
      <c r="J87" s="8" t="s">
        <v>90</v>
      </c>
      <c r="K87" s="344"/>
      <c r="L87" s="344"/>
      <c r="M87" s="344"/>
      <c r="N87" s="344"/>
      <c r="O87" s="315"/>
      <c r="P87" s="315"/>
      <c r="Q87" s="315"/>
      <c r="R87" s="315"/>
      <c r="S87" s="279"/>
      <c r="T87" s="279"/>
      <c r="U87" s="279"/>
      <c r="V87" s="279"/>
      <c r="W87" s="133"/>
      <c r="X87" s="134"/>
      <c r="Y87" s="139"/>
      <c r="Z87" s="139"/>
      <c r="AA87" s="98">
        <v>1.1971064814814815E-2</v>
      </c>
      <c r="AB87" s="94">
        <v>25</v>
      </c>
      <c r="AC87" s="94">
        <v>52</v>
      </c>
      <c r="AD87" s="94">
        <v>49</v>
      </c>
      <c r="AE87" s="256" t="s">
        <v>290</v>
      </c>
      <c r="AF87" s="259"/>
      <c r="AG87" s="259"/>
      <c r="AH87" s="252">
        <v>39</v>
      </c>
      <c r="AI87" s="199" t="s">
        <v>289</v>
      </c>
      <c r="AJ87" s="199"/>
      <c r="AK87" s="197"/>
      <c r="AL87" s="180">
        <v>39</v>
      </c>
      <c r="AM87" s="41" t="s">
        <v>152</v>
      </c>
      <c r="AN87" s="42"/>
      <c r="AO87" s="42"/>
      <c r="AP87" s="42">
        <v>53</v>
      </c>
    </row>
    <row r="88" spans="1:78" s="14" customFormat="1" ht="18.75" hidden="1" x14ac:dyDescent="0.3">
      <c r="A88" s="53">
        <f>N88+R88+V88+Z88+AD88+AH88+AL88+AP88</f>
        <v>177</v>
      </c>
      <c r="B88" s="53">
        <v>86</v>
      </c>
      <c r="C88" s="336">
        <f>AVERAGE(L88,P88,T88,X88,AB88,AF88,AJ88,AN88,)</f>
        <v>0</v>
      </c>
      <c r="D88" s="12" t="s">
        <v>261</v>
      </c>
      <c r="E88" s="12" t="s">
        <v>245</v>
      </c>
      <c r="F88" s="12" t="s">
        <v>170</v>
      </c>
      <c r="G88" s="57" t="s">
        <v>212</v>
      </c>
      <c r="H88" s="350"/>
      <c r="I88" s="8" t="s">
        <v>92</v>
      </c>
      <c r="J88" s="8" t="s">
        <v>90</v>
      </c>
      <c r="K88" s="344"/>
      <c r="L88" s="344"/>
      <c r="M88" s="344"/>
      <c r="N88" s="344"/>
      <c r="O88" s="315"/>
      <c r="P88" s="315"/>
      <c r="Q88" s="315"/>
      <c r="R88" s="315"/>
      <c r="S88" s="279"/>
      <c r="T88" s="279"/>
      <c r="U88" s="279"/>
      <c r="V88" s="279"/>
      <c r="W88" s="133"/>
      <c r="X88" s="134"/>
      <c r="Y88" s="138"/>
      <c r="Z88" s="138"/>
      <c r="AA88" s="98">
        <v>1.2085648148148149E-2</v>
      </c>
      <c r="AB88" s="94">
        <v>0</v>
      </c>
      <c r="AC88" s="108">
        <v>55</v>
      </c>
      <c r="AD88" s="108">
        <v>46</v>
      </c>
      <c r="AE88" s="256" t="s">
        <v>290</v>
      </c>
      <c r="AF88" s="259"/>
      <c r="AG88" s="259"/>
      <c r="AH88" s="252">
        <v>39</v>
      </c>
      <c r="AI88" s="199" t="s">
        <v>289</v>
      </c>
      <c r="AJ88" s="199"/>
      <c r="AK88" s="197"/>
      <c r="AL88" s="180">
        <v>39</v>
      </c>
      <c r="AM88" s="41" t="s">
        <v>152</v>
      </c>
      <c r="AN88" s="42"/>
      <c r="AO88" s="42"/>
      <c r="AP88" s="42">
        <v>53</v>
      </c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5"/>
      <c r="BR88" s="5"/>
      <c r="BS88" s="5"/>
      <c r="BT88" s="5"/>
      <c r="BU88" s="5"/>
      <c r="BV88" s="5"/>
      <c r="BW88" s="5"/>
      <c r="BX88" s="5"/>
      <c r="BY88" s="5"/>
      <c r="BZ88" s="5"/>
    </row>
    <row r="89" spans="1:78" ht="18.75" hidden="1" x14ac:dyDescent="0.3">
      <c r="A89" s="53">
        <f>N89+R89+V89+Z89+AD89+AH89+AL89+AP89</f>
        <v>176</v>
      </c>
      <c r="B89" s="53">
        <v>87</v>
      </c>
      <c r="C89" s="336">
        <f>AVERAGE(L89,P89,T89,X89,AB89,AF89,AJ89,AN89,)</f>
        <v>13.5</v>
      </c>
      <c r="D89" s="12" t="s">
        <v>262</v>
      </c>
      <c r="E89" s="12" t="s">
        <v>13</v>
      </c>
      <c r="F89" s="12" t="s">
        <v>235</v>
      </c>
      <c r="G89" s="57" t="s">
        <v>236</v>
      </c>
      <c r="I89" s="8" t="s">
        <v>77</v>
      </c>
      <c r="J89" s="8" t="s">
        <v>90</v>
      </c>
      <c r="K89" s="344"/>
      <c r="L89" s="344"/>
      <c r="M89" s="344"/>
      <c r="N89" s="344"/>
      <c r="O89" s="315"/>
      <c r="P89" s="315"/>
      <c r="Q89" s="315"/>
      <c r="R89" s="315"/>
      <c r="S89" s="279"/>
      <c r="T89" s="279"/>
      <c r="U89" s="279"/>
      <c r="V89" s="279"/>
      <c r="W89" s="133"/>
      <c r="X89" s="134"/>
      <c r="Y89" s="139"/>
      <c r="Z89" s="139"/>
      <c r="AA89" s="98">
        <v>1.2222222222222223E-2</v>
      </c>
      <c r="AB89" s="94">
        <v>27</v>
      </c>
      <c r="AC89" s="94">
        <v>56</v>
      </c>
      <c r="AD89" s="94">
        <v>45</v>
      </c>
      <c r="AE89" s="256" t="s">
        <v>290</v>
      </c>
      <c r="AF89" s="259"/>
      <c r="AG89" s="259"/>
      <c r="AH89" s="252">
        <v>39</v>
      </c>
      <c r="AI89" s="199" t="s">
        <v>289</v>
      </c>
      <c r="AJ89" s="199"/>
      <c r="AK89" s="197"/>
      <c r="AL89" s="180">
        <v>39</v>
      </c>
      <c r="AM89" s="41" t="s">
        <v>152</v>
      </c>
      <c r="AN89" s="42"/>
      <c r="AO89" s="42"/>
      <c r="AP89" s="42">
        <v>53</v>
      </c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</row>
    <row r="90" spans="1:78" ht="18.75" hidden="1" x14ac:dyDescent="0.3">
      <c r="A90" s="53">
        <f>N90+R90+V90+Z90+AD90+AH90+AL90+AP90</f>
        <v>175</v>
      </c>
      <c r="B90" s="53">
        <v>88</v>
      </c>
      <c r="C90" s="336">
        <f>AVERAGE(L90,P90,T90,X90,AB90,AF90,AJ90,AN90,)</f>
        <v>15.5</v>
      </c>
      <c r="D90" s="12" t="s">
        <v>263</v>
      </c>
      <c r="E90" s="12" t="s">
        <v>13</v>
      </c>
      <c r="F90" s="12" t="s">
        <v>235</v>
      </c>
      <c r="G90" s="57" t="s">
        <v>236</v>
      </c>
      <c r="I90" s="8" t="s">
        <v>77</v>
      </c>
      <c r="J90" s="8" t="s">
        <v>90</v>
      </c>
      <c r="K90" s="344"/>
      <c r="L90" s="344"/>
      <c r="M90" s="344"/>
      <c r="N90" s="344"/>
      <c r="O90" s="315"/>
      <c r="P90" s="315"/>
      <c r="Q90" s="315"/>
      <c r="R90" s="315"/>
      <c r="S90" s="279"/>
      <c r="T90" s="279"/>
      <c r="U90" s="279"/>
      <c r="V90" s="279"/>
      <c r="W90" s="133"/>
      <c r="X90" s="134"/>
      <c r="Y90" s="139"/>
      <c r="Z90" s="139"/>
      <c r="AA90" s="98">
        <v>1.2267361111111111E-2</v>
      </c>
      <c r="AB90" s="94">
        <v>31</v>
      </c>
      <c r="AC90" s="94">
        <v>57</v>
      </c>
      <c r="AD90" s="94">
        <v>44</v>
      </c>
      <c r="AE90" s="256" t="s">
        <v>290</v>
      </c>
      <c r="AF90" s="259"/>
      <c r="AG90" s="259"/>
      <c r="AH90" s="252">
        <v>39</v>
      </c>
      <c r="AI90" s="199" t="s">
        <v>289</v>
      </c>
      <c r="AJ90" s="199"/>
      <c r="AK90" s="197"/>
      <c r="AL90" s="180">
        <v>39</v>
      </c>
      <c r="AM90" s="41" t="s">
        <v>152</v>
      </c>
      <c r="AN90" s="42"/>
      <c r="AO90" s="42"/>
      <c r="AP90" s="42">
        <v>53</v>
      </c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T90" s="14"/>
      <c r="BU90" s="14"/>
      <c r="BV90" s="14"/>
      <c r="BW90" s="14"/>
      <c r="BX90" s="14"/>
      <c r="BY90" s="14"/>
      <c r="BZ90" s="14"/>
    </row>
    <row r="91" spans="1:78" ht="18.75" hidden="1" x14ac:dyDescent="0.3">
      <c r="A91" s="53">
        <f>N91+R91+V91+Z91+AD91+AH91+AL91+AP91</f>
        <v>173</v>
      </c>
      <c r="B91" s="53">
        <v>89</v>
      </c>
      <c r="C91" s="336">
        <f>AVERAGE(L91,P91,T91,X91,AB91,AF91,AJ91,AN91,)</f>
        <v>17.5</v>
      </c>
      <c r="D91" s="12" t="s">
        <v>264</v>
      </c>
      <c r="E91" s="12" t="s">
        <v>123</v>
      </c>
      <c r="F91" s="12" t="s">
        <v>235</v>
      </c>
      <c r="G91" s="57" t="s">
        <v>236</v>
      </c>
      <c r="H91" s="351" t="str">
        <f>E91</f>
        <v>MASTER G</v>
      </c>
      <c r="I91" s="8" t="s">
        <v>92</v>
      </c>
      <c r="J91" s="8" t="s">
        <v>90</v>
      </c>
      <c r="K91" s="344"/>
      <c r="L91" s="344"/>
      <c r="M91" s="344"/>
      <c r="N91" s="344"/>
      <c r="O91" s="312"/>
      <c r="P91" s="312"/>
      <c r="Q91" s="312"/>
      <c r="R91" s="312"/>
      <c r="S91" s="280"/>
      <c r="T91" s="280"/>
      <c r="U91" s="280"/>
      <c r="V91" s="280"/>
      <c r="W91" s="132"/>
      <c r="X91" s="131"/>
      <c r="Y91" s="139"/>
      <c r="Z91" s="139"/>
      <c r="AA91" s="107">
        <v>1.2653935185185185E-2</v>
      </c>
      <c r="AB91" s="108">
        <v>35</v>
      </c>
      <c r="AC91" s="94">
        <v>59</v>
      </c>
      <c r="AD91" s="94">
        <v>42</v>
      </c>
      <c r="AE91" s="256" t="s">
        <v>290</v>
      </c>
      <c r="AF91" s="257"/>
      <c r="AG91" s="257"/>
      <c r="AH91" s="249">
        <v>39</v>
      </c>
      <c r="AI91" s="199" t="s">
        <v>289</v>
      </c>
      <c r="AJ91" s="199"/>
      <c r="AK91" s="196"/>
      <c r="AL91" s="193">
        <v>39</v>
      </c>
      <c r="AM91" s="41" t="s">
        <v>152</v>
      </c>
      <c r="AN91" s="115"/>
      <c r="AO91" s="115"/>
      <c r="AP91" s="115">
        <v>53</v>
      </c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</row>
    <row r="92" spans="1:78" ht="18.75" hidden="1" x14ac:dyDescent="0.3">
      <c r="A92" s="53">
        <f>N92+R92+V92+Z92+AD92+AH92+AL92+AP92</f>
        <v>172</v>
      </c>
      <c r="B92" s="53">
        <v>90</v>
      </c>
      <c r="C92" s="336">
        <f>AVERAGE(L92,P92,T92,X92,AB92,AF92,AJ92,AN92,)</f>
        <v>0</v>
      </c>
      <c r="D92" s="12" t="s">
        <v>265</v>
      </c>
      <c r="E92" s="12" t="s">
        <v>195</v>
      </c>
      <c r="F92" s="12" t="s">
        <v>170</v>
      </c>
      <c r="G92" s="57" t="s">
        <v>212</v>
      </c>
      <c r="I92" s="8" t="s">
        <v>92</v>
      </c>
      <c r="J92" s="8" t="s">
        <v>90</v>
      </c>
      <c r="K92" s="344"/>
      <c r="L92" s="344"/>
      <c r="M92" s="344"/>
      <c r="N92" s="344"/>
      <c r="O92" s="315"/>
      <c r="P92" s="315"/>
      <c r="Q92" s="315"/>
      <c r="R92" s="315"/>
      <c r="S92" s="279"/>
      <c r="T92" s="279"/>
      <c r="U92" s="279"/>
      <c r="V92" s="279"/>
      <c r="W92" s="133"/>
      <c r="X92" s="134"/>
      <c r="Y92" s="138"/>
      <c r="Z92" s="138"/>
      <c r="AA92" s="98">
        <v>1.2653935185185185E-2</v>
      </c>
      <c r="AB92" s="94">
        <v>0</v>
      </c>
      <c r="AC92" s="108">
        <v>60</v>
      </c>
      <c r="AD92" s="108">
        <v>41</v>
      </c>
      <c r="AE92" s="256" t="s">
        <v>290</v>
      </c>
      <c r="AF92" s="259"/>
      <c r="AG92" s="259"/>
      <c r="AH92" s="252">
        <v>39</v>
      </c>
      <c r="AI92" s="199" t="s">
        <v>289</v>
      </c>
      <c r="AJ92" s="199"/>
      <c r="AK92" s="197"/>
      <c r="AL92" s="180">
        <v>39</v>
      </c>
      <c r="AM92" s="41" t="s">
        <v>152</v>
      </c>
      <c r="AN92" s="42"/>
      <c r="AO92" s="42"/>
      <c r="AP92" s="42">
        <v>53</v>
      </c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</row>
    <row r="93" spans="1:78" ht="18.75" hidden="1" x14ac:dyDescent="0.3">
      <c r="A93" s="53">
        <f>N93+R93+V93+Z93+AD93+AH93+AL93+AP93</f>
        <v>170</v>
      </c>
      <c r="B93" s="53">
        <v>91</v>
      </c>
      <c r="C93" s="336">
        <f>AVERAGE(L93,P93,T93,X93,AB93,AF93,AJ93,AN93,)</f>
        <v>11</v>
      </c>
      <c r="D93" s="12" t="s">
        <v>266</v>
      </c>
      <c r="E93" s="12" t="s">
        <v>34</v>
      </c>
      <c r="F93" s="12" t="s">
        <v>170</v>
      </c>
      <c r="G93" s="57" t="s">
        <v>212</v>
      </c>
      <c r="H93" s="351"/>
      <c r="I93" s="8" t="s">
        <v>77</v>
      </c>
      <c r="J93" s="8" t="s">
        <v>90</v>
      </c>
      <c r="K93" s="344"/>
      <c r="L93" s="344"/>
      <c r="M93" s="344"/>
      <c r="N93" s="344"/>
      <c r="O93" s="312"/>
      <c r="P93" s="312"/>
      <c r="Q93" s="312"/>
      <c r="R93" s="312"/>
      <c r="S93" s="280"/>
      <c r="T93" s="280"/>
      <c r="U93" s="280"/>
      <c r="V93" s="280"/>
      <c r="W93" s="132"/>
      <c r="X93" s="131"/>
      <c r="Y93" s="138"/>
      <c r="Z93" s="138"/>
      <c r="AA93" s="107">
        <v>1.308564814814815E-2</v>
      </c>
      <c r="AB93" s="108">
        <v>22</v>
      </c>
      <c r="AC93" s="108">
        <v>62</v>
      </c>
      <c r="AD93" s="108">
        <v>39</v>
      </c>
      <c r="AE93" s="256" t="s">
        <v>290</v>
      </c>
      <c r="AF93" s="257"/>
      <c r="AG93" s="257"/>
      <c r="AH93" s="249">
        <v>39</v>
      </c>
      <c r="AI93" s="199" t="s">
        <v>289</v>
      </c>
      <c r="AJ93" s="199"/>
      <c r="AK93" s="196"/>
      <c r="AL93" s="193">
        <v>39</v>
      </c>
      <c r="AM93" s="41" t="s">
        <v>152</v>
      </c>
      <c r="AN93" s="115"/>
      <c r="AO93" s="115"/>
      <c r="AP93" s="115">
        <v>53</v>
      </c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</row>
    <row r="94" spans="1:78" ht="18.75" x14ac:dyDescent="0.3">
      <c r="A94" s="53">
        <f>N94+R94+V94+Z94+AD94+AH94+AL94+AP94</f>
        <v>169</v>
      </c>
      <c r="B94" s="53">
        <v>92</v>
      </c>
      <c r="C94" s="336">
        <f>AVERAGE(L94,P94,T94,X94,AB94,AF94,AJ94,AN94,)</f>
        <v>14.5</v>
      </c>
      <c r="D94" s="12" t="s">
        <v>267</v>
      </c>
      <c r="E94" s="12" t="s">
        <v>50</v>
      </c>
      <c r="F94" s="12" t="s">
        <v>235</v>
      </c>
      <c r="G94" s="57" t="s">
        <v>236</v>
      </c>
      <c r="H94" s="351" t="s">
        <v>350</v>
      </c>
      <c r="I94" s="8" t="s">
        <v>77</v>
      </c>
      <c r="J94" s="8" t="s">
        <v>90</v>
      </c>
      <c r="K94" s="344"/>
      <c r="L94" s="344"/>
      <c r="M94" s="344"/>
      <c r="N94" s="344"/>
      <c r="O94" s="312"/>
      <c r="P94" s="312"/>
      <c r="Q94" s="312"/>
      <c r="R94" s="312"/>
      <c r="S94" s="280"/>
      <c r="T94" s="280"/>
      <c r="U94" s="280"/>
      <c r="V94" s="280"/>
      <c r="W94" s="132"/>
      <c r="X94" s="131"/>
      <c r="Y94" s="138"/>
      <c r="Z94" s="138"/>
      <c r="AA94" s="107">
        <v>1.3325231481481481E-2</v>
      </c>
      <c r="AB94" s="108">
        <v>29</v>
      </c>
      <c r="AC94" s="108">
        <v>63</v>
      </c>
      <c r="AD94" s="108">
        <v>38</v>
      </c>
      <c r="AE94" s="256" t="s">
        <v>290</v>
      </c>
      <c r="AF94" s="257"/>
      <c r="AG94" s="257"/>
      <c r="AH94" s="249">
        <v>39</v>
      </c>
      <c r="AI94" s="199" t="s">
        <v>289</v>
      </c>
      <c r="AJ94" s="199"/>
      <c r="AK94" s="196"/>
      <c r="AL94" s="193">
        <v>39</v>
      </c>
      <c r="AM94" s="41" t="s">
        <v>152</v>
      </c>
      <c r="AN94" s="115"/>
      <c r="AO94" s="115"/>
      <c r="AP94" s="115">
        <v>53</v>
      </c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</row>
    <row r="95" spans="1:78" ht="18.75" hidden="1" x14ac:dyDescent="0.3">
      <c r="A95" s="53">
        <f>N95+R95+V95+Z95+AD95+AH95+AL95+AP95</f>
        <v>166</v>
      </c>
      <c r="B95" s="53">
        <v>93</v>
      </c>
      <c r="C95" s="336">
        <f>AVERAGE(L95,P95,T95,X95,AB95,AF95,AJ95,AN95,)</f>
        <v>0</v>
      </c>
      <c r="D95" s="12" t="s">
        <v>270</v>
      </c>
      <c r="E95" s="12" t="s">
        <v>245</v>
      </c>
      <c r="F95" s="12" t="s">
        <v>170</v>
      </c>
      <c r="G95" s="57" t="s">
        <v>212</v>
      </c>
      <c r="I95" s="8" t="s">
        <v>92</v>
      </c>
      <c r="J95" s="8" t="s">
        <v>90</v>
      </c>
      <c r="K95" s="344"/>
      <c r="L95" s="344"/>
      <c r="M95" s="344"/>
      <c r="N95" s="344"/>
      <c r="O95" s="315"/>
      <c r="P95" s="315"/>
      <c r="Q95" s="315"/>
      <c r="R95" s="315"/>
      <c r="S95" s="279"/>
      <c r="T95" s="279"/>
      <c r="U95" s="279"/>
      <c r="V95" s="279"/>
      <c r="W95" s="133"/>
      <c r="X95" s="134"/>
      <c r="Y95" s="139"/>
      <c r="Z95" s="139"/>
      <c r="AA95" s="98">
        <v>1.3659722222222224E-2</v>
      </c>
      <c r="AB95" s="94">
        <v>0</v>
      </c>
      <c r="AC95" s="94">
        <v>66</v>
      </c>
      <c r="AD95" s="94">
        <v>35</v>
      </c>
      <c r="AE95" s="256" t="s">
        <v>290</v>
      </c>
      <c r="AF95" s="259"/>
      <c r="AG95" s="259"/>
      <c r="AH95" s="252">
        <v>39</v>
      </c>
      <c r="AI95" s="199" t="s">
        <v>289</v>
      </c>
      <c r="AJ95" s="199"/>
      <c r="AK95" s="197"/>
      <c r="AL95" s="180">
        <v>39</v>
      </c>
      <c r="AM95" s="41" t="s">
        <v>152</v>
      </c>
      <c r="AN95" s="42"/>
      <c r="AO95" s="42"/>
      <c r="AP95" s="42">
        <v>53</v>
      </c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</row>
    <row r="96" spans="1:78" s="14" customFormat="1" ht="18.75" hidden="1" x14ac:dyDescent="0.3">
      <c r="A96" s="53">
        <f>N96+R96+V96+Z96+AD96+AH96+AL96+AP96</f>
        <v>165</v>
      </c>
      <c r="B96" s="53">
        <v>94</v>
      </c>
      <c r="C96" s="336">
        <f>AVERAGE(L96,P96,T96,X96,AB96,AF96,AJ96,AN96,)</f>
        <v>31.666666666666668</v>
      </c>
      <c r="D96" s="3" t="s">
        <v>79</v>
      </c>
      <c r="E96" s="12" t="s">
        <v>13</v>
      </c>
      <c r="F96" s="12" t="s">
        <v>18</v>
      </c>
      <c r="G96" s="57" t="s">
        <v>210</v>
      </c>
      <c r="H96" s="350"/>
      <c r="I96" s="8" t="s">
        <v>92</v>
      </c>
      <c r="J96" s="8" t="s">
        <v>90</v>
      </c>
      <c r="K96" s="344"/>
      <c r="L96" s="344"/>
      <c r="M96" s="344"/>
      <c r="N96" s="344"/>
      <c r="O96" s="314"/>
      <c r="P96" s="314"/>
      <c r="Q96" s="314"/>
      <c r="R96" s="314"/>
      <c r="S96" s="278"/>
      <c r="T96" s="278"/>
      <c r="U96" s="278"/>
      <c r="V96" s="278"/>
      <c r="W96" s="134"/>
      <c r="X96" s="134"/>
      <c r="Y96" s="139"/>
      <c r="Z96" s="139"/>
      <c r="AA96" s="94"/>
      <c r="AB96" s="94"/>
      <c r="AC96" s="94"/>
      <c r="AD96" s="94"/>
      <c r="AE96" s="258"/>
      <c r="AF96" s="252"/>
      <c r="AG96" s="252"/>
      <c r="AH96" s="253"/>
      <c r="AI96" s="195">
        <v>3.9814814814814818E-4</v>
      </c>
      <c r="AJ96" s="180">
        <v>45</v>
      </c>
      <c r="AK96" s="180">
        <v>19</v>
      </c>
      <c r="AL96" s="181">
        <v>82</v>
      </c>
      <c r="AM96" s="41">
        <v>1.9328703703703703E-4</v>
      </c>
      <c r="AN96" s="42">
        <v>50</v>
      </c>
      <c r="AO96" s="42">
        <v>18</v>
      </c>
      <c r="AP96" s="42">
        <v>83</v>
      </c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</row>
    <row r="97" spans="1:78" s="14" customFormat="1" ht="18.75" hidden="1" x14ac:dyDescent="0.3">
      <c r="A97" s="53">
        <f>N97+R97+V97+Z97+AD97+AH97+AL97+AP97</f>
        <v>161</v>
      </c>
      <c r="B97" s="53">
        <v>95</v>
      </c>
      <c r="C97" s="336">
        <f>AVERAGE(L97,P97,T97,X97,AB97,AF97,AJ97,AN97,)</f>
        <v>26.333333333333332</v>
      </c>
      <c r="D97" s="3" t="s">
        <v>76</v>
      </c>
      <c r="E97" s="12" t="s">
        <v>13</v>
      </c>
      <c r="F97" s="12" t="s">
        <v>18</v>
      </c>
      <c r="G97" s="57" t="s">
        <v>210</v>
      </c>
      <c r="H97" s="350"/>
      <c r="I97" s="8" t="s">
        <v>92</v>
      </c>
      <c r="J97" s="8" t="s">
        <v>90</v>
      </c>
      <c r="K97" s="344"/>
      <c r="L97" s="344"/>
      <c r="M97" s="344"/>
      <c r="N97" s="344"/>
      <c r="O97" s="314"/>
      <c r="P97" s="314"/>
      <c r="Q97" s="314"/>
      <c r="R97" s="314"/>
      <c r="S97" s="278"/>
      <c r="T97" s="278"/>
      <c r="U97" s="278"/>
      <c r="V97" s="278"/>
      <c r="W97" s="134"/>
      <c r="X97" s="134"/>
      <c r="Y97" s="139"/>
      <c r="Z97" s="139"/>
      <c r="AA97" s="94"/>
      <c r="AB97" s="94"/>
      <c r="AC97" s="94"/>
      <c r="AD97" s="94"/>
      <c r="AE97" s="258"/>
      <c r="AF97" s="252"/>
      <c r="AG97" s="252"/>
      <c r="AH97" s="253"/>
      <c r="AI97" s="195">
        <v>3.9699074074074072E-4</v>
      </c>
      <c r="AJ97" s="203">
        <v>40</v>
      </c>
      <c r="AK97" s="203">
        <v>18</v>
      </c>
      <c r="AL97" s="181">
        <v>83</v>
      </c>
      <c r="AM97" s="41">
        <v>1.9675925925925926E-4</v>
      </c>
      <c r="AN97" s="42">
        <v>39</v>
      </c>
      <c r="AO97" s="42">
        <v>23</v>
      </c>
      <c r="AP97" s="42">
        <v>78</v>
      </c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</row>
    <row r="98" spans="1:78" s="14" customFormat="1" ht="18.75" hidden="1" x14ac:dyDescent="0.3">
      <c r="A98" s="53">
        <f>N98+R98+V98+Z98+AD98+AH98+AL98+AP98</f>
        <v>161</v>
      </c>
      <c r="B98" s="53">
        <v>96</v>
      </c>
      <c r="C98" s="336">
        <f>AVERAGE(L98,P98,T98,X98,AB98,AF98,AJ98,AN98,)</f>
        <v>22</v>
      </c>
      <c r="D98" s="3" t="s">
        <v>219</v>
      </c>
      <c r="E98" s="12" t="s">
        <v>135</v>
      </c>
      <c r="F98" s="12" t="s">
        <v>184</v>
      </c>
      <c r="G98" s="57" t="s">
        <v>210</v>
      </c>
      <c r="H98" s="350"/>
      <c r="I98" s="8" t="s">
        <v>92</v>
      </c>
      <c r="J98" s="8" t="s">
        <v>90</v>
      </c>
      <c r="K98" s="344"/>
      <c r="L98" s="344"/>
      <c r="M98" s="344"/>
      <c r="N98" s="344"/>
      <c r="O98" s="314"/>
      <c r="P98" s="314"/>
      <c r="Q98" s="314"/>
      <c r="R98" s="314"/>
      <c r="S98" s="278"/>
      <c r="T98" s="278"/>
      <c r="U98" s="278"/>
      <c r="V98" s="278"/>
      <c r="W98" s="134"/>
      <c r="X98" s="134"/>
      <c r="Y98" s="139"/>
      <c r="Z98" s="139"/>
      <c r="AA98" s="94"/>
      <c r="AB98" s="94"/>
      <c r="AC98" s="94"/>
      <c r="AD98" s="94"/>
      <c r="AE98" s="250">
        <v>6.4236111111111113E-4</v>
      </c>
      <c r="AF98" s="252">
        <v>44</v>
      </c>
      <c r="AG98" s="252">
        <v>32</v>
      </c>
      <c r="AH98" s="253">
        <v>69</v>
      </c>
      <c r="AI98" s="199" t="s">
        <v>289</v>
      </c>
      <c r="AJ98" s="199"/>
      <c r="AK98" s="197"/>
      <c r="AL98" s="180">
        <v>39</v>
      </c>
      <c r="AM98" s="41" t="s">
        <v>152</v>
      </c>
      <c r="AN98" s="42"/>
      <c r="AO98" s="42"/>
      <c r="AP98" s="42">
        <v>53</v>
      </c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</row>
    <row r="99" spans="1:78" s="14" customFormat="1" ht="18.75" x14ac:dyDescent="0.3">
      <c r="A99" s="53">
        <f>N99+R99+V99+Z99+AD99+AH99+AL99+AP99</f>
        <v>160</v>
      </c>
      <c r="B99" s="53">
        <v>97</v>
      </c>
      <c r="C99" s="336">
        <f>AVERAGE(L99,P99,T99,X99,AB99,AF99,AJ99,AN99,)</f>
        <v>11.5</v>
      </c>
      <c r="D99" s="12" t="s">
        <v>272</v>
      </c>
      <c r="E99" s="12" t="s">
        <v>50</v>
      </c>
      <c r="F99" s="12" t="s">
        <v>170</v>
      </c>
      <c r="G99" s="57" t="s">
        <v>212</v>
      </c>
      <c r="H99" s="350"/>
      <c r="I99" s="8" t="s">
        <v>77</v>
      </c>
      <c r="J99" s="8" t="s">
        <v>90</v>
      </c>
      <c r="K99" s="344"/>
      <c r="L99" s="344"/>
      <c r="M99" s="344"/>
      <c r="N99" s="344"/>
      <c r="O99" s="315"/>
      <c r="P99" s="315"/>
      <c r="Q99" s="315"/>
      <c r="R99" s="315"/>
      <c r="S99" s="279"/>
      <c r="T99" s="279"/>
      <c r="U99" s="279"/>
      <c r="V99" s="279"/>
      <c r="W99" s="133"/>
      <c r="X99" s="134"/>
      <c r="Y99" s="139"/>
      <c r="Z99" s="139"/>
      <c r="AA99" s="98">
        <v>1.7556712962962965E-2</v>
      </c>
      <c r="AB99" s="94">
        <v>23</v>
      </c>
      <c r="AC99" s="94">
        <v>72</v>
      </c>
      <c r="AD99" s="94">
        <v>29</v>
      </c>
      <c r="AE99" s="256" t="s">
        <v>290</v>
      </c>
      <c r="AF99" s="259"/>
      <c r="AG99" s="259"/>
      <c r="AH99" s="252">
        <v>39</v>
      </c>
      <c r="AI99" s="199" t="s">
        <v>289</v>
      </c>
      <c r="AJ99" s="199"/>
      <c r="AK99" s="197"/>
      <c r="AL99" s="180">
        <v>39</v>
      </c>
      <c r="AM99" s="41" t="s">
        <v>152</v>
      </c>
      <c r="AN99" s="42"/>
      <c r="AO99" s="42"/>
      <c r="AP99" s="42">
        <v>53</v>
      </c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</row>
    <row r="100" spans="1:78" ht="18.75" hidden="1" x14ac:dyDescent="0.3">
      <c r="A100" s="53">
        <f>N100+R100+V100+Z100+AD100+AH100+AL100+AP100</f>
        <v>156</v>
      </c>
      <c r="B100" s="53">
        <v>98</v>
      </c>
      <c r="C100" s="336">
        <f>AVERAGE(L100,P100,T100,X100,AB100,AF100,AJ100,AN100,)</f>
        <v>19</v>
      </c>
      <c r="D100" s="3" t="s">
        <v>188</v>
      </c>
      <c r="E100" s="12" t="s">
        <v>135</v>
      </c>
      <c r="F100" s="12" t="s">
        <v>170</v>
      </c>
      <c r="G100" s="57" t="s">
        <v>212</v>
      </c>
      <c r="I100" s="8" t="s">
        <v>92</v>
      </c>
      <c r="J100" s="8" t="s">
        <v>90</v>
      </c>
      <c r="K100" s="344"/>
      <c r="L100" s="344"/>
      <c r="M100" s="344"/>
      <c r="N100" s="344"/>
      <c r="O100" s="314"/>
      <c r="P100" s="314"/>
      <c r="Q100" s="314"/>
      <c r="R100" s="314"/>
      <c r="S100" s="278"/>
      <c r="T100" s="278"/>
      <c r="U100" s="278"/>
      <c r="V100" s="278"/>
      <c r="W100" s="134"/>
      <c r="X100" s="134"/>
      <c r="Y100" s="139"/>
      <c r="Z100" s="139"/>
      <c r="AA100" s="94"/>
      <c r="AB100" s="94"/>
      <c r="AC100" s="94"/>
      <c r="AD100" s="94"/>
      <c r="AE100" s="250">
        <v>6.6782407407407404E-4</v>
      </c>
      <c r="AF100" s="252">
        <v>38</v>
      </c>
      <c r="AG100" s="252">
        <v>37</v>
      </c>
      <c r="AH100" s="253">
        <v>64</v>
      </c>
      <c r="AI100" s="199" t="s">
        <v>289</v>
      </c>
      <c r="AJ100" s="199"/>
      <c r="AK100" s="197"/>
      <c r="AL100" s="180">
        <v>39</v>
      </c>
      <c r="AM100" s="41" t="s">
        <v>152</v>
      </c>
      <c r="AN100" s="42"/>
      <c r="AO100" s="42"/>
      <c r="AP100" s="42">
        <v>53</v>
      </c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</row>
    <row r="101" spans="1:78" ht="18.75" hidden="1" x14ac:dyDescent="0.3">
      <c r="A101" s="53">
        <f>N101+R101+V101+Z101+AD101+AH101+AL101+AP101</f>
        <v>152</v>
      </c>
      <c r="B101" s="53">
        <v>99</v>
      </c>
      <c r="C101" s="336">
        <f>AVERAGE(L101,P101,T101,X101,AB101,AF101,AJ101,AN101,)</f>
        <v>18.5</v>
      </c>
      <c r="D101" s="3" t="s">
        <v>190</v>
      </c>
      <c r="E101" s="12" t="s">
        <v>13</v>
      </c>
      <c r="F101" s="12" t="s">
        <v>170</v>
      </c>
      <c r="G101" s="57" t="s">
        <v>212</v>
      </c>
      <c r="I101" s="8" t="s">
        <v>92</v>
      </c>
      <c r="J101" s="8" t="s">
        <v>90</v>
      </c>
      <c r="K101" s="344"/>
      <c r="L101" s="344"/>
      <c r="M101" s="344"/>
      <c r="N101" s="344"/>
      <c r="O101" s="314"/>
      <c r="P101" s="314"/>
      <c r="Q101" s="314"/>
      <c r="R101" s="314"/>
      <c r="S101" s="278"/>
      <c r="T101" s="278"/>
      <c r="U101" s="278"/>
      <c r="V101" s="278"/>
      <c r="W101" s="134"/>
      <c r="X101" s="134"/>
      <c r="Y101" s="139"/>
      <c r="Z101" s="139"/>
      <c r="AA101" s="94"/>
      <c r="AB101" s="94"/>
      <c r="AC101" s="94"/>
      <c r="AD101" s="94"/>
      <c r="AE101" s="250">
        <v>7.2222222222222219E-4</v>
      </c>
      <c r="AF101" s="252">
        <v>37</v>
      </c>
      <c r="AG101" s="252">
        <v>41</v>
      </c>
      <c r="AH101" s="253">
        <v>60</v>
      </c>
      <c r="AI101" s="199" t="s">
        <v>289</v>
      </c>
      <c r="AJ101" s="199"/>
      <c r="AK101" s="197"/>
      <c r="AL101" s="180">
        <v>39</v>
      </c>
      <c r="AM101" s="41" t="s">
        <v>152</v>
      </c>
      <c r="AN101" s="42"/>
      <c r="AO101" s="42"/>
      <c r="AP101" s="42">
        <v>53</v>
      </c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</row>
    <row r="102" spans="1:78" s="14" customFormat="1" ht="18.75" hidden="1" x14ac:dyDescent="0.3">
      <c r="A102" s="53">
        <f>N102+R102+V102+Z102+AD102+AH102+AL102+AP102</f>
        <v>151</v>
      </c>
      <c r="B102" s="53">
        <v>100</v>
      </c>
      <c r="C102" s="336">
        <f>AVERAGE(L102,P102,T102,X102,AB102,AF102,AJ102,AN102,)</f>
        <v>19</v>
      </c>
      <c r="D102" s="3" t="s">
        <v>191</v>
      </c>
      <c r="E102" s="12" t="s">
        <v>13</v>
      </c>
      <c r="F102" s="12" t="s">
        <v>170</v>
      </c>
      <c r="G102" s="57" t="s">
        <v>212</v>
      </c>
      <c r="H102" s="350"/>
      <c r="I102" s="8" t="s">
        <v>92</v>
      </c>
      <c r="J102" s="8" t="s">
        <v>90</v>
      </c>
      <c r="K102" s="344"/>
      <c r="L102" s="344"/>
      <c r="M102" s="344"/>
      <c r="N102" s="344"/>
      <c r="O102" s="314"/>
      <c r="P102" s="314"/>
      <c r="Q102" s="314"/>
      <c r="R102" s="314"/>
      <c r="S102" s="278"/>
      <c r="T102" s="278"/>
      <c r="U102" s="278"/>
      <c r="V102" s="278"/>
      <c r="W102" s="134"/>
      <c r="X102" s="134"/>
      <c r="Y102" s="139"/>
      <c r="Z102" s="139"/>
      <c r="AA102" s="94"/>
      <c r="AB102" s="94"/>
      <c r="AC102" s="94"/>
      <c r="AD102" s="94"/>
      <c r="AE102" s="250">
        <v>7.2685185185185179E-4</v>
      </c>
      <c r="AF102" s="252">
        <v>38</v>
      </c>
      <c r="AG102" s="252">
        <v>42</v>
      </c>
      <c r="AH102" s="253">
        <v>59</v>
      </c>
      <c r="AI102" s="199" t="s">
        <v>289</v>
      </c>
      <c r="AJ102" s="199"/>
      <c r="AK102" s="197"/>
      <c r="AL102" s="180">
        <v>39</v>
      </c>
      <c r="AM102" s="41" t="s">
        <v>152</v>
      </c>
      <c r="AN102" s="42"/>
      <c r="AO102" s="42"/>
      <c r="AP102" s="42">
        <v>53</v>
      </c>
      <c r="BT102" s="5"/>
      <c r="BU102" s="5"/>
      <c r="BV102" s="5"/>
      <c r="BW102" s="5"/>
      <c r="BX102" s="5"/>
      <c r="BY102" s="5"/>
      <c r="BZ102" s="5"/>
    </row>
    <row r="103" spans="1:78" s="14" customFormat="1" ht="18.75" x14ac:dyDescent="0.3">
      <c r="A103" s="53">
        <f>N103+R103+V103+Z103+AD103+AH103+AL103+AP103</f>
        <v>150</v>
      </c>
      <c r="B103" s="53">
        <v>101</v>
      </c>
      <c r="C103" s="336">
        <f>AVERAGE(L103,P103,T103,X103,AB103,AF103,AJ103,AN103,)</f>
        <v>18.5</v>
      </c>
      <c r="D103" s="3" t="s">
        <v>192</v>
      </c>
      <c r="E103" s="12" t="s">
        <v>25</v>
      </c>
      <c r="F103" s="12" t="s">
        <v>170</v>
      </c>
      <c r="G103" s="57" t="s">
        <v>212</v>
      </c>
      <c r="H103" s="350"/>
      <c r="I103" s="8" t="s">
        <v>92</v>
      </c>
      <c r="J103" s="8" t="s">
        <v>90</v>
      </c>
      <c r="K103" s="344"/>
      <c r="L103" s="344"/>
      <c r="M103" s="344"/>
      <c r="N103" s="344"/>
      <c r="O103" s="314"/>
      <c r="P103" s="314"/>
      <c r="Q103" s="314"/>
      <c r="R103" s="314"/>
      <c r="S103" s="278"/>
      <c r="T103" s="278"/>
      <c r="U103" s="278"/>
      <c r="V103" s="278"/>
      <c r="W103" s="134"/>
      <c r="X103" s="134"/>
      <c r="Y103" s="139"/>
      <c r="Z103" s="139"/>
      <c r="AA103" s="94"/>
      <c r="AB103" s="94"/>
      <c r="AC103" s="94"/>
      <c r="AD103" s="94"/>
      <c r="AE103" s="250">
        <v>7.3148148148148139E-4</v>
      </c>
      <c r="AF103" s="252">
        <v>37</v>
      </c>
      <c r="AG103" s="252">
        <v>43</v>
      </c>
      <c r="AH103" s="253">
        <v>58</v>
      </c>
      <c r="AI103" s="199" t="s">
        <v>289</v>
      </c>
      <c r="AJ103" s="199"/>
      <c r="AK103" s="197"/>
      <c r="AL103" s="180">
        <v>39</v>
      </c>
      <c r="AM103" s="41" t="s">
        <v>152</v>
      </c>
      <c r="AN103" s="42"/>
      <c r="AO103" s="42"/>
      <c r="AP103" s="42">
        <v>53</v>
      </c>
      <c r="BQ103" s="5"/>
      <c r="BR103" s="5"/>
      <c r="BS103" s="5"/>
      <c r="BT103" s="5"/>
      <c r="BU103" s="5"/>
      <c r="BV103" s="5"/>
      <c r="BW103" s="5"/>
      <c r="BX103" s="5"/>
      <c r="BY103" s="5"/>
      <c r="BZ103" s="5"/>
    </row>
    <row r="104" spans="1:78" ht="18.75" hidden="1" x14ac:dyDescent="0.3">
      <c r="A104" s="53">
        <f>N104+R104+V104+Z104+AD104+AH104+AL104+AP104</f>
        <v>148</v>
      </c>
      <c r="B104" s="53">
        <v>102</v>
      </c>
      <c r="C104" s="336">
        <f>AVERAGE(L104,P104,T104,X104,AB104,AF104,AJ104,AN104,)</f>
        <v>36.333333333333336</v>
      </c>
      <c r="D104" s="3" t="s">
        <v>58</v>
      </c>
      <c r="E104" s="12" t="s">
        <v>102</v>
      </c>
      <c r="F104" s="12" t="s">
        <v>234</v>
      </c>
      <c r="G104" s="57" t="s">
        <v>210</v>
      </c>
      <c r="I104" s="8" t="s">
        <v>92</v>
      </c>
      <c r="J104" s="8" t="s">
        <v>90</v>
      </c>
      <c r="K104" s="344"/>
      <c r="L104" s="344"/>
      <c r="M104" s="344"/>
      <c r="N104" s="344"/>
      <c r="O104" s="316"/>
      <c r="P104" s="316"/>
      <c r="Q104" s="316"/>
      <c r="R104" s="316"/>
      <c r="S104" s="281"/>
      <c r="T104" s="281"/>
      <c r="U104" s="281"/>
      <c r="V104" s="281"/>
      <c r="W104" s="131"/>
      <c r="X104" s="131"/>
      <c r="Y104" s="143"/>
      <c r="Z104" s="143"/>
      <c r="AA104" s="96"/>
      <c r="AB104" s="96"/>
      <c r="AC104" s="96"/>
      <c r="AD104" s="96"/>
      <c r="AE104" s="258"/>
      <c r="AF104" s="260"/>
      <c r="AG104" s="252"/>
      <c r="AH104" s="253"/>
      <c r="AI104" s="200">
        <v>4.1203703703703709E-4</v>
      </c>
      <c r="AJ104" s="178">
        <v>50</v>
      </c>
      <c r="AK104" s="180">
        <v>22</v>
      </c>
      <c r="AL104" s="181">
        <v>79</v>
      </c>
      <c r="AM104" s="45">
        <v>2.1412037037037038E-4</v>
      </c>
      <c r="AN104" s="46">
        <v>59</v>
      </c>
      <c r="AO104" s="46">
        <v>32</v>
      </c>
      <c r="AP104" s="46">
        <v>69</v>
      </c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T104" s="14"/>
      <c r="BU104" s="14"/>
      <c r="BV104" s="14"/>
      <c r="BW104" s="14"/>
      <c r="BX104" s="14"/>
      <c r="BY104" s="14"/>
      <c r="BZ104" s="14"/>
    </row>
    <row r="105" spans="1:78" s="14" customFormat="1" ht="18.75" hidden="1" x14ac:dyDescent="0.3">
      <c r="A105" s="53">
        <f>N105+R105+V105+Z105+AD105+AH105+AL105+AP105</f>
        <v>146</v>
      </c>
      <c r="B105" s="53">
        <v>103</v>
      </c>
      <c r="C105" s="336">
        <f>AVERAGE(L105,P105,T105,X105,AB105,AF105,AJ105,AN105,)</f>
        <v>19</v>
      </c>
      <c r="D105" s="3" t="s">
        <v>194</v>
      </c>
      <c r="E105" s="12" t="s">
        <v>195</v>
      </c>
      <c r="F105" s="12" t="s">
        <v>170</v>
      </c>
      <c r="G105" s="57" t="s">
        <v>212</v>
      </c>
      <c r="H105" s="350"/>
      <c r="I105" s="8" t="s">
        <v>92</v>
      </c>
      <c r="J105" s="8" t="s">
        <v>90</v>
      </c>
      <c r="K105" s="344"/>
      <c r="L105" s="344"/>
      <c r="M105" s="344"/>
      <c r="N105" s="344"/>
      <c r="O105" s="318"/>
      <c r="P105" s="318"/>
      <c r="Q105" s="318"/>
      <c r="R105" s="318"/>
      <c r="S105" s="277"/>
      <c r="T105" s="277"/>
      <c r="U105" s="277"/>
      <c r="V105" s="277"/>
      <c r="W105" s="131"/>
      <c r="X105" s="131"/>
      <c r="Y105" s="137"/>
      <c r="Z105" s="137"/>
      <c r="AA105" s="97"/>
      <c r="AB105" s="97"/>
      <c r="AC105" s="97"/>
      <c r="AD105" s="97"/>
      <c r="AE105" s="254">
        <v>7.5000000000000012E-4</v>
      </c>
      <c r="AF105" s="255">
        <v>38</v>
      </c>
      <c r="AG105" s="255">
        <v>47</v>
      </c>
      <c r="AH105" s="255">
        <v>54</v>
      </c>
      <c r="AI105" s="199" t="s">
        <v>289</v>
      </c>
      <c r="AJ105" s="199"/>
      <c r="AK105" s="197"/>
      <c r="AL105" s="180">
        <v>39</v>
      </c>
      <c r="AM105" s="41" t="s">
        <v>152</v>
      </c>
      <c r="AN105" s="42"/>
      <c r="AO105" s="42"/>
      <c r="AP105" s="42">
        <v>53</v>
      </c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</row>
    <row r="106" spans="1:78" s="14" customFormat="1" ht="18.75" hidden="1" x14ac:dyDescent="0.3">
      <c r="A106" s="53">
        <f>N106+R106+V106+Z106+AD106+AH106+AL106+AP106</f>
        <v>144</v>
      </c>
      <c r="B106" s="53">
        <v>104</v>
      </c>
      <c r="C106" s="336">
        <f>AVERAGE(L106,P106,T106,X106,AB106,AF106,AJ106,AN106,)</f>
        <v>19.5</v>
      </c>
      <c r="D106" s="3" t="s">
        <v>196</v>
      </c>
      <c r="E106" s="12" t="s">
        <v>197</v>
      </c>
      <c r="F106" s="12" t="s">
        <v>170</v>
      </c>
      <c r="G106" s="57" t="s">
        <v>212</v>
      </c>
      <c r="H106" s="350" t="s">
        <v>352</v>
      </c>
      <c r="I106" s="8" t="s">
        <v>92</v>
      </c>
      <c r="J106" s="8" t="s">
        <v>90</v>
      </c>
      <c r="K106" s="344"/>
      <c r="L106" s="344"/>
      <c r="M106" s="344"/>
      <c r="N106" s="344"/>
      <c r="O106" s="318"/>
      <c r="P106" s="318"/>
      <c r="Q106" s="318"/>
      <c r="R106" s="318"/>
      <c r="S106" s="277"/>
      <c r="T106" s="277"/>
      <c r="U106" s="277"/>
      <c r="V106" s="277"/>
      <c r="W106" s="131"/>
      <c r="X106" s="131"/>
      <c r="Y106" s="137"/>
      <c r="Z106" s="137"/>
      <c r="AA106" s="97"/>
      <c r="AB106" s="97"/>
      <c r="AC106" s="97"/>
      <c r="AD106" s="97"/>
      <c r="AE106" s="254">
        <v>7.5231481481481471E-4</v>
      </c>
      <c r="AF106" s="255">
        <v>39</v>
      </c>
      <c r="AG106" s="255">
        <v>49</v>
      </c>
      <c r="AH106" s="255">
        <v>52</v>
      </c>
      <c r="AI106" s="199" t="s">
        <v>289</v>
      </c>
      <c r="AJ106" s="199"/>
      <c r="AK106" s="197"/>
      <c r="AL106" s="180">
        <v>39</v>
      </c>
      <c r="AM106" s="41" t="s">
        <v>152</v>
      </c>
      <c r="AN106" s="42"/>
      <c r="AO106" s="42"/>
      <c r="AP106" s="42">
        <v>53</v>
      </c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T106" s="5"/>
      <c r="BU106" s="5"/>
      <c r="BV106" s="5"/>
      <c r="BW106" s="5"/>
      <c r="BX106" s="5"/>
      <c r="BY106" s="5"/>
      <c r="BZ106" s="5"/>
    </row>
    <row r="107" spans="1:78" s="14" customFormat="1" ht="18.75" hidden="1" x14ac:dyDescent="0.3">
      <c r="A107" s="53">
        <f>N107+R107+V107+Z107+AD107+AH107+AL107+AP107</f>
        <v>142</v>
      </c>
      <c r="B107" s="53">
        <v>105</v>
      </c>
      <c r="C107" s="336">
        <f>AVERAGE(L107,P107,T107,X107,AB107,AF107,AJ107,AN107,)</f>
        <v>18</v>
      </c>
      <c r="D107" s="3" t="s">
        <v>134</v>
      </c>
      <c r="E107" s="12" t="s">
        <v>135</v>
      </c>
      <c r="F107" s="12" t="s">
        <v>18</v>
      </c>
      <c r="G107" s="57" t="s">
        <v>210</v>
      </c>
      <c r="H107" s="350"/>
      <c r="I107" s="8" t="s">
        <v>92</v>
      </c>
      <c r="J107" s="8" t="s">
        <v>90</v>
      </c>
      <c r="K107" s="344"/>
      <c r="L107" s="344"/>
      <c r="M107" s="344"/>
      <c r="N107" s="344"/>
      <c r="O107" s="319"/>
      <c r="P107" s="319"/>
      <c r="Q107" s="319"/>
      <c r="R107" s="319"/>
      <c r="S107" s="276"/>
      <c r="T107" s="276"/>
      <c r="U107" s="276"/>
      <c r="V107" s="276"/>
      <c r="W107" s="131"/>
      <c r="X107" s="131"/>
      <c r="Y107" s="144"/>
      <c r="Z107" s="144"/>
      <c r="AA107" s="93"/>
      <c r="AB107" s="93"/>
      <c r="AC107" s="93"/>
      <c r="AD107" s="93"/>
      <c r="AE107" s="258"/>
      <c r="AF107" s="251"/>
      <c r="AG107" s="252"/>
      <c r="AH107" s="253"/>
      <c r="AI107" s="194">
        <v>3.8888888888888892E-4</v>
      </c>
      <c r="AJ107" s="177">
        <v>36</v>
      </c>
      <c r="AK107" s="177">
        <v>11</v>
      </c>
      <c r="AL107" s="177">
        <v>89</v>
      </c>
      <c r="AM107" s="41" t="s">
        <v>152</v>
      </c>
      <c r="AN107" s="42"/>
      <c r="AO107" s="42"/>
      <c r="AP107" s="42">
        <v>53</v>
      </c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Q107" s="5"/>
      <c r="BR107" s="5"/>
      <c r="BS107" s="5"/>
    </row>
    <row r="108" spans="1:78" ht="18.75" hidden="1" x14ac:dyDescent="0.3">
      <c r="A108" s="53">
        <f>N108+R108+V108+Z108+AD108+AH108+AL108+AP108</f>
        <v>141</v>
      </c>
      <c r="B108" s="53">
        <v>106</v>
      </c>
      <c r="C108" s="336">
        <f>AVERAGE(L108,P108,T108,X108,AB108,AF108,AJ108,AN108,)</f>
        <v>19</v>
      </c>
      <c r="D108" s="3" t="s">
        <v>200</v>
      </c>
      <c r="E108" s="12" t="s">
        <v>123</v>
      </c>
      <c r="F108" s="12" t="s">
        <v>170</v>
      </c>
      <c r="G108" s="57" t="s">
        <v>212</v>
      </c>
      <c r="I108" s="8" t="s">
        <v>92</v>
      </c>
      <c r="J108" s="8" t="s">
        <v>90</v>
      </c>
      <c r="K108" s="344"/>
      <c r="L108" s="344"/>
      <c r="M108" s="344"/>
      <c r="N108" s="344"/>
      <c r="O108" s="314"/>
      <c r="P108" s="314"/>
      <c r="Q108" s="314"/>
      <c r="R108" s="314"/>
      <c r="S108" s="278"/>
      <c r="T108" s="278"/>
      <c r="U108" s="278"/>
      <c r="V108" s="278"/>
      <c r="W108" s="134"/>
      <c r="X108" s="134"/>
      <c r="Y108" s="134"/>
      <c r="Z108" s="134"/>
      <c r="AA108" s="95"/>
      <c r="AB108" s="95"/>
      <c r="AC108" s="95"/>
      <c r="AD108" s="95"/>
      <c r="AE108" s="250">
        <v>7.7546296296296304E-4</v>
      </c>
      <c r="AF108" s="253">
        <v>38</v>
      </c>
      <c r="AG108" s="252">
        <v>52</v>
      </c>
      <c r="AH108" s="253">
        <v>49</v>
      </c>
      <c r="AI108" s="199" t="s">
        <v>289</v>
      </c>
      <c r="AJ108" s="199"/>
      <c r="AK108" s="197"/>
      <c r="AL108" s="180">
        <v>39</v>
      </c>
      <c r="AM108" s="41" t="s">
        <v>152</v>
      </c>
      <c r="AN108" s="42"/>
      <c r="AO108" s="42"/>
      <c r="AP108" s="42">
        <v>53</v>
      </c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</row>
    <row r="109" spans="1:78" s="14" customFormat="1" ht="18.75" hidden="1" x14ac:dyDescent="0.3">
      <c r="A109" s="53">
        <f>N109+R109+V109+Z109+AD109+AH109+AL109+AP109</f>
        <v>141</v>
      </c>
      <c r="B109" s="53">
        <v>107</v>
      </c>
      <c r="C109" s="336">
        <f>AVERAGE(L109,P109,T109,X109,AB109,AF109,AJ109,AN109,)</f>
        <v>23</v>
      </c>
      <c r="D109" s="3" t="s">
        <v>94</v>
      </c>
      <c r="E109" s="12" t="s">
        <v>102</v>
      </c>
      <c r="F109" s="12" t="s">
        <v>57</v>
      </c>
      <c r="G109" s="57" t="s">
        <v>210</v>
      </c>
      <c r="H109" s="350"/>
      <c r="I109" s="8" t="s">
        <v>92</v>
      </c>
      <c r="J109" s="8" t="s">
        <v>90</v>
      </c>
      <c r="K109" s="344"/>
      <c r="L109" s="344"/>
      <c r="M109" s="344"/>
      <c r="N109" s="344"/>
      <c r="O109" s="319"/>
      <c r="P109" s="319"/>
      <c r="Q109" s="319"/>
      <c r="R109" s="319"/>
      <c r="S109" s="276"/>
      <c r="T109" s="276"/>
      <c r="U109" s="276"/>
      <c r="V109" s="276"/>
      <c r="W109" s="131"/>
      <c r="X109" s="131"/>
      <c r="Y109" s="144"/>
      <c r="Z109" s="144"/>
      <c r="AA109" s="93"/>
      <c r="AB109" s="93"/>
      <c r="AC109" s="93"/>
      <c r="AD109" s="93"/>
      <c r="AE109" s="258"/>
      <c r="AF109" s="251"/>
      <c r="AG109" s="252"/>
      <c r="AH109" s="253"/>
      <c r="AI109" s="194">
        <v>3.9236111111111107E-4</v>
      </c>
      <c r="AJ109" s="177">
        <v>46</v>
      </c>
      <c r="AK109" s="177">
        <v>13</v>
      </c>
      <c r="AL109" s="177">
        <v>88</v>
      </c>
      <c r="AM109" s="41" t="s">
        <v>152</v>
      </c>
      <c r="AN109" s="42"/>
      <c r="AO109" s="42"/>
      <c r="AP109" s="42">
        <v>53</v>
      </c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</row>
    <row r="110" spans="1:78" s="14" customFormat="1" ht="18.75" x14ac:dyDescent="0.3">
      <c r="A110" s="53">
        <f>N110+R110+V110+Z110+AD110+AH110+AL110+AP110</f>
        <v>140</v>
      </c>
      <c r="B110" s="53">
        <v>108</v>
      </c>
      <c r="C110" s="336">
        <f>AVERAGE(L110,P110,T110,X110,AB110,AF110,AJ110,AN110,)</f>
        <v>20</v>
      </c>
      <c r="D110" s="3" t="s">
        <v>201</v>
      </c>
      <c r="E110" s="12" t="s">
        <v>25</v>
      </c>
      <c r="F110" s="12" t="s">
        <v>18</v>
      </c>
      <c r="G110" s="57" t="s">
        <v>210</v>
      </c>
      <c r="H110" s="350"/>
      <c r="I110" s="8" t="s">
        <v>92</v>
      </c>
      <c r="J110" s="49" t="s">
        <v>66</v>
      </c>
      <c r="K110" s="345"/>
      <c r="L110" s="345"/>
      <c r="M110" s="345"/>
      <c r="N110" s="345"/>
      <c r="O110" s="313"/>
      <c r="P110" s="313"/>
      <c r="Q110" s="313"/>
      <c r="R110" s="313"/>
      <c r="S110" s="283"/>
      <c r="T110" s="283"/>
      <c r="U110" s="283"/>
      <c r="V110" s="283"/>
      <c r="W110" s="134"/>
      <c r="X110" s="134"/>
      <c r="Y110" s="134"/>
      <c r="Z110" s="134"/>
      <c r="AA110" s="95"/>
      <c r="AB110" s="95"/>
      <c r="AC110" s="95"/>
      <c r="AD110" s="95"/>
      <c r="AE110" s="250">
        <v>7.8472222222222214E-4</v>
      </c>
      <c r="AF110" s="253">
        <v>40</v>
      </c>
      <c r="AG110" s="252">
        <v>53</v>
      </c>
      <c r="AH110" s="253">
        <v>48</v>
      </c>
      <c r="AI110" s="199" t="s">
        <v>289</v>
      </c>
      <c r="AJ110" s="199"/>
      <c r="AK110" s="197"/>
      <c r="AL110" s="180">
        <v>39</v>
      </c>
      <c r="AM110" s="41" t="s">
        <v>152</v>
      </c>
      <c r="AN110" s="42"/>
      <c r="AO110" s="42"/>
      <c r="AP110" s="42">
        <v>53</v>
      </c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T110" s="5"/>
      <c r="BU110" s="5"/>
      <c r="BV110" s="5"/>
      <c r="BW110" s="5"/>
      <c r="BX110" s="5"/>
      <c r="BY110" s="5"/>
      <c r="BZ110" s="5"/>
    </row>
    <row r="111" spans="1:78" s="14" customFormat="1" ht="18.75" hidden="1" x14ac:dyDescent="0.3">
      <c r="A111" s="53">
        <f>N111+R111+V111+Z111+AD111+AH111+AL111+AP111</f>
        <v>139</v>
      </c>
      <c r="B111" s="53">
        <v>109</v>
      </c>
      <c r="C111" s="336">
        <f>AVERAGE(L111,P111,T111,X111,AB111,AF111,AJ111,AN111,)</f>
        <v>20</v>
      </c>
      <c r="D111" s="3" t="s">
        <v>202</v>
      </c>
      <c r="E111" s="12" t="s">
        <v>195</v>
      </c>
      <c r="F111" s="12" t="s">
        <v>170</v>
      </c>
      <c r="G111" s="57" t="s">
        <v>212</v>
      </c>
      <c r="H111" s="350"/>
      <c r="I111" s="8" t="s">
        <v>92</v>
      </c>
      <c r="J111" s="8" t="s">
        <v>90</v>
      </c>
      <c r="K111" s="344"/>
      <c r="L111" s="344"/>
      <c r="M111" s="344"/>
      <c r="N111" s="344"/>
      <c r="O111" s="314"/>
      <c r="P111" s="314"/>
      <c r="Q111" s="314"/>
      <c r="R111" s="314"/>
      <c r="S111" s="278"/>
      <c r="T111" s="278"/>
      <c r="U111" s="278"/>
      <c r="V111" s="278"/>
      <c r="W111" s="134"/>
      <c r="X111" s="134"/>
      <c r="Y111" s="134"/>
      <c r="Z111" s="134"/>
      <c r="AA111" s="95"/>
      <c r="AB111" s="95"/>
      <c r="AC111" s="95"/>
      <c r="AD111" s="95"/>
      <c r="AE111" s="250">
        <v>8.0092592592592585E-4</v>
      </c>
      <c r="AF111" s="253">
        <v>40</v>
      </c>
      <c r="AG111" s="252">
        <v>54</v>
      </c>
      <c r="AH111" s="253">
        <v>47</v>
      </c>
      <c r="AI111" s="199" t="s">
        <v>289</v>
      </c>
      <c r="AJ111" s="199"/>
      <c r="AK111" s="197"/>
      <c r="AL111" s="180">
        <v>39</v>
      </c>
      <c r="AM111" s="41" t="s">
        <v>152</v>
      </c>
      <c r="AN111" s="42"/>
      <c r="AO111" s="42"/>
      <c r="AP111" s="42">
        <v>53</v>
      </c>
      <c r="BQ111" s="5"/>
      <c r="BR111" s="5"/>
      <c r="BS111" s="5"/>
    </row>
    <row r="112" spans="1:78" s="29" customFormat="1" ht="18.75" hidden="1" x14ac:dyDescent="0.3">
      <c r="A112" s="53">
        <f>N112+R112+V112+Z112+AD112+AH112+AL112+AP112</f>
        <v>139</v>
      </c>
      <c r="B112" s="53">
        <v>110</v>
      </c>
      <c r="C112" s="336">
        <f>AVERAGE(L112,P112,T112,X112,AB112,AF112,AJ112,AN112,)</f>
        <v>21</v>
      </c>
      <c r="D112" s="3" t="s">
        <v>103</v>
      </c>
      <c r="E112" s="12" t="s">
        <v>102</v>
      </c>
      <c r="F112" s="12" t="s">
        <v>116</v>
      </c>
      <c r="G112" s="57" t="s">
        <v>129</v>
      </c>
      <c r="H112" s="350"/>
      <c r="I112" s="8" t="s">
        <v>92</v>
      </c>
      <c r="J112" s="8" t="s">
        <v>90</v>
      </c>
      <c r="K112" s="344"/>
      <c r="L112" s="344"/>
      <c r="M112" s="344"/>
      <c r="N112" s="344"/>
      <c r="O112" s="314"/>
      <c r="P112" s="314"/>
      <c r="Q112" s="314"/>
      <c r="R112" s="314"/>
      <c r="S112" s="278"/>
      <c r="T112" s="278"/>
      <c r="U112" s="278"/>
      <c r="V112" s="278"/>
      <c r="W112" s="134"/>
      <c r="X112" s="134"/>
      <c r="Y112" s="139"/>
      <c r="Z112" s="139"/>
      <c r="AA112" s="94"/>
      <c r="AB112" s="94"/>
      <c r="AC112" s="94"/>
      <c r="AD112" s="94"/>
      <c r="AE112" s="258"/>
      <c r="AF112" s="252"/>
      <c r="AG112" s="252"/>
      <c r="AH112" s="253"/>
      <c r="AI112" s="195">
        <v>3.9351851851851852E-4</v>
      </c>
      <c r="AJ112" s="180">
        <v>42</v>
      </c>
      <c r="AK112" s="180">
        <v>15</v>
      </c>
      <c r="AL112" s="181">
        <v>86</v>
      </c>
      <c r="AM112" s="41" t="s">
        <v>152</v>
      </c>
      <c r="AN112" s="42"/>
      <c r="AO112" s="42"/>
      <c r="AP112" s="42">
        <v>53</v>
      </c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</row>
    <row r="113" spans="1:78" s="29" customFormat="1" ht="18.75" x14ac:dyDescent="0.3">
      <c r="A113" s="53">
        <f>N113+R113+V113+Z113+AD113+AH113+AL113+AP113</f>
        <v>138</v>
      </c>
      <c r="B113" s="53">
        <v>111</v>
      </c>
      <c r="C113" s="336">
        <f>AVERAGE(L113,P113,T113,X113,AB113,AF113,AJ113,AN113,)</f>
        <v>21</v>
      </c>
      <c r="D113" s="3" t="s">
        <v>216</v>
      </c>
      <c r="E113" s="12" t="s">
        <v>25</v>
      </c>
      <c r="F113" s="12" t="s">
        <v>170</v>
      </c>
      <c r="G113" s="57" t="s">
        <v>212</v>
      </c>
      <c r="H113" s="350"/>
      <c r="I113" s="8" t="s">
        <v>77</v>
      </c>
      <c r="J113" s="8" t="s">
        <v>90</v>
      </c>
      <c r="K113" s="344"/>
      <c r="L113" s="344"/>
      <c r="M113" s="344"/>
      <c r="N113" s="344"/>
      <c r="O113" s="314"/>
      <c r="P113" s="314"/>
      <c r="Q113" s="314"/>
      <c r="R113" s="314"/>
      <c r="S113" s="278"/>
      <c r="T113" s="278"/>
      <c r="U113" s="278"/>
      <c r="V113" s="278"/>
      <c r="W113" s="134"/>
      <c r="X113" s="134"/>
      <c r="Y113" s="134"/>
      <c r="Z113" s="134"/>
      <c r="AA113" s="95"/>
      <c r="AB113" s="95"/>
      <c r="AC113" s="95"/>
      <c r="AD113" s="95"/>
      <c r="AE113" s="250">
        <v>8.2523148148148158E-4</v>
      </c>
      <c r="AF113" s="253">
        <v>42</v>
      </c>
      <c r="AG113" s="253">
        <v>55</v>
      </c>
      <c r="AH113" s="253">
        <v>46</v>
      </c>
      <c r="AI113" s="199" t="s">
        <v>289</v>
      </c>
      <c r="AJ113" s="199"/>
      <c r="AK113" s="197"/>
      <c r="AL113" s="180">
        <v>39</v>
      </c>
      <c r="AM113" s="41" t="s">
        <v>152</v>
      </c>
      <c r="AN113" s="44"/>
      <c r="AO113" s="44"/>
      <c r="AP113" s="44">
        <v>53</v>
      </c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</row>
    <row r="114" spans="1:78" s="14" customFormat="1" ht="18.75" hidden="1" x14ac:dyDescent="0.3">
      <c r="A114" s="53">
        <f>N114+R114+V114+Z114+AD114+AH114+AL114+AP114</f>
        <v>138</v>
      </c>
      <c r="B114" s="53">
        <v>112</v>
      </c>
      <c r="C114" s="336">
        <f>AVERAGE(L114,P114,T114,X114,AB114,AF114,AJ114,AN114,)</f>
        <v>43</v>
      </c>
      <c r="D114" s="3" t="s">
        <v>61</v>
      </c>
      <c r="E114" s="12" t="s">
        <v>87</v>
      </c>
      <c r="F114" s="12" t="s">
        <v>18</v>
      </c>
      <c r="G114" s="57" t="s">
        <v>210</v>
      </c>
      <c r="H114" s="350" t="s">
        <v>365</v>
      </c>
      <c r="I114" s="8" t="s">
        <v>92</v>
      </c>
      <c r="J114" s="8" t="s">
        <v>90</v>
      </c>
      <c r="K114" s="344"/>
      <c r="L114" s="344"/>
      <c r="M114" s="344"/>
      <c r="N114" s="344"/>
      <c r="O114" s="331"/>
      <c r="P114" s="331"/>
      <c r="Q114" s="331"/>
      <c r="R114" s="331"/>
      <c r="S114" s="284"/>
      <c r="T114" s="284"/>
      <c r="U114" s="284"/>
      <c r="V114" s="284"/>
      <c r="W114" s="131"/>
      <c r="X114" s="131"/>
      <c r="Y114" s="144"/>
      <c r="Z114" s="144"/>
      <c r="AA114" s="93"/>
      <c r="AB114" s="93"/>
      <c r="AC114" s="93"/>
      <c r="AD114" s="93"/>
      <c r="AE114" s="258"/>
      <c r="AF114" s="263"/>
      <c r="AG114" s="260"/>
      <c r="AH114" s="253"/>
      <c r="AI114" s="194">
        <v>4.4791666666666672E-4</v>
      </c>
      <c r="AJ114" s="177">
        <v>60</v>
      </c>
      <c r="AK114" s="177">
        <v>33</v>
      </c>
      <c r="AL114" s="177">
        <v>68</v>
      </c>
      <c r="AM114" s="45">
        <v>2.1180555555555555E-4</v>
      </c>
      <c r="AN114" s="46">
        <v>69</v>
      </c>
      <c r="AO114" s="46">
        <v>31</v>
      </c>
      <c r="AP114" s="46">
        <v>70</v>
      </c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T114" s="29"/>
      <c r="BU114" s="29"/>
      <c r="BV114" s="29"/>
      <c r="BW114" s="29"/>
      <c r="BX114" s="29"/>
      <c r="BY114" s="29"/>
      <c r="BZ114" s="29"/>
    </row>
    <row r="115" spans="1:78" s="14" customFormat="1" ht="18.75" hidden="1" x14ac:dyDescent="0.3">
      <c r="A115" s="53">
        <f>N115+R115+V115+Z115+AD115+AH115+AL115+AP115</f>
        <v>137</v>
      </c>
      <c r="B115" s="53">
        <v>113</v>
      </c>
      <c r="C115" s="336">
        <f>AVERAGE(L115,P115,T115,X115,AB115,AF115,AJ115,AN115,)</f>
        <v>23.5</v>
      </c>
      <c r="D115" s="3" t="s">
        <v>203</v>
      </c>
      <c r="E115" s="12" t="s">
        <v>13</v>
      </c>
      <c r="F115" s="12" t="s">
        <v>170</v>
      </c>
      <c r="G115" s="57" t="s">
        <v>212</v>
      </c>
      <c r="H115" s="350"/>
      <c r="I115" s="8" t="s">
        <v>77</v>
      </c>
      <c r="J115" s="8" t="s">
        <v>90</v>
      </c>
      <c r="K115" s="344"/>
      <c r="L115" s="344"/>
      <c r="M115" s="344"/>
      <c r="N115" s="344"/>
      <c r="O115" s="314"/>
      <c r="P115" s="314"/>
      <c r="Q115" s="314"/>
      <c r="R115" s="314"/>
      <c r="S115" s="278"/>
      <c r="T115" s="278"/>
      <c r="U115" s="278"/>
      <c r="V115" s="278"/>
      <c r="W115" s="134"/>
      <c r="X115" s="134"/>
      <c r="Y115" s="134"/>
      <c r="Z115" s="134"/>
      <c r="AA115" s="95"/>
      <c r="AB115" s="95"/>
      <c r="AC115" s="95"/>
      <c r="AD115" s="95"/>
      <c r="AE115" s="250">
        <v>8.3796296296296299E-4</v>
      </c>
      <c r="AF115" s="253">
        <v>47</v>
      </c>
      <c r="AG115" s="252">
        <v>56</v>
      </c>
      <c r="AH115" s="253">
        <v>45</v>
      </c>
      <c r="AI115" s="199" t="s">
        <v>289</v>
      </c>
      <c r="AJ115" s="199"/>
      <c r="AK115" s="197"/>
      <c r="AL115" s="180">
        <v>39</v>
      </c>
      <c r="AM115" s="41" t="s">
        <v>152</v>
      </c>
      <c r="AN115" s="42"/>
      <c r="AO115" s="42"/>
      <c r="AP115" s="42">
        <v>53</v>
      </c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</row>
    <row r="116" spans="1:78" ht="18.75" hidden="1" x14ac:dyDescent="0.3">
      <c r="A116" s="53">
        <f>N116+R116+V116+Z116+AD116+AH116+AL116+AP116</f>
        <v>137</v>
      </c>
      <c r="B116" s="53">
        <v>114</v>
      </c>
      <c r="C116" s="336">
        <f>AVERAGE(L116,P116,T116,X116,AB116,AF116,AJ116,AN116,)</f>
        <v>26</v>
      </c>
      <c r="D116" s="3" t="s">
        <v>29</v>
      </c>
      <c r="E116" s="12" t="s">
        <v>7</v>
      </c>
      <c r="F116" s="12" t="s">
        <v>37</v>
      </c>
      <c r="G116" s="57" t="s">
        <v>230</v>
      </c>
      <c r="I116" s="8" t="s">
        <v>92</v>
      </c>
      <c r="J116" s="8" t="s">
        <v>90</v>
      </c>
      <c r="K116" s="344"/>
      <c r="L116" s="344"/>
      <c r="M116" s="344"/>
      <c r="N116" s="344"/>
      <c r="O116" s="314"/>
      <c r="P116" s="314"/>
      <c r="Q116" s="314"/>
      <c r="R116" s="314"/>
      <c r="S116" s="278"/>
      <c r="T116" s="278"/>
      <c r="U116" s="278"/>
      <c r="V116" s="278"/>
      <c r="W116" s="134"/>
      <c r="X116" s="134"/>
      <c r="Y116" s="139"/>
      <c r="Z116" s="139"/>
      <c r="AA116" s="94"/>
      <c r="AB116" s="94"/>
      <c r="AC116" s="94"/>
      <c r="AD116" s="94"/>
      <c r="AE116" s="264"/>
      <c r="AF116" s="252"/>
      <c r="AG116" s="252"/>
      <c r="AH116" s="252"/>
      <c r="AI116" s="199" t="s">
        <v>289</v>
      </c>
      <c r="AJ116" s="199"/>
      <c r="AK116" s="197"/>
      <c r="AL116" s="180">
        <v>39</v>
      </c>
      <c r="AM116" s="41">
        <v>1.7939814814814817E-4</v>
      </c>
      <c r="AN116" s="42">
        <v>52</v>
      </c>
      <c r="AO116" s="42">
        <v>3</v>
      </c>
      <c r="AP116" s="42">
        <v>98</v>
      </c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29"/>
      <c r="BR116" s="29"/>
      <c r="BS116" s="29"/>
      <c r="BT116" s="14"/>
      <c r="BU116" s="14"/>
      <c r="BV116" s="14"/>
      <c r="BW116" s="14"/>
      <c r="BX116" s="14"/>
      <c r="BY116" s="14"/>
      <c r="BZ116" s="14"/>
    </row>
    <row r="117" spans="1:78" ht="18.75" hidden="1" x14ac:dyDescent="0.3">
      <c r="A117" s="53">
        <f>N117+R117+V117+Z117+AD117+AH117+AL117+AP117</f>
        <v>135</v>
      </c>
      <c r="B117" s="53">
        <v>115</v>
      </c>
      <c r="C117" s="336">
        <f>AVERAGE(L117,P117,T117,X117,AB117,AF117,AJ117,AN117,)</f>
        <v>16</v>
      </c>
      <c r="D117" s="3" t="s">
        <v>205</v>
      </c>
      <c r="E117" s="12" t="s">
        <v>13</v>
      </c>
      <c r="F117" s="12" t="s">
        <v>170</v>
      </c>
      <c r="G117" s="57" t="s">
        <v>212</v>
      </c>
      <c r="I117" s="8" t="s">
        <v>77</v>
      </c>
      <c r="J117" s="8" t="s">
        <v>90</v>
      </c>
      <c r="K117" s="344"/>
      <c r="L117" s="344"/>
      <c r="M117" s="344"/>
      <c r="N117" s="344"/>
      <c r="O117" s="314"/>
      <c r="P117" s="314"/>
      <c r="Q117" s="314"/>
      <c r="R117" s="314"/>
      <c r="S117" s="278"/>
      <c r="T117" s="278"/>
      <c r="U117" s="278"/>
      <c r="V117" s="278"/>
      <c r="W117" s="134"/>
      <c r="X117" s="134"/>
      <c r="Y117" s="134"/>
      <c r="Z117" s="134"/>
      <c r="AA117" s="95"/>
      <c r="AB117" s="95"/>
      <c r="AC117" s="95"/>
      <c r="AD117" s="95"/>
      <c r="AE117" s="250">
        <v>8.4143518518518519E-4</v>
      </c>
      <c r="AF117" s="253">
        <v>32</v>
      </c>
      <c r="AG117" s="252">
        <v>58</v>
      </c>
      <c r="AH117" s="253">
        <v>43</v>
      </c>
      <c r="AI117" s="199" t="s">
        <v>289</v>
      </c>
      <c r="AJ117" s="199"/>
      <c r="AK117" s="197"/>
      <c r="AL117" s="180">
        <v>39</v>
      </c>
      <c r="AM117" s="41" t="s">
        <v>152</v>
      </c>
      <c r="AN117" s="42"/>
      <c r="AO117" s="42"/>
      <c r="AP117" s="42">
        <v>53</v>
      </c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</row>
    <row r="118" spans="1:78" ht="18.75" hidden="1" x14ac:dyDescent="0.3">
      <c r="A118" s="53">
        <f>N118+R118+V118+Z118+AD118+AH118+AL118+AP118</f>
        <v>134</v>
      </c>
      <c r="B118" s="53">
        <v>116</v>
      </c>
      <c r="C118" s="336">
        <f>AVERAGE(L118,P118,T118,X118,AB118,AF118,AJ118,AN118,)</f>
        <v>18</v>
      </c>
      <c r="D118" s="3" t="s">
        <v>206</v>
      </c>
      <c r="E118" s="12" t="s">
        <v>173</v>
      </c>
      <c r="F118" s="12" t="s">
        <v>170</v>
      </c>
      <c r="G118" s="57" t="s">
        <v>212</v>
      </c>
      <c r="I118" s="8" t="s">
        <v>77</v>
      </c>
      <c r="J118" s="8" t="s">
        <v>90</v>
      </c>
      <c r="K118" s="344"/>
      <c r="L118" s="344"/>
      <c r="M118" s="344"/>
      <c r="N118" s="344"/>
      <c r="O118" s="314"/>
      <c r="P118" s="314"/>
      <c r="Q118" s="314"/>
      <c r="R118" s="314"/>
      <c r="S118" s="278"/>
      <c r="T118" s="278"/>
      <c r="U118" s="278"/>
      <c r="V118" s="278"/>
      <c r="W118" s="134"/>
      <c r="X118" s="134"/>
      <c r="Y118" s="134"/>
      <c r="Z118" s="134"/>
      <c r="AA118" s="95"/>
      <c r="AB118" s="95"/>
      <c r="AC118" s="95"/>
      <c r="AD118" s="95"/>
      <c r="AE118" s="250">
        <v>8.4374999999999999E-4</v>
      </c>
      <c r="AF118" s="253">
        <v>36</v>
      </c>
      <c r="AG118" s="252">
        <v>59</v>
      </c>
      <c r="AH118" s="253">
        <v>42</v>
      </c>
      <c r="AI118" s="199" t="s">
        <v>289</v>
      </c>
      <c r="AJ118" s="199"/>
      <c r="AK118" s="197"/>
      <c r="AL118" s="180">
        <v>39</v>
      </c>
      <c r="AM118" s="41" t="s">
        <v>152</v>
      </c>
      <c r="AN118" s="42"/>
      <c r="AO118" s="42"/>
      <c r="AP118" s="42">
        <v>53</v>
      </c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14"/>
      <c r="BR118" s="14"/>
      <c r="BS118" s="14"/>
    </row>
    <row r="119" spans="1:78" ht="18.75" x14ac:dyDescent="0.3">
      <c r="A119" s="53">
        <f>N119+R119+V119+Z119+AD119+AH119+AL119+AP119</f>
        <v>131</v>
      </c>
      <c r="B119" s="53">
        <v>117</v>
      </c>
      <c r="C119" s="336">
        <f>AVERAGE(L119,P119,T119,X119,AB119,AF119,AJ119,AN119,)</f>
        <v>17</v>
      </c>
      <c r="D119" s="3" t="s">
        <v>100</v>
      </c>
      <c r="E119" s="12" t="s">
        <v>50</v>
      </c>
      <c r="F119" s="12" t="s">
        <v>99</v>
      </c>
      <c r="G119" s="57" t="s">
        <v>126</v>
      </c>
      <c r="I119" s="8" t="s">
        <v>92</v>
      </c>
      <c r="J119" s="8" t="s">
        <v>90</v>
      </c>
      <c r="K119" s="344"/>
      <c r="L119" s="344"/>
      <c r="M119" s="344"/>
      <c r="N119" s="344"/>
      <c r="O119" s="319"/>
      <c r="P119" s="319"/>
      <c r="Q119" s="319"/>
      <c r="R119" s="319"/>
      <c r="S119" s="276"/>
      <c r="T119" s="276"/>
      <c r="U119" s="276"/>
      <c r="V119" s="276"/>
      <c r="W119" s="131"/>
      <c r="X119" s="131"/>
      <c r="Y119" s="144"/>
      <c r="Z119" s="144"/>
      <c r="AA119" s="93"/>
      <c r="AB119" s="93"/>
      <c r="AC119" s="93"/>
      <c r="AD119" s="93"/>
      <c r="AE119" s="258"/>
      <c r="AF119" s="251"/>
      <c r="AG119" s="252"/>
      <c r="AH119" s="253"/>
      <c r="AI119" s="194">
        <v>4.1319444444444449E-4</v>
      </c>
      <c r="AJ119" s="177">
        <v>34</v>
      </c>
      <c r="AK119" s="177">
        <v>23</v>
      </c>
      <c r="AL119" s="177">
        <v>78</v>
      </c>
      <c r="AM119" s="41" t="s">
        <v>152</v>
      </c>
      <c r="AN119" s="42"/>
      <c r="AO119" s="42"/>
      <c r="AP119" s="42">
        <v>53</v>
      </c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</row>
    <row r="120" spans="1:78" ht="18.75" hidden="1" x14ac:dyDescent="0.3">
      <c r="A120" s="53">
        <f>N120+R120+V120+Z120+AD120+AH120+AL120+AP120</f>
        <v>130</v>
      </c>
      <c r="B120" s="53">
        <v>118</v>
      </c>
      <c r="C120" s="336">
        <f>AVERAGE(L120,P120,T120,X120,AB120,AF120,AJ120,AN120,)</f>
        <v>25.5</v>
      </c>
      <c r="D120" s="3" t="s">
        <v>33</v>
      </c>
      <c r="E120" s="12" t="s">
        <v>34</v>
      </c>
      <c r="F120" s="12" t="s">
        <v>37</v>
      </c>
      <c r="G120" s="57" t="s">
        <v>230</v>
      </c>
      <c r="I120" s="8" t="s">
        <v>92</v>
      </c>
      <c r="J120" s="8" t="s">
        <v>90</v>
      </c>
      <c r="K120" s="344"/>
      <c r="L120" s="344"/>
      <c r="M120" s="344"/>
      <c r="N120" s="344"/>
      <c r="O120" s="316"/>
      <c r="P120" s="316"/>
      <c r="Q120" s="316"/>
      <c r="R120" s="316"/>
      <c r="S120" s="281"/>
      <c r="T120" s="281"/>
      <c r="U120" s="281"/>
      <c r="V120" s="281"/>
      <c r="W120" s="131"/>
      <c r="X120" s="131"/>
      <c r="Y120" s="143"/>
      <c r="Z120" s="143"/>
      <c r="AA120" s="96"/>
      <c r="AB120" s="96"/>
      <c r="AC120" s="96"/>
      <c r="AD120" s="96"/>
      <c r="AE120" s="265"/>
      <c r="AF120" s="260"/>
      <c r="AG120" s="252"/>
      <c r="AH120" s="260"/>
      <c r="AI120" s="203"/>
      <c r="AJ120" s="180"/>
      <c r="AK120" s="180"/>
      <c r="AL120" s="180">
        <v>39</v>
      </c>
      <c r="AM120" s="45">
        <v>1.8518518518518518E-4</v>
      </c>
      <c r="AN120" s="46">
        <v>51</v>
      </c>
      <c r="AO120" s="46">
        <v>10</v>
      </c>
      <c r="AP120" s="46">
        <v>91</v>
      </c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</row>
    <row r="121" spans="1:78" ht="18.75" hidden="1" x14ac:dyDescent="0.3">
      <c r="A121" s="53">
        <f>N121+R121+V121+Z121+AD121+AH121+AL121+AP121</f>
        <v>129</v>
      </c>
      <c r="B121" s="53">
        <v>119</v>
      </c>
      <c r="C121" s="336">
        <f>AVERAGE(L121,P121,T121,X121,AB121,AF121,AJ121,AN121,)</f>
        <v>20</v>
      </c>
      <c r="D121" s="3" t="s">
        <v>27</v>
      </c>
      <c r="E121" s="12" t="s">
        <v>13</v>
      </c>
      <c r="F121" s="12" t="s">
        <v>36</v>
      </c>
      <c r="G121" s="57" t="s">
        <v>273</v>
      </c>
      <c r="I121" s="8" t="s">
        <v>92</v>
      </c>
      <c r="J121" s="8" t="s">
        <v>90</v>
      </c>
      <c r="K121" s="344"/>
      <c r="L121" s="344"/>
      <c r="M121" s="344"/>
      <c r="N121" s="344"/>
      <c r="O121" s="314"/>
      <c r="P121" s="314"/>
      <c r="Q121" s="314"/>
      <c r="R121" s="314"/>
      <c r="S121" s="278"/>
      <c r="T121" s="278"/>
      <c r="U121" s="278"/>
      <c r="V121" s="278"/>
      <c r="W121" s="134"/>
      <c r="X121" s="134"/>
      <c r="Y121" s="139"/>
      <c r="Z121" s="139"/>
      <c r="AA121" s="94"/>
      <c r="AB121" s="94"/>
      <c r="AC121" s="94"/>
      <c r="AD121" s="94"/>
      <c r="AE121" s="264"/>
      <c r="AF121" s="252"/>
      <c r="AG121" s="252"/>
      <c r="AH121" s="252"/>
      <c r="AI121" s="195"/>
      <c r="AJ121" s="180"/>
      <c r="AK121" s="180"/>
      <c r="AL121" s="180">
        <v>39</v>
      </c>
      <c r="AM121" s="41">
        <v>1.8518518518518518E-4</v>
      </c>
      <c r="AN121" s="42">
        <v>40</v>
      </c>
      <c r="AO121" s="42">
        <v>11</v>
      </c>
      <c r="AP121" s="42">
        <v>90</v>
      </c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</row>
    <row r="122" spans="1:78" ht="18.75" hidden="1" x14ac:dyDescent="0.3">
      <c r="A122" s="53">
        <f>N122+R122+V122+Z122+AD122+AH122+AL122+AP122</f>
        <v>127</v>
      </c>
      <c r="B122" s="53">
        <v>120</v>
      </c>
      <c r="C122" s="336">
        <f>AVERAGE(L122,P122,T122,X122,AB122,AF122,AJ122,AN122,)</f>
        <v>16</v>
      </c>
      <c r="D122" s="3" t="s">
        <v>98</v>
      </c>
      <c r="E122" s="12" t="s">
        <v>101</v>
      </c>
      <c r="F122" s="12" t="s">
        <v>99</v>
      </c>
      <c r="G122" s="57" t="s">
        <v>126</v>
      </c>
      <c r="I122" s="8" t="s">
        <v>92</v>
      </c>
      <c r="J122" s="8" t="s">
        <v>90</v>
      </c>
      <c r="K122" s="344"/>
      <c r="L122" s="344"/>
      <c r="M122" s="344"/>
      <c r="N122" s="344"/>
      <c r="O122" s="319"/>
      <c r="P122" s="319"/>
      <c r="Q122" s="319"/>
      <c r="R122" s="319"/>
      <c r="S122" s="276"/>
      <c r="T122" s="276"/>
      <c r="U122" s="276"/>
      <c r="V122" s="276"/>
      <c r="W122" s="131"/>
      <c r="X122" s="131"/>
      <c r="Y122" s="144"/>
      <c r="Z122" s="144"/>
      <c r="AA122" s="93"/>
      <c r="AB122" s="93"/>
      <c r="AC122" s="93"/>
      <c r="AD122" s="93"/>
      <c r="AE122" s="258"/>
      <c r="AF122" s="251"/>
      <c r="AG122" s="260"/>
      <c r="AH122" s="253"/>
      <c r="AI122" s="194">
        <v>4.236111111111111E-4</v>
      </c>
      <c r="AJ122" s="177">
        <v>32</v>
      </c>
      <c r="AK122" s="177">
        <v>27</v>
      </c>
      <c r="AL122" s="177">
        <v>74</v>
      </c>
      <c r="AM122" s="41" t="s">
        <v>152</v>
      </c>
      <c r="AN122" s="42"/>
      <c r="AO122" s="42"/>
      <c r="AP122" s="42">
        <v>53</v>
      </c>
    </row>
    <row r="123" spans="1:78" ht="18.75" hidden="1" x14ac:dyDescent="0.3">
      <c r="A123" s="53">
        <f>N123+R123+V123+Z123+AD123+AH123+AL123+AP123</f>
        <v>127</v>
      </c>
      <c r="B123" s="53">
        <v>121</v>
      </c>
      <c r="C123" s="336">
        <f>AVERAGE(L123,P123,T123,X123,AB123,AF123,AJ123,AN123,)</f>
        <v>18.5</v>
      </c>
      <c r="D123" s="3" t="s">
        <v>67</v>
      </c>
      <c r="E123" s="12" t="s">
        <v>7</v>
      </c>
      <c r="F123" s="12" t="s">
        <v>26</v>
      </c>
      <c r="G123" s="57" t="s">
        <v>323</v>
      </c>
      <c r="I123" s="8" t="s">
        <v>92</v>
      </c>
      <c r="J123" s="8" t="s">
        <v>90</v>
      </c>
      <c r="K123" s="344"/>
      <c r="L123" s="344"/>
      <c r="M123" s="344"/>
      <c r="N123" s="344"/>
      <c r="O123" s="314"/>
      <c r="P123" s="314"/>
      <c r="Q123" s="314"/>
      <c r="R123" s="314"/>
      <c r="S123" s="278"/>
      <c r="T123" s="278"/>
      <c r="U123" s="278"/>
      <c r="V123" s="278"/>
      <c r="W123" s="134"/>
      <c r="X123" s="134"/>
      <c r="Y123" s="139"/>
      <c r="Z123" s="139"/>
      <c r="AA123" s="94"/>
      <c r="AB123" s="94"/>
      <c r="AC123" s="94"/>
      <c r="AD123" s="94"/>
      <c r="AE123" s="264"/>
      <c r="AF123" s="252"/>
      <c r="AG123" s="252"/>
      <c r="AH123" s="252"/>
      <c r="AI123" s="195"/>
      <c r="AJ123" s="180"/>
      <c r="AK123" s="180"/>
      <c r="AL123" s="180">
        <v>39</v>
      </c>
      <c r="AM123" s="41">
        <v>1.8749999999999998E-4</v>
      </c>
      <c r="AN123" s="42">
        <v>37</v>
      </c>
      <c r="AO123" s="42">
        <v>13</v>
      </c>
      <c r="AP123" s="42">
        <v>88</v>
      </c>
    </row>
    <row r="124" spans="1:78" s="14" customFormat="1" ht="18.75" hidden="1" x14ac:dyDescent="0.3">
      <c r="A124" s="53">
        <f>N124+R124+V124+Z124+AD124+AH124+AL124+AP124</f>
        <v>126</v>
      </c>
      <c r="B124" s="53">
        <v>122</v>
      </c>
      <c r="C124" s="336">
        <f>AVERAGE(L124,P124,T124,X124,AB124,AF124,AJ124,AN124,)</f>
        <v>26.333333333333332</v>
      </c>
      <c r="D124" s="3" t="s">
        <v>70</v>
      </c>
      <c r="E124" s="12" t="s">
        <v>31</v>
      </c>
      <c r="F124" s="12" t="s">
        <v>71</v>
      </c>
      <c r="G124" s="3" t="s">
        <v>210</v>
      </c>
      <c r="H124" s="350"/>
      <c r="I124" s="8" t="s">
        <v>92</v>
      </c>
      <c r="J124" s="8" t="s">
        <v>90</v>
      </c>
      <c r="K124" s="344"/>
      <c r="L124" s="344"/>
      <c r="M124" s="344"/>
      <c r="N124" s="344"/>
      <c r="O124" s="314"/>
      <c r="P124" s="314"/>
      <c r="Q124" s="314"/>
      <c r="R124" s="314"/>
      <c r="S124" s="278"/>
      <c r="T124" s="278"/>
      <c r="U124" s="278"/>
      <c r="V124" s="278"/>
      <c r="W124" s="134"/>
      <c r="X124" s="134"/>
      <c r="Y124" s="139"/>
      <c r="Z124" s="139"/>
      <c r="AA124" s="94"/>
      <c r="AB124" s="94"/>
      <c r="AC124" s="94"/>
      <c r="AD124" s="94"/>
      <c r="AE124" s="258"/>
      <c r="AF124" s="252"/>
      <c r="AG124" s="252"/>
      <c r="AH124" s="253"/>
      <c r="AI124" s="195">
        <v>4.5486111111111102E-4</v>
      </c>
      <c r="AJ124" s="180">
        <v>40</v>
      </c>
      <c r="AK124" s="180">
        <v>37</v>
      </c>
      <c r="AL124" s="181">
        <v>63</v>
      </c>
      <c r="AM124" s="41">
        <v>2.3032407407407409E-4</v>
      </c>
      <c r="AN124" s="42">
        <v>39</v>
      </c>
      <c r="AO124" s="42">
        <v>38</v>
      </c>
      <c r="AP124" s="42">
        <v>63</v>
      </c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</row>
    <row r="125" spans="1:78" s="14" customFormat="1" ht="18.75" hidden="1" x14ac:dyDescent="0.3">
      <c r="A125" s="53">
        <f>N125+R125+V125+Z125+AD125+AH125+AL125+AP125</f>
        <v>126</v>
      </c>
      <c r="B125" s="53">
        <v>123</v>
      </c>
      <c r="C125" s="336">
        <f>AVERAGE(L125,P125,T125,X125,AB125,AF125,AJ125,AN125,)</f>
        <v>20.5</v>
      </c>
      <c r="D125" s="3" t="s">
        <v>96</v>
      </c>
      <c r="E125" s="12" t="s">
        <v>123</v>
      </c>
      <c r="F125" s="12" t="s">
        <v>18</v>
      </c>
      <c r="G125" s="3" t="s">
        <v>210</v>
      </c>
      <c r="H125" s="350"/>
      <c r="I125" s="8" t="s">
        <v>92</v>
      </c>
      <c r="J125" s="8" t="s">
        <v>90</v>
      </c>
      <c r="K125" s="344"/>
      <c r="L125" s="344"/>
      <c r="M125" s="344"/>
      <c r="N125" s="344"/>
      <c r="O125" s="319"/>
      <c r="P125" s="319"/>
      <c r="Q125" s="319"/>
      <c r="R125" s="319"/>
      <c r="S125" s="276"/>
      <c r="T125" s="276"/>
      <c r="U125" s="276"/>
      <c r="V125" s="276"/>
      <c r="W125" s="131"/>
      <c r="X125" s="131"/>
      <c r="Y125" s="144"/>
      <c r="Z125" s="144"/>
      <c r="AA125" s="93"/>
      <c r="AB125" s="93"/>
      <c r="AC125" s="93"/>
      <c r="AD125" s="93"/>
      <c r="AE125" s="258"/>
      <c r="AF125" s="251"/>
      <c r="AG125" s="252"/>
      <c r="AH125" s="253"/>
      <c r="AI125" s="194">
        <v>4.2708333333333335E-4</v>
      </c>
      <c r="AJ125" s="177">
        <v>41</v>
      </c>
      <c r="AK125" s="177">
        <v>28</v>
      </c>
      <c r="AL125" s="177">
        <v>73</v>
      </c>
      <c r="AM125" s="41" t="s">
        <v>152</v>
      </c>
      <c r="AN125" s="42"/>
      <c r="AO125" s="42"/>
      <c r="AP125" s="42">
        <v>53</v>
      </c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</row>
    <row r="126" spans="1:78" s="14" customFormat="1" ht="18.75" hidden="1" x14ac:dyDescent="0.3">
      <c r="A126" s="53">
        <f>N126+R126+V126+Z126+AD126+AH126+AL126+AP126</f>
        <v>126</v>
      </c>
      <c r="B126" s="53">
        <v>124</v>
      </c>
      <c r="C126" s="336">
        <f>AVERAGE(L126,P126,T126,X126,AB126,AF126,AJ126,AN126,)</f>
        <v>25.5</v>
      </c>
      <c r="D126" s="3" t="s">
        <v>68</v>
      </c>
      <c r="E126" s="12" t="s">
        <v>7</v>
      </c>
      <c r="F126" s="12" t="s">
        <v>18</v>
      </c>
      <c r="G126" s="57" t="s">
        <v>210</v>
      </c>
      <c r="H126" s="350"/>
      <c r="I126" s="8" t="s">
        <v>92</v>
      </c>
      <c r="J126" s="8" t="s">
        <v>90</v>
      </c>
      <c r="K126" s="344"/>
      <c r="L126" s="344"/>
      <c r="M126" s="344"/>
      <c r="N126" s="344"/>
      <c r="O126" s="314"/>
      <c r="P126" s="314"/>
      <c r="Q126" s="314"/>
      <c r="R126" s="314"/>
      <c r="S126" s="278"/>
      <c r="T126" s="278"/>
      <c r="U126" s="278"/>
      <c r="V126" s="278"/>
      <c r="W126" s="134"/>
      <c r="X126" s="134"/>
      <c r="Y126" s="139"/>
      <c r="Z126" s="139"/>
      <c r="AA126" s="94"/>
      <c r="AB126" s="94"/>
      <c r="AC126" s="94"/>
      <c r="AD126" s="94"/>
      <c r="AE126" s="264"/>
      <c r="AF126" s="252"/>
      <c r="AG126" s="252"/>
      <c r="AH126" s="252"/>
      <c r="AI126" s="195"/>
      <c r="AJ126" s="180"/>
      <c r="AK126" s="180"/>
      <c r="AL126" s="180">
        <v>39</v>
      </c>
      <c r="AM126" s="41">
        <v>1.8981481481481478E-4</v>
      </c>
      <c r="AN126" s="42">
        <v>51</v>
      </c>
      <c r="AO126" s="42">
        <v>14</v>
      </c>
      <c r="AP126" s="42">
        <v>87</v>
      </c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</row>
    <row r="127" spans="1:78" s="14" customFormat="1" ht="18.75" hidden="1" x14ac:dyDescent="0.3">
      <c r="A127" s="53">
        <f>N127+R127+V127+Z127+AD127+AH127+AL127+AP127</f>
        <v>125</v>
      </c>
      <c r="B127" s="53">
        <v>125</v>
      </c>
      <c r="C127" s="336">
        <f>AVERAGE(L127,P127,T127,X127,AB127,AF127,AJ127,AN127,)</f>
        <v>26</v>
      </c>
      <c r="D127" s="3" t="s">
        <v>117</v>
      </c>
      <c r="E127" s="12" t="s">
        <v>13</v>
      </c>
      <c r="F127" s="12" t="s">
        <v>118</v>
      </c>
      <c r="G127" s="57" t="s">
        <v>210</v>
      </c>
      <c r="H127" s="350"/>
      <c r="I127" s="8" t="s">
        <v>92</v>
      </c>
      <c r="J127" s="8" t="s">
        <v>90</v>
      </c>
      <c r="K127" s="344"/>
      <c r="L127" s="344"/>
      <c r="M127" s="344"/>
      <c r="N127" s="344"/>
      <c r="O127" s="314"/>
      <c r="P127" s="314"/>
      <c r="Q127" s="314"/>
      <c r="R127" s="314"/>
      <c r="S127" s="278"/>
      <c r="T127" s="278"/>
      <c r="U127" s="278"/>
      <c r="V127" s="278"/>
      <c r="W127" s="134"/>
      <c r="X127" s="134"/>
      <c r="Y127" s="139"/>
      <c r="Z127" s="139"/>
      <c r="AA127" s="94"/>
      <c r="AB127" s="94"/>
      <c r="AC127" s="94"/>
      <c r="AD127" s="94"/>
      <c r="AE127" s="258"/>
      <c r="AF127" s="252"/>
      <c r="AG127" s="252"/>
      <c r="AH127" s="253"/>
      <c r="AI127" s="195">
        <v>4.2708333333333335E-4</v>
      </c>
      <c r="AJ127" s="180">
        <v>52</v>
      </c>
      <c r="AK127" s="180">
        <v>29</v>
      </c>
      <c r="AL127" s="181">
        <v>72</v>
      </c>
      <c r="AM127" s="41" t="s">
        <v>152</v>
      </c>
      <c r="AN127" s="42"/>
      <c r="AO127" s="42"/>
      <c r="AP127" s="42">
        <v>53</v>
      </c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</row>
    <row r="128" spans="1:78" ht="18.75" hidden="1" x14ac:dyDescent="0.3">
      <c r="A128" s="53">
        <f>N128+R128+V128+Z128+AD128+AH128+AL128+AP128</f>
        <v>123</v>
      </c>
      <c r="B128" s="53">
        <v>126</v>
      </c>
      <c r="C128" s="336">
        <f>AVERAGE(L128,P128,T128,X128,AB128,AF128,AJ128,AN128,)</f>
        <v>20</v>
      </c>
      <c r="D128" s="3" t="s">
        <v>136</v>
      </c>
      <c r="E128" s="12" t="s">
        <v>135</v>
      </c>
      <c r="F128" s="12" t="s">
        <v>18</v>
      </c>
      <c r="G128" s="57" t="s">
        <v>210</v>
      </c>
      <c r="I128" s="8" t="s">
        <v>92</v>
      </c>
      <c r="J128" s="8" t="s">
        <v>90</v>
      </c>
      <c r="K128" s="344"/>
      <c r="L128" s="344"/>
      <c r="M128" s="344"/>
      <c r="N128" s="344"/>
      <c r="O128" s="314"/>
      <c r="P128" s="314"/>
      <c r="Q128" s="314"/>
      <c r="R128" s="314"/>
      <c r="S128" s="278"/>
      <c r="T128" s="278"/>
      <c r="U128" s="278"/>
      <c r="V128" s="278"/>
      <c r="W128" s="134"/>
      <c r="X128" s="134"/>
      <c r="Y128" s="139"/>
      <c r="Z128" s="139"/>
      <c r="AA128" s="94"/>
      <c r="AB128" s="94"/>
      <c r="AC128" s="94"/>
      <c r="AD128" s="94"/>
      <c r="AE128" s="258"/>
      <c r="AF128" s="252"/>
      <c r="AG128" s="252"/>
      <c r="AH128" s="253"/>
      <c r="AI128" s="195">
        <v>4.3865740740740736E-4</v>
      </c>
      <c r="AJ128" s="180">
        <v>40</v>
      </c>
      <c r="AK128" s="180">
        <v>31</v>
      </c>
      <c r="AL128" s="181">
        <v>70</v>
      </c>
      <c r="AM128" s="41" t="s">
        <v>152</v>
      </c>
      <c r="AN128" s="42"/>
      <c r="AO128" s="42"/>
      <c r="AP128" s="42">
        <v>53</v>
      </c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</row>
    <row r="129" spans="1:78" ht="18.75" x14ac:dyDescent="0.3">
      <c r="A129" s="53">
        <f>N129+R129+V129+Z129+AD129+AH129+AL129+AP129</f>
        <v>118</v>
      </c>
      <c r="B129" s="53">
        <v>127</v>
      </c>
      <c r="C129" s="336">
        <f>AVERAGE(L129,P129,T129,X129,AB129,AF129,AJ129,AN129,)</f>
        <v>17</v>
      </c>
      <c r="D129" s="3" t="s">
        <v>108</v>
      </c>
      <c r="E129" s="12" t="s">
        <v>50</v>
      </c>
      <c r="F129" s="12" t="s">
        <v>71</v>
      </c>
      <c r="G129" s="3" t="s">
        <v>210</v>
      </c>
      <c r="I129" s="8" t="s">
        <v>92</v>
      </c>
      <c r="J129" s="8" t="s">
        <v>90</v>
      </c>
      <c r="K129" s="344"/>
      <c r="L129" s="344"/>
      <c r="M129" s="344"/>
      <c r="N129" s="344"/>
      <c r="O129" s="314"/>
      <c r="P129" s="314"/>
      <c r="Q129" s="314"/>
      <c r="R129" s="314"/>
      <c r="S129" s="278"/>
      <c r="T129" s="278"/>
      <c r="U129" s="278"/>
      <c r="V129" s="278"/>
      <c r="W129" s="134"/>
      <c r="X129" s="134"/>
      <c r="Y129" s="139"/>
      <c r="Z129" s="139"/>
      <c r="AA129" s="94"/>
      <c r="AB129" s="94"/>
      <c r="AC129" s="94"/>
      <c r="AD129" s="94"/>
      <c r="AE129" s="258"/>
      <c r="AF129" s="252"/>
      <c r="AG129" s="252"/>
      <c r="AH129" s="253"/>
      <c r="AI129" s="195">
        <v>4.5486111111111102E-4</v>
      </c>
      <c r="AJ129" s="180">
        <v>34</v>
      </c>
      <c r="AK129" s="180">
        <v>36</v>
      </c>
      <c r="AL129" s="181">
        <v>65</v>
      </c>
      <c r="AM129" s="41" t="s">
        <v>152</v>
      </c>
      <c r="AN129" s="42"/>
      <c r="AO129" s="42"/>
      <c r="AP129" s="42">
        <v>53</v>
      </c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</row>
    <row r="130" spans="1:78" s="2" customFormat="1" ht="18.75" x14ac:dyDescent="0.3">
      <c r="A130" s="53">
        <f>N130+R130+V130+Z130+AD130+AH130+AL130+AP130</f>
        <v>115</v>
      </c>
      <c r="B130" s="53">
        <v>128</v>
      </c>
      <c r="C130" s="336">
        <f>AVERAGE(L130,P130,T130,X130,AB130,AF130,AJ130,AN130,)</f>
        <v>20</v>
      </c>
      <c r="D130" s="3" t="s">
        <v>107</v>
      </c>
      <c r="E130" s="12" t="s">
        <v>50</v>
      </c>
      <c r="F130" s="12" t="s">
        <v>71</v>
      </c>
      <c r="G130" s="3" t="s">
        <v>210</v>
      </c>
      <c r="H130" s="350"/>
      <c r="I130" s="8" t="s">
        <v>92</v>
      </c>
      <c r="J130" s="8" t="s">
        <v>90</v>
      </c>
      <c r="K130" s="344"/>
      <c r="L130" s="344"/>
      <c r="M130" s="344"/>
      <c r="N130" s="344"/>
      <c r="O130" s="314"/>
      <c r="P130" s="314"/>
      <c r="Q130" s="314"/>
      <c r="R130" s="314"/>
      <c r="S130" s="278"/>
      <c r="T130" s="278"/>
      <c r="U130" s="278"/>
      <c r="V130" s="278"/>
      <c r="W130" s="134"/>
      <c r="X130" s="134"/>
      <c r="Y130" s="139"/>
      <c r="Z130" s="139"/>
      <c r="AA130" s="94"/>
      <c r="AB130" s="94"/>
      <c r="AC130" s="94"/>
      <c r="AD130" s="94"/>
      <c r="AE130" s="258"/>
      <c r="AF130" s="252"/>
      <c r="AG130" s="252"/>
      <c r="AH130" s="253"/>
      <c r="AI130" s="195">
        <v>4.6296296296296293E-4</v>
      </c>
      <c r="AJ130" s="180">
        <v>40</v>
      </c>
      <c r="AK130" s="180">
        <v>39</v>
      </c>
      <c r="AL130" s="181">
        <v>62</v>
      </c>
      <c r="AM130" s="41" t="s">
        <v>152</v>
      </c>
      <c r="AN130" s="42"/>
      <c r="AO130" s="42"/>
      <c r="AP130" s="42">
        <v>53</v>
      </c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5"/>
      <c r="BU130" s="5"/>
      <c r="BV130" s="5"/>
      <c r="BW130" s="5"/>
      <c r="BX130" s="5"/>
      <c r="BY130" s="5"/>
      <c r="BZ130" s="5"/>
    </row>
    <row r="131" spans="1:78" ht="18.75" hidden="1" x14ac:dyDescent="0.3">
      <c r="A131" s="53">
        <f>N131+R131+V131+Z131+AD131+AH131+AL131+AP131</f>
        <v>113</v>
      </c>
      <c r="B131" s="53">
        <v>129</v>
      </c>
      <c r="C131" s="336">
        <f>AVERAGE(L131,P131,T131,X131,AB131,AF131,AJ131,AN131,)</f>
        <v>21</v>
      </c>
      <c r="D131" s="3" t="s">
        <v>140</v>
      </c>
      <c r="E131" s="12" t="s">
        <v>245</v>
      </c>
      <c r="F131" s="12" t="s">
        <v>18</v>
      </c>
      <c r="G131" s="57" t="s">
        <v>210</v>
      </c>
      <c r="I131" s="8" t="s">
        <v>92</v>
      </c>
      <c r="J131" s="8" t="s">
        <v>90</v>
      </c>
      <c r="K131" s="344"/>
      <c r="L131" s="344"/>
      <c r="M131" s="344"/>
      <c r="N131" s="344"/>
      <c r="O131" s="319"/>
      <c r="P131" s="319"/>
      <c r="Q131" s="319"/>
      <c r="R131" s="319"/>
      <c r="S131" s="276"/>
      <c r="T131" s="276"/>
      <c r="U131" s="276"/>
      <c r="V131" s="276"/>
      <c r="W131" s="131"/>
      <c r="X131" s="131"/>
      <c r="Y131" s="144"/>
      <c r="Z131" s="144"/>
      <c r="AA131" s="93"/>
      <c r="AB131" s="93"/>
      <c r="AC131" s="93"/>
      <c r="AD131" s="93"/>
      <c r="AE131" s="258"/>
      <c r="AF131" s="251"/>
      <c r="AG131" s="252"/>
      <c r="AH131" s="253"/>
      <c r="AI131" s="194">
        <v>4.6296296296296293E-4</v>
      </c>
      <c r="AJ131" s="177">
        <v>42</v>
      </c>
      <c r="AK131" s="177">
        <v>41</v>
      </c>
      <c r="AL131" s="177">
        <v>60</v>
      </c>
      <c r="AM131" s="41" t="s">
        <v>152</v>
      </c>
      <c r="AN131" s="42"/>
      <c r="AO131" s="42"/>
      <c r="AP131" s="42">
        <v>53</v>
      </c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</row>
    <row r="132" spans="1:78" ht="18.75" hidden="1" x14ac:dyDescent="0.3">
      <c r="A132" s="53">
        <f>N132+R132+V132+Z132+AD132+AH132+AL132+AP132</f>
        <v>112</v>
      </c>
      <c r="B132" s="53">
        <v>130</v>
      </c>
      <c r="C132" s="336">
        <f>AVERAGE(L132,P132,T132,X132,AB132,AF132,AJ132,AN132,)</f>
        <v>20</v>
      </c>
      <c r="D132" s="3" t="s">
        <v>109</v>
      </c>
      <c r="E132" s="12" t="s">
        <v>101</v>
      </c>
      <c r="F132" s="12" t="s">
        <v>71</v>
      </c>
      <c r="G132" s="57" t="s">
        <v>210</v>
      </c>
      <c r="I132" s="8" t="s">
        <v>92</v>
      </c>
      <c r="J132" s="8" t="s">
        <v>90</v>
      </c>
      <c r="K132" s="344"/>
      <c r="L132" s="344"/>
      <c r="M132" s="344"/>
      <c r="N132" s="344"/>
      <c r="O132" s="314"/>
      <c r="P132" s="314"/>
      <c r="Q132" s="314"/>
      <c r="R132" s="314"/>
      <c r="S132" s="278"/>
      <c r="T132" s="278"/>
      <c r="U132" s="278"/>
      <c r="V132" s="278"/>
      <c r="W132" s="134"/>
      <c r="X132" s="134"/>
      <c r="Y132" s="139"/>
      <c r="Z132" s="139"/>
      <c r="AA132" s="94"/>
      <c r="AB132" s="94"/>
      <c r="AC132" s="94"/>
      <c r="AD132" s="94"/>
      <c r="AE132" s="258"/>
      <c r="AF132" s="252"/>
      <c r="AG132" s="252"/>
      <c r="AH132" s="253"/>
      <c r="AI132" s="195">
        <v>4.6527777777777778E-4</v>
      </c>
      <c r="AJ132" s="180">
        <v>40</v>
      </c>
      <c r="AK132" s="180">
        <v>42</v>
      </c>
      <c r="AL132" s="181">
        <v>59</v>
      </c>
      <c r="AM132" s="41" t="s">
        <v>152</v>
      </c>
      <c r="AN132" s="42"/>
      <c r="AO132" s="42"/>
      <c r="AP132" s="42">
        <v>53</v>
      </c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T132" s="2"/>
      <c r="BU132" s="2"/>
      <c r="BV132" s="2"/>
      <c r="BW132" s="2"/>
      <c r="BX132" s="2"/>
      <c r="BY132" s="2"/>
      <c r="BZ132" s="2"/>
    </row>
    <row r="133" spans="1:78" ht="18.75" x14ac:dyDescent="0.3">
      <c r="A133" s="53">
        <f>N133+R133+V133+Z133+AD133+AH133+AL133+AP133</f>
        <v>110</v>
      </c>
      <c r="B133" s="53">
        <v>131</v>
      </c>
      <c r="C133" s="336">
        <f>AVERAGE(L133,P133,T133,X133,AB133,AF133,AJ133,AN133,)</f>
        <v>22.5</v>
      </c>
      <c r="D133" s="3" t="s">
        <v>110</v>
      </c>
      <c r="E133" s="12" t="s">
        <v>50</v>
      </c>
      <c r="F133" s="12" t="s">
        <v>71</v>
      </c>
      <c r="G133" s="3" t="s">
        <v>210</v>
      </c>
      <c r="I133" s="8" t="s">
        <v>92</v>
      </c>
      <c r="J133" s="8" t="s">
        <v>90</v>
      </c>
      <c r="K133" s="344"/>
      <c r="L133" s="344"/>
      <c r="M133" s="344"/>
      <c r="N133" s="344"/>
      <c r="O133" s="314"/>
      <c r="P133" s="314"/>
      <c r="Q133" s="314"/>
      <c r="R133" s="314"/>
      <c r="S133" s="278"/>
      <c r="T133" s="278"/>
      <c r="U133" s="278"/>
      <c r="V133" s="278"/>
      <c r="W133" s="134"/>
      <c r="X133" s="134"/>
      <c r="Y133" s="139"/>
      <c r="Z133" s="139"/>
      <c r="AA133" s="94"/>
      <c r="AB133" s="94"/>
      <c r="AC133" s="94"/>
      <c r="AD133" s="94"/>
      <c r="AE133" s="258"/>
      <c r="AF133" s="252"/>
      <c r="AG133" s="252"/>
      <c r="AH133" s="253"/>
      <c r="AI133" s="195">
        <v>4.7569444444444444E-4</v>
      </c>
      <c r="AJ133" s="180">
        <v>45</v>
      </c>
      <c r="AK133" s="180">
        <v>44</v>
      </c>
      <c r="AL133" s="181">
        <v>57</v>
      </c>
      <c r="AM133" s="41" t="s">
        <v>152</v>
      </c>
      <c r="AN133" s="42"/>
      <c r="AO133" s="42"/>
      <c r="AP133" s="42">
        <v>53</v>
      </c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Q133" s="2"/>
      <c r="BR133" s="2"/>
      <c r="BS133" s="2"/>
    </row>
    <row r="134" spans="1:78" s="33" customFormat="1" ht="18.75" hidden="1" x14ac:dyDescent="0.3">
      <c r="A134" s="53">
        <f>N134+R134+V134+Z134+AD134+AH134+AL134+AP134</f>
        <v>107</v>
      </c>
      <c r="B134" s="53">
        <v>132</v>
      </c>
      <c r="C134" s="336">
        <f>AVERAGE(L134,P134,T134,X134,AB134,AF134,AJ134,AN134,)</f>
        <v>18.5</v>
      </c>
      <c r="D134" s="3" t="s">
        <v>112</v>
      </c>
      <c r="E134" s="12" t="s">
        <v>101</v>
      </c>
      <c r="F134" s="12" t="s">
        <v>71</v>
      </c>
      <c r="G134" s="3" t="s">
        <v>210</v>
      </c>
      <c r="H134" s="350"/>
      <c r="I134" s="8" t="s">
        <v>92</v>
      </c>
      <c r="J134" s="8" t="s">
        <v>90</v>
      </c>
      <c r="K134" s="344"/>
      <c r="L134" s="344"/>
      <c r="M134" s="344"/>
      <c r="N134" s="344"/>
      <c r="O134" s="314"/>
      <c r="P134" s="314"/>
      <c r="Q134" s="314"/>
      <c r="R134" s="314"/>
      <c r="S134" s="278"/>
      <c r="T134" s="278"/>
      <c r="U134" s="278"/>
      <c r="V134" s="278"/>
      <c r="W134" s="134"/>
      <c r="X134" s="134"/>
      <c r="Y134" s="139"/>
      <c r="Z134" s="139"/>
      <c r="AA134" s="94"/>
      <c r="AB134" s="94"/>
      <c r="AC134" s="94"/>
      <c r="AD134" s="94"/>
      <c r="AE134" s="258"/>
      <c r="AF134" s="252"/>
      <c r="AG134" s="252"/>
      <c r="AH134" s="253"/>
      <c r="AI134" s="195">
        <v>4.942129629629629E-4</v>
      </c>
      <c r="AJ134" s="180">
        <v>37</v>
      </c>
      <c r="AK134" s="180">
        <v>47</v>
      </c>
      <c r="AL134" s="181">
        <v>54</v>
      </c>
      <c r="AM134" s="41" t="s">
        <v>152</v>
      </c>
      <c r="AN134" s="42"/>
      <c r="AO134" s="42"/>
      <c r="AP134" s="42">
        <v>53</v>
      </c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</row>
    <row r="135" spans="1:78" ht="18.75" hidden="1" x14ac:dyDescent="0.3">
      <c r="A135" s="53">
        <f>N135+R135+V135+Z135+AD135+AH135+AL135+AP135</f>
        <v>105</v>
      </c>
      <c r="B135" s="53">
        <v>133</v>
      </c>
      <c r="C135" s="336">
        <f>AVERAGE(L135,P135,T135,X135,AB135,AF135,AJ135,AN135,)</f>
        <v>19.5</v>
      </c>
      <c r="D135" s="3" t="s">
        <v>138</v>
      </c>
      <c r="E135" s="12" t="s">
        <v>114</v>
      </c>
      <c r="F135" s="12" t="s">
        <v>18</v>
      </c>
      <c r="G135" s="57" t="s">
        <v>210</v>
      </c>
      <c r="I135" s="8" t="s">
        <v>92</v>
      </c>
      <c r="J135" s="8" t="s">
        <v>90</v>
      </c>
      <c r="K135" s="344"/>
      <c r="L135" s="344"/>
      <c r="M135" s="344"/>
      <c r="N135" s="344"/>
      <c r="O135" s="319"/>
      <c r="P135" s="319"/>
      <c r="Q135" s="319"/>
      <c r="R135" s="319"/>
      <c r="S135" s="276"/>
      <c r="T135" s="276"/>
      <c r="U135" s="276"/>
      <c r="V135" s="276"/>
      <c r="W135" s="131"/>
      <c r="X135" s="131"/>
      <c r="Y135" s="144"/>
      <c r="Z135" s="144"/>
      <c r="AA135" s="93"/>
      <c r="AB135" s="93"/>
      <c r="AC135" s="93"/>
      <c r="AD135" s="93"/>
      <c r="AE135" s="258"/>
      <c r="AF135" s="251"/>
      <c r="AG135" s="252"/>
      <c r="AH135" s="253"/>
      <c r="AI135" s="194">
        <v>5.3125000000000004E-4</v>
      </c>
      <c r="AJ135" s="177">
        <v>39</v>
      </c>
      <c r="AK135" s="177">
        <v>49</v>
      </c>
      <c r="AL135" s="177">
        <v>52</v>
      </c>
      <c r="AM135" s="41" t="s">
        <v>152</v>
      </c>
      <c r="AN135" s="42"/>
      <c r="AO135" s="42"/>
      <c r="AP135" s="42">
        <v>53</v>
      </c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</row>
    <row r="136" spans="1:78" ht="18.75" hidden="1" x14ac:dyDescent="0.3">
      <c r="A136" s="53">
        <f>N136+R136+V136+Z136+AD136+AH136+AL136+AP136</f>
        <v>102</v>
      </c>
      <c r="B136" s="53">
        <v>134</v>
      </c>
      <c r="C136" s="336">
        <f>AVERAGE(L136,P136,T136,X136,AB136,AF136,AJ136,AN136,)</f>
        <v>16.5</v>
      </c>
      <c r="D136" s="3" t="s">
        <v>145</v>
      </c>
      <c r="E136" s="12" t="s">
        <v>245</v>
      </c>
      <c r="F136" s="12" t="s">
        <v>18</v>
      </c>
      <c r="G136" s="57" t="s">
        <v>210</v>
      </c>
      <c r="I136" s="8" t="s">
        <v>92</v>
      </c>
      <c r="J136" s="8" t="s">
        <v>90</v>
      </c>
      <c r="K136" s="344"/>
      <c r="L136" s="344"/>
      <c r="M136" s="344"/>
      <c r="N136" s="344"/>
      <c r="O136" s="314"/>
      <c r="P136" s="314"/>
      <c r="Q136" s="314"/>
      <c r="R136" s="314"/>
      <c r="S136" s="278"/>
      <c r="T136" s="278"/>
      <c r="U136" s="278"/>
      <c r="V136" s="278"/>
      <c r="W136" s="134"/>
      <c r="X136" s="134"/>
      <c r="Y136" s="139"/>
      <c r="Z136" s="139"/>
      <c r="AA136" s="94"/>
      <c r="AB136" s="94"/>
      <c r="AC136" s="94"/>
      <c r="AD136" s="94"/>
      <c r="AE136" s="258"/>
      <c r="AF136" s="252"/>
      <c r="AG136" s="252"/>
      <c r="AH136" s="253"/>
      <c r="AI136" s="195">
        <v>5.5555555555555556E-4</v>
      </c>
      <c r="AJ136" s="180">
        <v>33</v>
      </c>
      <c r="AK136" s="180">
        <v>52</v>
      </c>
      <c r="AL136" s="181">
        <v>49</v>
      </c>
      <c r="AM136" s="41" t="s">
        <v>152</v>
      </c>
      <c r="AN136" s="42"/>
      <c r="AO136" s="42"/>
      <c r="AP136" s="42">
        <v>53</v>
      </c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T136" s="33"/>
      <c r="BU136" s="33"/>
      <c r="BV136" s="33"/>
      <c r="BW136" s="33"/>
      <c r="BX136" s="33"/>
      <c r="BY136" s="33"/>
      <c r="BZ136" s="33"/>
    </row>
    <row r="137" spans="1:78" ht="18.75" hidden="1" x14ac:dyDescent="0.3">
      <c r="A137" s="53">
        <f>N137+R137+V137+Z137+AD137+AH137+AL137+AP137</f>
        <v>101</v>
      </c>
      <c r="B137" s="53">
        <v>135</v>
      </c>
      <c r="C137" s="336">
        <f>AVERAGE(L137,P137,T137,X137,AB137,AF137,AJ137,AN137,)</f>
        <v>17.5</v>
      </c>
      <c r="D137" s="3" t="s">
        <v>141</v>
      </c>
      <c r="E137" s="12" t="s">
        <v>245</v>
      </c>
      <c r="F137" s="12" t="s">
        <v>18</v>
      </c>
      <c r="G137" s="57" t="s">
        <v>210</v>
      </c>
      <c r="I137" s="8" t="s">
        <v>92</v>
      </c>
      <c r="J137" s="8" t="s">
        <v>90</v>
      </c>
      <c r="K137" s="344"/>
      <c r="L137" s="344"/>
      <c r="M137" s="344"/>
      <c r="N137" s="344"/>
      <c r="O137" s="314"/>
      <c r="P137" s="314"/>
      <c r="Q137" s="314"/>
      <c r="R137" s="314"/>
      <c r="S137" s="278"/>
      <c r="T137" s="278"/>
      <c r="U137" s="278"/>
      <c r="V137" s="278"/>
      <c r="W137" s="134"/>
      <c r="X137" s="134"/>
      <c r="Y137" s="139"/>
      <c r="Z137" s="139"/>
      <c r="AA137" s="94"/>
      <c r="AB137" s="94"/>
      <c r="AC137" s="94"/>
      <c r="AD137" s="94"/>
      <c r="AE137" s="258"/>
      <c r="AF137" s="252"/>
      <c r="AG137" s="252"/>
      <c r="AH137" s="253"/>
      <c r="AI137" s="195">
        <v>5.6724537037037041E-4</v>
      </c>
      <c r="AJ137" s="180">
        <v>35</v>
      </c>
      <c r="AK137" s="180">
        <v>53</v>
      </c>
      <c r="AL137" s="181">
        <v>48</v>
      </c>
      <c r="AM137" s="41" t="s">
        <v>152</v>
      </c>
      <c r="AN137" s="42"/>
      <c r="AO137" s="42"/>
      <c r="AP137" s="42">
        <v>53</v>
      </c>
      <c r="BQ137" s="33"/>
      <c r="BR137" s="33"/>
      <c r="BS137" s="33"/>
    </row>
    <row r="138" spans="1:78" ht="18.75" hidden="1" x14ac:dyDescent="0.3">
      <c r="A138" s="53">
        <f>N138+R138+V138+Z138+AD138+AH138+AL138+AP138</f>
        <v>101</v>
      </c>
      <c r="B138" s="53">
        <v>136</v>
      </c>
      <c r="C138" s="336">
        <f>AVERAGE(L138,P138,T138,X138,AB138,AF138,AJ138,AN138,)</f>
        <v>43.333333333333336</v>
      </c>
      <c r="D138" s="3" t="s">
        <v>9</v>
      </c>
      <c r="E138" s="12" t="s">
        <v>88</v>
      </c>
      <c r="F138" s="12" t="s">
        <v>18</v>
      </c>
      <c r="G138" s="3" t="s">
        <v>210</v>
      </c>
      <c r="H138" s="350" t="s">
        <v>355</v>
      </c>
      <c r="I138" s="8" t="s">
        <v>92</v>
      </c>
      <c r="J138" s="8" t="s">
        <v>90</v>
      </c>
      <c r="K138" s="344"/>
      <c r="L138" s="344"/>
      <c r="M138" s="344"/>
      <c r="N138" s="344"/>
      <c r="O138" s="331"/>
      <c r="P138" s="331"/>
      <c r="Q138" s="331"/>
      <c r="R138" s="331"/>
      <c r="S138" s="284"/>
      <c r="T138" s="284"/>
      <c r="U138" s="284"/>
      <c r="V138" s="284"/>
      <c r="W138" s="131"/>
      <c r="X138" s="131"/>
      <c r="Y138" s="144"/>
      <c r="Z138" s="144"/>
      <c r="AA138" s="93"/>
      <c r="AB138" s="93"/>
      <c r="AC138" s="93"/>
      <c r="AD138" s="93"/>
      <c r="AE138" s="258"/>
      <c r="AF138" s="263"/>
      <c r="AG138" s="252"/>
      <c r="AH138" s="253"/>
      <c r="AI138" s="194">
        <v>6.0648148148148139E-4</v>
      </c>
      <c r="AJ138" s="177">
        <v>57</v>
      </c>
      <c r="AK138" s="177">
        <v>56</v>
      </c>
      <c r="AL138" s="177">
        <v>45</v>
      </c>
      <c r="AM138" s="45">
        <v>2.6388888888888886E-4</v>
      </c>
      <c r="AN138" s="46">
        <v>73</v>
      </c>
      <c r="AO138" s="46">
        <v>45</v>
      </c>
      <c r="AP138" s="46">
        <v>56</v>
      </c>
    </row>
    <row r="139" spans="1:78" s="33" customFormat="1" ht="18.75" hidden="1" x14ac:dyDescent="0.3">
      <c r="A139" s="53">
        <f>N139+R139+V139+Z139+AD139+AH139+AL139+AP139</f>
        <v>100</v>
      </c>
      <c r="B139" s="53">
        <v>137</v>
      </c>
      <c r="C139" s="336">
        <f>AVERAGE(L139,P139,T139,X139,AB139,AF139,AJ139,AN139,)</f>
        <v>20</v>
      </c>
      <c r="D139" s="3" t="s">
        <v>115</v>
      </c>
      <c r="E139" s="12" t="s">
        <v>7</v>
      </c>
      <c r="F139" s="12" t="s">
        <v>18</v>
      </c>
      <c r="G139" s="3" t="s">
        <v>210</v>
      </c>
      <c r="H139" s="350"/>
      <c r="I139" s="8" t="s">
        <v>77</v>
      </c>
      <c r="J139" s="8" t="s">
        <v>90</v>
      </c>
      <c r="K139" s="344"/>
      <c r="L139" s="344"/>
      <c r="M139" s="344"/>
      <c r="N139" s="344"/>
      <c r="O139" s="314"/>
      <c r="P139" s="314"/>
      <c r="Q139" s="314"/>
      <c r="R139" s="314"/>
      <c r="S139" s="278"/>
      <c r="T139" s="278"/>
      <c r="U139" s="278"/>
      <c r="V139" s="278"/>
      <c r="W139" s="134"/>
      <c r="X139" s="134"/>
      <c r="Y139" s="139"/>
      <c r="Z139" s="139"/>
      <c r="AA139" s="94"/>
      <c r="AB139" s="94"/>
      <c r="AC139" s="94"/>
      <c r="AD139" s="94"/>
      <c r="AE139" s="258"/>
      <c r="AF139" s="252"/>
      <c r="AG139" s="252"/>
      <c r="AH139" s="253"/>
      <c r="AI139" s="195">
        <v>5.8564814814814818E-4</v>
      </c>
      <c r="AJ139" s="180">
        <v>40</v>
      </c>
      <c r="AK139" s="180">
        <v>54</v>
      </c>
      <c r="AL139" s="181">
        <v>47</v>
      </c>
      <c r="AM139" s="41" t="s">
        <v>152</v>
      </c>
      <c r="AN139" s="42"/>
      <c r="AO139" s="42"/>
      <c r="AP139" s="42">
        <v>53</v>
      </c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</row>
    <row r="140" spans="1:78" ht="18.75" hidden="1" x14ac:dyDescent="0.3">
      <c r="A140" s="53">
        <f>N140+R140+V140+Z140+AD140+AH140+AL140+AP140</f>
        <v>99</v>
      </c>
      <c r="B140" s="53">
        <v>138</v>
      </c>
      <c r="C140" s="336">
        <f>AVERAGE(L140,P140,T140,X140,AB140,AF140,AJ140,AN140,)</f>
        <v>19</v>
      </c>
      <c r="D140" s="3" t="s">
        <v>139</v>
      </c>
      <c r="E140" s="12" t="s">
        <v>114</v>
      </c>
      <c r="F140" s="12" t="s">
        <v>18</v>
      </c>
      <c r="G140" s="57" t="s">
        <v>210</v>
      </c>
      <c r="I140" s="8" t="s">
        <v>92</v>
      </c>
      <c r="J140" s="8" t="s">
        <v>90</v>
      </c>
      <c r="K140" s="344"/>
      <c r="L140" s="344"/>
      <c r="M140" s="344"/>
      <c r="N140" s="344"/>
      <c r="O140" s="314"/>
      <c r="P140" s="314"/>
      <c r="Q140" s="314"/>
      <c r="R140" s="314"/>
      <c r="S140" s="278"/>
      <c r="T140" s="278"/>
      <c r="U140" s="278"/>
      <c r="V140" s="278"/>
      <c r="W140" s="134"/>
      <c r="X140" s="134"/>
      <c r="Y140" s="139"/>
      <c r="Z140" s="139"/>
      <c r="AA140" s="94"/>
      <c r="AB140" s="94"/>
      <c r="AC140" s="94"/>
      <c r="AD140" s="94"/>
      <c r="AE140" s="258"/>
      <c r="AF140" s="252"/>
      <c r="AG140" s="252"/>
      <c r="AH140" s="253"/>
      <c r="AI140" s="195">
        <v>6.030092592592593E-4</v>
      </c>
      <c r="AJ140" s="180">
        <v>38</v>
      </c>
      <c r="AK140" s="180">
        <v>55</v>
      </c>
      <c r="AL140" s="181">
        <v>46</v>
      </c>
      <c r="AM140" s="41" t="s">
        <v>152</v>
      </c>
      <c r="AN140" s="42"/>
      <c r="AO140" s="42"/>
      <c r="AP140" s="42">
        <v>53</v>
      </c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</row>
    <row r="141" spans="1:78" ht="18.75" hidden="1" x14ac:dyDescent="0.3">
      <c r="A141" s="53">
        <f>N141+R141+V141+Z141+AD141+AH141+AL141+AP141</f>
        <v>97</v>
      </c>
      <c r="B141" s="53">
        <v>139</v>
      </c>
      <c r="C141" s="336">
        <f>AVERAGE(L141,P141,T141,X141,AB141,AF141,AJ141,AN141,)</f>
        <v>20</v>
      </c>
      <c r="D141" s="3" t="s">
        <v>111</v>
      </c>
      <c r="E141" s="12" t="s">
        <v>101</v>
      </c>
      <c r="F141" s="12" t="s">
        <v>71</v>
      </c>
      <c r="G141" s="3" t="s">
        <v>210</v>
      </c>
      <c r="I141" s="8" t="s">
        <v>77</v>
      </c>
      <c r="J141" s="8" t="s">
        <v>90</v>
      </c>
      <c r="K141" s="344"/>
      <c r="L141" s="344"/>
      <c r="M141" s="344"/>
      <c r="N141" s="344"/>
      <c r="O141" s="319"/>
      <c r="P141" s="319"/>
      <c r="Q141" s="319"/>
      <c r="R141" s="319"/>
      <c r="S141" s="276"/>
      <c r="T141" s="276"/>
      <c r="U141" s="276"/>
      <c r="V141" s="276"/>
      <c r="W141" s="131"/>
      <c r="X141" s="131"/>
      <c r="Y141" s="144"/>
      <c r="Z141" s="144"/>
      <c r="AA141" s="93"/>
      <c r="AB141" s="93"/>
      <c r="AC141" s="93"/>
      <c r="AD141" s="93"/>
      <c r="AE141" s="258"/>
      <c r="AF141" s="251"/>
      <c r="AG141" s="252"/>
      <c r="AH141" s="253"/>
      <c r="AI141" s="194">
        <v>6.076388888888889E-4</v>
      </c>
      <c r="AJ141" s="177">
        <v>40</v>
      </c>
      <c r="AK141" s="177">
        <v>57</v>
      </c>
      <c r="AL141" s="177">
        <v>44</v>
      </c>
      <c r="AM141" s="41" t="s">
        <v>152</v>
      </c>
      <c r="AN141" s="42"/>
      <c r="AO141" s="42"/>
      <c r="AP141" s="42">
        <v>53</v>
      </c>
      <c r="BT141" s="33"/>
      <c r="BU141" s="33"/>
      <c r="BV141" s="33"/>
      <c r="BW141" s="33"/>
      <c r="BX141" s="33"/>
      <c r="BY141" s="33"/>
      <c r="BZ141" s="33"/>
    </row>
    <row r="142" spans="1:78" ht="18.75" hidden="1" x14ac:dyDescent="0.3">
      <c r="A142" s="53">
        <f>N142+R142+V142+Z142+AD142+AH142+AL142+AP142</f>
        <v>96</v>
      </c>
      <c r="B142" s="53">
        <v>140</v>
      </c>
      <c r="C142" s="336">
        <f>AVERAGE(L142,P142,T142,X142,AB142,AF142,AJ142,AN142,)</f>
        <v>17.5</v>
      </c>
      <c r="D142" s="3" t="s">
        <v>137</v>
      </c>
      <c r="E142" s="12" t="s">
        <v>135</v>
      </c>
      <c r="F142" s="12" t="s">
        <v>18</v>
      </c>
      <c r="G142" s="57" t="s">
        <v>210</v>
      </c>
      <c r="H142" s="350" t="s">
        <v>364</v>
      </c>
      <c r="I142" s="8" t="s">
        <v>77</v>
      </c>
      <c r="J142" s="8" t="s">
        <v>90</v>
      </c>
      <c r="K142" s="344"/>
      <c r="L142" s="344"/>
      <c r="M142" s="344"/>
      <c r="N142" s="344"/>
      <c r="O142" s="319"/>
      <c r="P142" s="319"/>
      <c r="Q142" s="319"/>
      <c r="R142" s="319"/>
      <c r="S142" s="276"/>
      <c r="T142" s="276"/>
      <c r="U142" s="276"/>
      <c r="V142" s="276"/>
      <c r="W142" s="131"/>
      <c r="X142" s="131"/>
      <c r="Y142" s="144"/>
      <c r="Z142" s="144"/>
      <c r="AA142" s="93"/>
      <c r="AB142" s="93"/>
      <c r="AC142" s="93"/>
      <c r="AD142" s="93"/>
      <c r="AE142" s="258"/>
      <c r="AF142" s="251"/>
      <c r="AG142" s="260"/>
      <c r="AH142" s="253"/>
      <c r="AI142" s="194">
        <v>6.087962962962963E-4</v>
      </c>
      <c r="AJ142" s="177">
        <v>35</v>
      </c>
      <c r="AK142" s="177">
        <v>58</v>
      </c>
      <c r="AL142" s="177">
        <v>43</v>
      </c>
      <c r="AM142" s="41" t="s">
        <v>152</v>
      </c>
      <c r="AN142" s="42"/>
      <c r="AO142" s="42"/>
      <c r="AP142" s="42">
        <v>53</v>
      </c>
      <c r="BQ142" s="33"/>
      <c r="BR142" s="33"/>
      <c r="BS142" s="33"/>
    </row>
    <row r="143" spans="1:78" s="33" customFormat="1" ht="18.75" hidden="1" x14ac:dyDescent="0.3">
      <c r="A143" s="53">
        <f>N143+R143+V143+Z143+AD143+AH143+AL143+AP143</f>
        <v>94</v>
      </c>
      <c r="B143" s="53">
        <v>141</v>
      </c>
      <c r="C143" s="336">
        <f>AVERAGE(L143,P143,T143,X143,AB143,AF143,AJ143,AN143,)</f>
        <v>16.5</v>
      </c>
      <c r="D143" s="3" t="s">
        <v>132</v>
      </c>
      <c r="E143" s="12" t="s">
        <v>31</v>
      </c>
      <c r="F143" s="12" t="s">
        <v>18</v>
      </c>
      <c r="G143" s="57" t="s">
        <v>210</v>
      </c>
      <c r="H143" s="350"/>
      <c r="I143" s="8" t="s">
        <v>77</v>
      </c>
      <c r="J143" s="8" t="s">
        <v>90</v>
      </c>
      <c r="K143" s="344"/>
      <c r="L143" s="344"/>
      <c r="M143" s="344"/>
      <c r="N143" s="344"/>
      <c r="O143" s="314"/>
      <c r="P143" s="314"/>
      <c r="Q143" s="314"/>
      <c r="R143" s="314"/>
      <c r="S143" s="278"/>
      <c r="T143" s="278"/>
      <c r="U143" s="278"/>
      <c r="V143" s="278"/>
      <c r="W143" s="134"/>
      <c r="X143" s="134"/>
      <c r="Y143" s="139"/>
      <c r="Z143" s="139"/>
      <c r="AA143" s="94"/>
      <c r="AB143" s="94"/>
      <c r="AC143" s="94"/>
      <c r="AD143" s="94"/>
      <c r="AE143" s="258"/>
      <c r="AF143" s="252"/>
      <c r="AG143" s="252"/>
      <c r="AH143" s="253"/>
      <c r="AI143" s="195">
        <v>6.7013888888888885E-4</v>
      </c>
      <c r="AJ143" s="180">
        <v>33</v>
      </c>
      <c r="AK143" s="180">
        <v>60</v>
      </c>
      <c r="AL143" s="181">
        <v>41</v>
      </c>
      <c r="AM143" s="41" t="s">
        <v>152</v>
      </c>
      <c r="AN143" s="42"/>
      <c r="AO143" s="42"/>
      <c r="AP143" s="42">
        <v>53</v>
      </c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</row>
    <row r="144" spans="1:78" s="33" customFormat="1" ht="18.75" hidden="1" x14ac:dyDescent="0.3">
      <c r="A144" s="53">
        <f>N144+R144+V144+Z144+AD144+AH144+AL144+AP144</f>
        <v>84</v>
      </c>
      <c r="B144" s="53">
        <v>142</v>
      </c>
      <c r="C144" s="336">
        <f>AVERAGE(L144,P144,T144,X144,AB144,AF144,AJ144,AN144,)</f>
        <v>29.5</v>
      </c>
      <c r="D144" s="3" t="s">
        <v>144</v>
      </c>
      <c r="E144" s="12" t="s">
        <v>7</v>
      </c>
      <c r="F144" s="12" t="s">
        <v>37</v>
      </c>
      <c r="G144" s="57" t="s">
        <v>230</v>
      </c>
      <c r="H144" s="350"/>
      <c r="I144" s="8" t="s">
        <v>92</v>
      </c>
      <c r="J144" s="8" t="s">
        <v>90</v>
      </c>
      <c r="K144" s="344"/>
      <c r="L144" s="344"/>
      <c r="M144" s="344"/>
      <c r="N144" s="344"/>
      <c r="O144" s="314"/>
      <c r="P144" s="314"/>
      <c r="Q144" s="314"/>
      <c r="R144" s="314"/>
      <c r="S144" s="278"/>
      <c r="T144" s="278"/>
      <c r="U144" s="278"/>
      <c r="V144" s="278"/>
      <c r="W144" s="134"/>
      <c r="X144" s="134"/>
      <c r="Y144" s="139"/>
      <c r="Z144" s="139"/>
      <c r="AA144" s="94"/>
      <c r="AB144" s="94"/>
      <c r="AC144" s="94"/>
      <c r="AD144" s="94"/>
      <c r="AE144" s="264"/>
      <c r="AF144" s="252"/>
      <c r="AG144" s="252"/>
      <c r="AH144" s="252"/>
      <c r="AI144" s="195"/>
      <c r="AJ144" s="180"/>
      <c r="AK144" s="180"/>
      <c r="AL144" s="180"/>
      <c r="AM144" s="41">
        <v>1.9328703703703703E-4</v>
      </c>
      <c r="AN144" s="42">
        <v>59</v>
      </c>
      <c r="AO144" s="42">
        <v>17</v>
      </c>
      <c r="AP144" s="42">
        <v>84</v>
      </c>
      <c r="BQ144" s="5"/>
      <c r="BR144" s="5"/>
      <c r="BS144" s="5"/>
      <c r="BT144" s="5"/>
      <c r="BU144" s="5"/>
      <c r="BV144" s="5"/>
      <c r="BW144" s="5"/>
      <c r="BX144" s="5"/>
      <c r="BY144" s="5"/>
      <c r="BZ144" s="5"/>
    </row>
    <row r="145" spans="1:78" ht="18.75" x14ac:dyDescent="0.3">
      <c r="A145" s="53">
        <f>N145+R145+V145+Z145+AD145+AH145+AL145+AP145</f>
        <v>81</v>
      </c>
      <c r="B145" s="53">
        <v>143</v>
      </c>
      <c r="C145" s="336">
        <f>AVERAGE(L145,P145,T145,X145,AB145,AF145,AJ145,AN145,)</f>
        <v>26</v>
      </c>
      <c r="D145" s="3" t="s">
        <v>24</v>
      </c>
      <c r="E145" s="12" t="s">
        <v>25</v>
      </c>
      <c r="F145" s="12" t="s">
        <v>36</v>
      </c>
      <c r="G145" s="57" t="s">
        <v>273</v>
      </c>
      <c r="I145" s="8" t="s">
        <v>92</v>
      </c>
      <c r="J145" s="8" t="s">
        <v>90</v>
      </c>
      <c r="K145" s="344"/>
      <c r="L145" s="344"/>
      <c r="M145" s="344"/>
      <c r="N145" s="344"/>
      <c r="O145" s="316"/>
      <c r="P145" s="316"/>
      <c r="Q145" s="316"/>
      <c r="R145" s="316"/>
      <c r="S145" s="281"/>
      <c r="T145" s="281"/>
      <c r="U145" s="281"/>
      <c r="V145" s="281"/>
      <c r="W145" s="131"/>
      <c r="X145" s="131"/>
      <c r="Y145" s="143"/>
      <c r="Z145" s="143"/>
      <c r="AA145" s="96"/>
      <c r="AB145" s="96"/>
      <c r="AC145" s="96"/>
      <c r="AD145" s="96"/>
      <c r="AE145" s="265"/>
      <c r="AF145" s="260"/>
      <c r="AG145" s="252"/>
      <c r="AH145" s="260"/>
      <c r="AI145" s="200"/>
      <c r="AJ145" s="178"/>
      <c r="AK145" s="178"/>
      <c r="AL145" s="178"/>
      <c r="AM145" s="45">
        <v>1.9560185185185183E-4</v>
      </c>
      <c r="AN145" s="46">
        <v>52</v>
      </c>
      <c r="AO145" s="46">
        <v>20</v>
      </c>
      <c r="AP145" s="46">
        <v>81</v>
      </c>
      <c r="BT145" s="33"/>
      <c r="BU145" s="33"/>
      <c r="BV145" s="33"/>
      <c r="BW145" s="33"/>
      <c r="BX145" s="33"/>
      <c r="BY145" s="33"/>
      <c r="BZ145" s="33"/>
    </row>
    <row r="146" spans="1:78" ht="18.75" hidden="1" x14ac:dyDescent="0.3">
      <c r="A146" s="53">
        <f>N146+R146+V146+Z146+AD146+AH146+AL146+AP146</f>
        <v>75</v>
      </c>
      <c r="B146" s="53">
        <v>144</v>
      </c>
      <c r="C146" s="336">
        <f>AVERAGE(L146,P146,T146,X146,AB146,AF146,AJ146,AN146,)</f>
        <v>22.5</v>
      </c>
      <c r="D146" s="3" t="s">
        <v>35</v>
      </c>
      <c r="E146" s="12" t="s">
        <v>34</v>
      </c>
      <c r="F146" s="12" t="s">
        <v>26</v>
      </c>
      <c r="G146" s="57" t="s">
        <v>323</v>
      </c>
      <c r="I146" s="8" t="s">
        <v>92</v>
      </c>
      <c r="J146" s="8" t="s">
        <v>90</v>
      </c>
      <c r="K146" s="344"/>
      <c r="L146" s="344"/>
      <c r="M146" s="344"/>
      <c r="N146" s="344"/>
      <c r="O146" s="314"/>
      <c r="P146" s="314"/>
      <c r="Q146" s="314"/>
      <c r="R146" s="314"/>
      <c r="S146" s="278"/>
      <c r="T146" s="278"/>
      <c r="U146" s="278"/>
      <c r="V146" s="278"/>
      <c r="W146" s="134"/>
      <c r="X146" s="134"/>
      <c r="Y146" s="139"/>
      <c r="Z146" s="139"/>
      <c r="AA146" s="94"/>
      <c r="AB146" s="94"/>
      <c r="AC146" s="94"/>
      <c r="AD146" s="94"/>
      <c r="AE146" s="264"/>
      <c r="AF146" s="252"/>
      <c r="AG146" s="252"/>
      <c r="AH146" s="252"/>
      <c r="AI146" s="195"/>
      <c r="AJ146" s="180"/>
      <c r="AK146" s="180"/>
      <c r="AL146" s="180"/>
      <c r="AM146" s="41">
        <v>2.0717592592592589E-4</v>
      </c>
      <c r="AN146" s="42">
        <v>45</v>
      </c>
      <c r="AO146" s="42">
        <v>26</v>
      </c>
      <c r="AP146" s="42">
        <v>75</v>
      </c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ht="18.75" hidden="1" x14ac:dyDescent="0.3">
      <c r="A147" s="53">
        <f>N147+R147+V147+Z147+AD147+AH147+AL147+AP147</f>
        <v>71</v>
      </c>
      <c r="B147" s="53">
        <v>145</v>
      </c>
      <c r="C147" s="336">
        <f>AVERAGE(L147,P147,T147,X147,AB147,AF147,AJ147,AN147,)</f>
        <v>28</v>
      </c>
      <c r="D147" s="3" t="s">
        <v>80</v>
      </c>
      <c r="E147" s="12" t="s">
        <v>7</v>
      </c>
      <c r="F147" s="12" t="s">
        <v>18</v>
      </c>
      <c r="G147" s="57" t="s">
        <v>210</v>
      </c>
      <c r="I147" s="8" t="s">
        <v>77</v>
      </c>
      <c r="J147" s="8" t="s">
        <v>90</v>
      </c>
      <c r="K147" s="344"/>
      <c r="L147" s="344"/>
      <c r="M147" s="344"/>
      <c r="N147" s="344"/>
      <c r="O147" s="316"/>
      <c r="P147" s="316"/>
      <c r="Q147" s="316"/>
      <c r="R147" s="316"/>
      <c r="S147" s="281"/>
      <c r="T147" s="281"/>
      <c r="U147" s="281"/>
      <c r="V147" s="281"/>
      <c r="W147" s="131"/>
      <c r="X147" s="131"/>
      <c r="Y147" s="143"/>
      <c r="Z147" s="143"/>
      <c r="AA147" s="96"/>
      <c r="AB147" s="96"/>
      <c r="AC147" s="96"/>
      <c r="AD147" s="96"/>
      <c r="AE147" s="265"/>
      <c r="AF147" s="260"/>
      <c r="AG147" s="252"/>
      <c r="AH147" s="260"/>
      <c r="AI147" s="200"/>
      <c r="AJ147" s="178"/>
      <c r="AK147" s="178"/>
      <c r="AL147" s="178"/>
      <c r="AM147" s="45">
        <v>2.1064814814814815E-4</v>
      </c>
      <c r="AN147" s="46">
        <v>56</v>
      </c>
      <c r="AO147" s="46">
        <v>30</v>
      </c>
      <c r="AP147" s="46">
        <v>71</v>
      </c>
      <c r="BQ147" s="33"/>
      <c r="BR147" s="33"/>
      <c r="BS147" s="33"/>
    </row>
    <row r="148" spans="1:78" ht="18.75" hidden="1" x14ac:dyDescent="0.3">
      <c r="A148" s="53">
        <f>N148+R148+V148+Z148+AD148+AH148+AL148+AP148</f>
        <v>67</v>
      </c>
      <c r="B148" s="53">
        <v>146</v>
      </c>
      <c r="C148" s="336">
        <f>AVERAGE(L148,P148,T148,X148,AB148,AF148,AJ148,AN148,)</f>
        <v>30.5</v>
      </c>
      <c r="D148" s="3" t="s">
        <v>30</v>
      </c>
      <c r="E148" s="12" t="s">
        <v>31</v>
      </c>
      <c r="F148" s="12" t="s">
        <v>37</v>
      </c>
      <c r="G148" s="57" t="s">
        <v>230</v>
      </c>
      <c r="I148" s="8" t="s">
        <v>77</v>
      </c>
      <c r="J148" s="8" t="s">
        <v>90</v>
      </c>
      <c r="K148" s="344"/>
      <c r="L148" s="344"/>
      <c r="M148" s="344"/>
      <c r="N148" s="344"/>
      <c r="O148" s="316"/>
      <c r="P148" s="316"/>
      <c r="Q148" s="316"/>
      <c r="R148" s="316"/>
      <c r="S148" s="281"/>
      <c r="T148" s="281"/>
      <c r="U148" s="281"/>
      <c r="V148" s="281"/>
      <c r="W148" s="131"/>
      <c r="X148" s="131"/>
      <c r="Y148" s="143"/>
      <c r="Z148" s="143"/>
      <c r="AA148" s="96"/>
      <c r="AB148" s="96"/>
      <c r="AC148" s="96"/>
      <c r="AD148" s="96"/>
      <c r="AE148" s="265"/>
      <c r="AF148" s="260"/>
      <c r="AG148" s="252"/>
      <c r="AH148" s="260"/>
      <c r="AI148" s="200"/>
      <c r="AJ148" s="178"/>
      <c r="AK148" s="178"/>
      <c r="AL148" s="178"/>
      <c r="AM148" s="45">
        <v>2.1643518518518518E-4</v>
      </c>
      <c r="AN148" s="46">
        <v>61</v>
      </c>
      <c r="AO148" s="46">
        <v>34</v>
      </c>
      <c r="AP148" s="46">
        <v>67</v>
      </c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</row>
    <row r="149" spans="1:78" ht="18.75" x14ac:dyDescent="0.3">
      <c r="A149" s="53">
        <f>N149+R149+V149+Z149+AD149+AH149+AL149+AP149</f>
        <v>65</v>
      </c>
      <c r="B149" s="53">
        <v>147</v>
      </c>
      <c r="C149" s="336">
        <f>AVERAGE(L149,P149,T149,X149,AB149,AF149,AJ149,AN149,)</f>
        <v>22.5</v>
      </c>
      <c r="D149" s="3" t="s">
        <v>78</v>
      </c>
      <c r="E149" s="12" t="s">
        <v>50</v>
      </c>
      <c r="F149" s="12" t="s">
        <v>18</v>
      </c>
      <c r="G149" s="57" t="s">
        <v>210</v>
      </c>
      <c r="I149" s="8" t="s">
        <v>92</v>
      </c>
      <c r="J149" s="8" t="s">
        <v>90</v>
      </c>
      <c r="K149" s="344"/>
      <c r="L149" s="344"/>
      <c r="M149" s="344"/>
      <c r="N149" s="344"/>
      <c r="O149" s="314"/>
      <c r="P149" s="314"/>
      <c r="Q149" s="314"/>
      <c r="R149" s="314"/>
      <c r="S149" s="278"/>
      <c r="T149" s="278"/>
      <c r="U149" s="278"/>
      <c r="V149" s="278"/>
      <c r="W149" s="134"/>
      <c r="X149" s="134"/>
      <c r="Y149" s="139"/>
      <c r="Z149" s="139"/>
      <c r="AA149" s="94"/>
      <c r="AB149" s="94"/>
      <c r="AC149" s="94"/>
      <c r="AD149" s="94"/>
      <c r="AE149" s="264"/>
      <c r="AF149" s="252"/>
      <c r="AG149" s="252"/>
      <c r="AH149" s="252"/>
      <c r="AI149" s="195"/>
      <c r="AJ149" s="180"/>
      <c r="AK149" s="180"/>
      <c r="AL149" s="180"/>
      <c r="AM149" s="41">
        <v>2.3032407407407409E-4</v>
      </c>
      <c r="AN149" s="42">
        <v>45</v>
      </c>
      <c r="AO149" s="42">
        <v>36</v>
      </c>
      <c r="AP149" s="42">
        <v>65</v>
      </c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</row>
    <row r="150" spans="1:78" ht="18.75" hidden="1" x14ac:dyDescent="0.3">
      <c r="A150" s="53">
        <f>N150+R150+V150+Z150+AD150+AH150+AL150+AP150</f>
        <v>64</v>
      </c>
      <c r="B150" s="53">
        <v>148</v>
      </c>
      <c r="C150" s="336">
        <f>AVERAGE(L150,P150,T150,X150,AB150,AF150,AJ150,AN150,)</f>
        <v>28.5</v>
      </c>
      <c r="D150" s="3" t="s">
        <v>64</v>
      </c>
      <c r="E150" s="12" t="s">
        <v>13</v>
      </c>
      <c r="F150" s="12" t="s">
        <v>18</v>
      </c>
      <c r="G150" s="57" t="s">
        <v>210</v>
      </c>
      <c r="I150" s="8" t="s">
        <v>92</v>
      </c>
      <c r="J150" s="8" t="s">
        <v>90</v>
      </c>
      <c r="K150" s="344"/>
      <c r="L150" s="344"/>
      <c r="M150" s="344"/>
      <c r="N150" s="344"/>
      <c r="O150" s="314"/>
      <c r="P150" s="314"/>
      <c r="Q150" s="314"/>
      <c r="R150" s="314"/>
      <c r="S150" s="278"/>
      <c r="T150" s="278"/>
      <c r="U150" s="278"/>
      <c r="V150" s="278"/>
      <c r="W150" s="134"/>
      <c r="X150" s="134"/>
      <c r="Y150" s="139"/>
      <c r="Z150" s="139"/>
      <c r="AA150" s="94"/>
      <c r="AB150" s="94"/>
      <c r="AC150" s="94"/>
      <c r="AD150" s="94"/>
      <c r="AE150" s="264"/>
      <c r="AF150" s="252"/>
      <c r="AG150" s="252"/>
      <c r="AH150" s="252"/>
      <c r="AI150" s="195"/>
      <c r="AJ150" s="180"/>
      <c r="AK150" s="180"/>
      <c r="AL150" s="180"/>
      <c r="AM150" s="41">
        <v>2.3032407407407409E-4</v>
      </c>
      <c r="AN150" s="42">
        <v>57</v>
      </c>
      <c r="AO150" s="42">
        <v>37</v>
      </c>
      <c r="AP150" s="42">
        <v>64</v>
      </c>
    </row>
    <row r="151" spans="1:78" ht="18.75" hidden="1" x14ac:dyDescent="0.3">
      <c r="A151" s="53">
        <f>N151+R151+V151+Z151+AD151+AH151+AL151+AP151</f>
        <v>61</v>
      </c>
      <c r="B151" s="53">
        <v>149</v>
      </c>
      <c r="C151" s="336">
        <f>AVERAGE(L151,P151,T151,X151,AB151,AF151,AJ151,AN151,)</f>
        <v>22</v>
      </c>
      <c r="D151" s="3" t="s">
        <v>82</v>
      </c>
      <c r="E151" s="12" t="s">
        <v>13</v>
      </c>
      <c r="F151" s="12" t="s">
        <v>83</v>
      </c>
      <c r="G151" s="57" t="s">
        <v>231</v>
      </c>
      <c r="I151" s="8" t="s">
        <v>77</v>
      </c>
      <c r="J151" s="8" t="s">
        <v>90</v>
      </c>
      <c r="K151" s="344"/>
      <c r="L151" s="344"/>
      <c r="M151" s="344"/>
      <c r="N151" s="344"/>
      <c r="O151" s="314"/>
      <c r="P151" s="314"/>
      <c r="Q151" s="314"/>
      <c r="R151" s="314"/>
      <c r="S151" s="278"/>
      <c r="T151" s="278"/>
      <c r="U151" s="278"/>
      <c r="V151" s="278"/>
      <c r="W151" s="134"/>
      <c r="X151" s="134"/>
      <c r="Y151" s="139"/>
      <c r="Z151" s="139"/>
      <c r="AA151" s="94"/>
      <c r="AB151" s="94"/>
      <c r="AC151" s="94"/>
      <c r="AD151" s="94"/>
      <c r="AE151" s="264"/>
      <c r="AF151" s="252"/>
      <c r="AG151" s="252"/>
      <c r="AH151" s="252"/>
      <c r="AI151" s="195"/>
      <c r="AJ151" s="180"/>
      <c r="AK151" s="180"/>
      <c r="AL151" s="180"/>
      <c r="AM151" s="41">
        <v>2.3611111111111109E-4</v>
      </c>
      <c r="AN151" s="42">
        <v>44</v>
      </c>
      <c r="AO151" s="42">
        <v>40</v>
      </c>
      <c r="AP151" s="42">
        <v>61</v>
      </c>
    </row>
    <row r="152" spans="1:78" ht="15.75" hidden="1" x14ac:dyDescent="0.25">
      <c r="E152" s="5" t="s">
        <v>227</v>
      </c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AD152" s="81"/>
      <c r="AE152" s="9"/>
      <c r="AH152" s="8"/>
    </row>
    <row r="153" spans="1:78" ht="15.75" hidden="1" x14ac:dyDescent="0.25">
      <c r="A153" s="21"/>
      <c r="B153" s="21"/>
      <c r="C153" s="6"/>
      <c r="D153" s="20" t="s">
        <v>157</v>
      </c>
      <c r="E153" s="5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AD153" s="81"/>
      <c r="AE153" s="5"/>
      <c r="AF153" s="5"/>
      <c r="AG153" s="5"/>
      <c r="AH153" s="5"/>
      <c r="AI153" s="5"/>
    </row>
    <row r="154" spans="1:78" ht="15.75" hidden="1" x14ac:dyDescent="0.25">
      <c r="A154" s="21"/>
      <c r="B154" s="21"/>
      <c r="C154" s="320" t="s">
        <v>147</v>
      </c>
      <c r="D154" s="11" t="s">
        <v>155</v>
      </c>
      <c r="F154" s="5"/>
      <c r="Y154" s="21"/>
      <c r="Z154" s="21"/>
      <c r="AC154" s="21"/>
      <c r="AD154" s="11"/>
      <c r="AE154" s="5"/>
      <c r="AF154" s="5"/>
      <c r="AG154" s="5"/>
      <c r="AH154" s="5"/>
      <c r="AI154" s="11"/>
      <c r="AK154" s="5"/>
      <c r="AL154" s="5"/>
      <c r="AM154" s="5"/>
      <c r="AN154" s="5"/>
      <c r="AO154" s="5"/>
      <c r="AP154" s="5"/>
    </row>
    <row r="155" spans="1:78" ht="15.75" hidden="1" x14ac:dyDescent="0.25">
      <c r="A155" s="21"/>
      <c r="B155" s="21"/>
      <c r="C155" s="320" t="s">
        <v>148</v>
      </c>
      <c r="D155" s="11" t="s">
        <v>149</v>
      </c>
      <c r="F155" s="5"/>
      <c r="Y155" s="21"/>
      <c r="Z155" s="21"/>
      <c r="AC155" s="21"/>
      <c r="AD155" s="19"/>
      <c r="AI155" s="11"/>
      <c r="AK155" s="5"/>
      <c r="AL155" s="5"/>
      <c r="AM155" s="5"/>
      <c r="AN155" s="5"/>
      <c r="AO155" s="5"/>
      <c r="AP155" s="5"/>
    </row>
    <row r="156" spans="1:78" ht="15.75" hidden="1" x14ac:dyDescent="0.25">
      <c r="A156" s="11"/>
      <c r="B156" s="11"/>
      <c r="C156" s="6" t="s">
        <v>150</v>
      </c>
      <c r="D156" s="11" t="s">
        <v>153</v>
      </c>
      <c r="F156" s="5"/>
      <c r="Y156" s="21"/>
      <c r="Z156" s="21"/>
      <c r="AC156" s="21"/>
      <c r="AD156" s="19"/>
      <c r="AI156" s="11"/>
      <c r="AK156" s="5"/>
      <c r="AL156" s="5"/>
      <c r="AM156" s="5"/>
      <c r="AN156" s="5"/>
      <c r="AO156" s="5"/>
      <c r="AP156" s="5"/>
    </row>
    <row r="157" spans="1:78" ht="15.75" hidden="1" x14ac:dyDescent="0.25">
      <c r="A157" s="11"/>
      <c r="B157" s="11"/>
      <c r="C157" s="6" t="s">
        <v>151</v>
      </c>
      <c r="D157" s="11" t="s">
        <v>154</v>
      </c>
      <c r="F157" s="5"/>
      <c r="Y157" s="11"/>
      <c r="Z157" s="11"/>
      <c r="AC157" s="11"/>
      <c r="AD157" s="37"/>
      <c r="AI157" s="11"/>
      <c r="AK157" s="5"/>
      <c r="AL157" s="5"/>
      <c r="AM157" s="5"/>
      <c r="AN157" s="5"/>
      <c r="AO157" s="5"/>
      <c r="AP157" s="5"/>
    </row>
    <row r="158" spans="1:78" ht="15.75" hidden="1" x14ac:dyDescent="0.25">
      <c r="A158" s="21"/>
      <c r="B158" s="21"/>
      <c r="C158" s="320"/>
      <c r="F158" s="5"/>
      <c r="G158" s="5"/>
      <c r="Y158" s="11"/>
      <c r="Z158" s="11"/>
      <c r="AC158" s="11"/>
      <c r="AD158" s="37"/>
      <c r="AE158" s="5"/>
      <c r="AF158" s="5"/>
      <c r="AG158" s="5"/>
      <c r="AH158" s="5"/>
      <c r="AI158" s="11"/>
      <c r="AK158" s="5"/>
      <c r="AL158" s="5"/>
      <c r="AM158" s="5"/>
      <c r="AN158" s="5"/>
      <c r="AO158" s="5"/>
      <c r="AP158" s="5"/>
    </row>
    <row r="159" spans="1:78" ht="15.75" hidden="1" x14ac:dyDescent="0.25">
      <c r="A159" s="21"/>
      <c r="B159" s="21"/>
      <c r="C159" s="320"/>
      <c r="D159" s="22" t="s">
        <v>160</v>
      </c>
      <c r="F159" s="5"/>
      <c r="Y159" s="21"/>
      <c r="Z159" s="21"/>
      <c r="AC159" s="21"/>
      <c r="AD159" s="19"/>
      <c r="AI159" s="11"/>
      <c r="AK159" s="5"/>
      <c r="AL159" s="5"/>
      <c r="AM159" s="5"/>
      <c r="AN159" s="5"/>
      <c r="AO159" s="5"/>
      <c r="AP159" s="5"/>
    </row>
    <row r="160" spans="1:78" ht="15.75" hidden="1" x14ac:dyDescent="0.25">
      <c r="A160" s="21"/>
      <c r="B160" s="21"/>
      <c r="C160" s="320" t="s">
        <v>147</v>
      </c>
      <c r="D160" s="5" t="s">
        <v>158</v>
      </c>
      <c r="F160" s="5"/>
      <c r="G160" s="28"/>
      <c r="Y160" s="21"/>
      <c r="Z160" s="21"/>
      <c r="AC160" s="21"/>
      <c r="AD160" s="19"/>
      <c r="AI160" s="11"/>
      <c r="AK160" s="5"/>
      <c r="AL160" s="5"/>
      <c r="AM160" s="5"/>
      <c r="AN160" s="5"/>
      <c r="AO160" s="5"/>
      <c r="AP160" s="5"/>
    </row>
    <row r="161" spans="1:42" ht="15.75" hidden="1" x14ac:dyDescent="0.25">
      <c r="A161" s="21"/>
      <c r="B161" s="21"/>
      <c r="C161" s="320" t="s">
        <v>148</v>
      </c>
      <c r="D161" s="5" t="s">
        <v>159</v>
      </c>
      <c r="F161" s="5"/>
      <c r="G161" s="36"/>
      <c r="Y161" s="21"/>
      <c r="Z161" s="21"/>
      <c r="AC161" s="21"/>
      <c r="AD161" s="19"/>
      <c r="AI161" s="11"/>
      <c r="AK161" s="5"/>
      <c r="AL161" s="5"/>
      <c r="AM161" s="5"/>
      <c r="AN161" s="5"/>
      <c r="AO161" s="5"/>
      <c r="AP161" s="5"/>
    </row>
    <row r="162" spans="1:42" ht="15.75" hidden="1" x14ac:dyDescent="0.25">
      <c r="A162" s="11"/>
      <c r="B162" s="11"/>
      <c r="C162" s="6"/>
      <c r="F162" s="5"/>
      <c r="Y162" s="21"/>
      <c r="Z162" s="21"/>
      <c r="AC162" s="21"/>
      <c r="AD162" s="19"/>
      <c r="AI162" s="11"/>
      <c r="AK162" s="5"/>
      <c r="AL162" s="5"/>
      <c r="AM162" s="5"/>
      <c r="AN162" s="5"/>
      <c r="AO162" s="5"/>
      <c r="AP162" s="5"/>
    </row>
    <row r="163" spans="1:42" ht="15.75" hidden="1" x14ac:dyDescent="0.25">
      <c r="A163" s="11"/>
      <c r="B163" s="11"/>
      <c r="C163" s="6"/>
      <c r="D163" s="22" t="s">
        <v>161</v>
      </c>
      <c r="F163" s="5"/>
      <c r="Y163" s="11"/>
      <c r="Z163" s="11"/>
      <c r="AC163" s="11"/>
      <c r="AD163" s="37"/>
      <c r="AE163" s="5"/>
      <c r="AF163" s="5"/>
      <c r="AG163" s="5"/>
      <c r="AH163" s="5"/>
      <c r="AI163" s="11"/>
      <c r="AK163" s="5"/>
      <c r="AL163" s="5"/>
      <c r="AM163" s="5"/>
      <c r="AN163" s="5"/>
      <c r="AO163" s="5"/>
      <c r="AP163" s="5"/>
    </row>
    <row r="164" spans="1:42" ht="15.75" hidden="1" x14ac:dyDescent="0.25">
      <c r="A164" s="21"/>
      <c r="B164" s="21"/>
      <c r="C164" s="320" t="s">
        <v>147</v>
      </c>
      <c r="D164" s="5" t="s">
        <v>162</v>
      </c>
      <c r="F164" s="5"/>
      <c r="G164" s="27"/>
      <c r="Y164" s="11"/>
      <c r="Z164" s="11"/>
      <c r="AC164" s="11"/>
      <c r="AD164" s="37"/>
      <c r="AI164" s="11"/>
      <c r="AK164" s="5"/>
      <c r="AL164" s="5"/>
      <c r="AM164" s="5"/>
      <c r="AN164" s="5"/>
      <c r="AO164" s="5"/>
      <c r="AP164" s="5"/>
    </row>
    <row r="165" spans="1:42" ht="15.75" hidden="1" x14ac:dyDescent="0.25">
      <c r="A165" s="21"/>
      <c r="B165" s="21"/>
      <c r="C165" s="320" t="s">
        <v>148</v>
      </c>
      <c r="D165" s="5" t="s">
        <v>163</v>
      </c>
      <c r="F165" s="5"/>
      <c r="Y165" s="21"/>
      <c r="Z165" s="21"/>
      <c r="AC165" s="21"/>
      <c r="AD165" s="19"/>
      <c r="AE165" s="5"/>
      <c r="AF165" s="5"/>
      <c r="AG165" s="5"/>
      <c r="AH165" s="5"/>
      <c r="AI165" s="11"/>
      <c r="AK165" s="5"/>
      <c r="AL165" s="5"/>
      <c r="AM165" s="5"/>
      <c r="AN165" s="5"/>
      <c r="AO165" s="5"/>
      <c r="AP165" s="5"/>
    </row>
    <row r="166" spans="1:42" ht="15.75" hidden="1" x14ac:dyDescent="0.25">
      <c r="A166" s="21"/>
      <c r="B166" s="21"/>
      <c r="C166" s="6"/>
      <c r="D166" s="5" t="s">
        <v>228</v>
      </c>
      <c r="F166" s="5"/>
      <c r="Y166" s="21"/>
      <c r="Z166" s="21"/>
      <c r="AC166" s="21"/>
      <c r="AD166" s="19"/>
      <c r="AI166" s="11"/>
      <c r="AK166" s="5"/>
      <c r="AL166" s="5"/>
      <c r="AM166" s="5"/>
      <c r="AN166" s="5"/>
      <c r="AO166" s="5"/>
      <c r="AP166" s="5"/>
    </row>
    <row r="167" spans="1:42" ht="15.75" hidden="1" x14ac:dyDescent="0.25">
      <c r="A167" s="21"/>
      <c r="B167" s="21"/>
      <c r="C167" s="6"/>
      <c r="D167" s="5" t="s">
        <v>229</v>
      </c>
      <c r="F167" s="5"/>
      <c r="Y167" s="21"/>
      <c r="Z167" s="21"/>
      <c r="AC167" s="21"/>
      <c r="AD167" s="11"/>
      <c r="AI167" s="11"/>
      <c r="AK167" s="5"/>
      <c r="AL167" s="5"/>
      <c r="AM167" s="5"/>
      <c r="AN167" s="5"/>
      <c r="AO167" s="5"/>
      <c r="AP167" s="5"/>
    </row>
    <row r="168" spans="1:42" ht="15.75" hidden="1" x14ac:dyDescent="0.25">
      <c r="A168" s="21"/>
      <c r="B168" s="21"/>
      <c r="C168" s="6"/>
      <c r="D168" s="6"/>
      <c r="F168" s="5"/>
      <c r="Y168" s="21"/>
      <c r="Z168" s="21"/>
      <c r="AC168" s="21"/>
      <c r="AD168" s="11"/>
      <c r="AI168" s="11"/>
      <c r="AK168" s="5"/>
      <c r="AL168" s="5"/>
      <c r="AM168" s="5"/>
      <c r="AN168" s="5"/>
      <c r="AO168" s="5"/>
      <c r="AP168" s="5"/>
    </row>
    <row r="169" spans="1:42" ht="15.75" hidden="1" x14ac:dyDescent="0.25">
      <c r="A169" s="21"/>
      <c r="B169" s="21"/>
      <c r="C169" s="6"/>
      <c r="D169" s="6"/>
      <c r="E169" s="5"/>
      <c r="F169" s="5"/>
      <c r="Y169" s="21"/>
      <c r="Z169" s="21"/>
      <c r="AC169" s="21"/>
      <c r="AD169" s="11"/>
      <c r="AI169" s="11"/>
      <c r="AK169" s="5"/>
      <c r="AL169" s="5"/>
      <c r="AM169" s="5"/>
      <c r="AN169" s="5"/>
      <c r="AO169" s="5"/>
      <c r="AP169" s="5"/>
    </row>
    <row r="170" spans="1:42" ht="15.75" hidden="1" x14ac:dyDescent="0.25">
      <c r="A170" s="21"/>
      <c r="B170" s="21"/>
      <c r="C170" s="6"/>
      <c r="D170" s="6"/>
      <c r="E170" s="5"/>
      <c r="F170" s="5"/>
      <c r="Y170" s="21"/>
      <c r="Z170" s="21"/>
      <c r="AC170" s="21"/>
      <c r="AD170" s="11"/>
      <c r="AI170" s="11"/>
      <c r="AK170" s="5"/>
      <c r="AL170" s="5"/>
      <c r="AM170" s="5"/>
      <c r="AN170" s="5"/>
      <c r="AO170" s="5"/>
      <c r="AP170" s="5"/>
    </row>
    <row r="171" spans="1:42" ht="15.75" hidden="1" x14ac:dyDescent="0.25">
      <c r="A171" s="54"/>
      <c r="B171" s="54"/>
      <c r="C171" s="6"/>
      <c r="D171" s="6"/>
      <c r="E171" s="5"/>
      <c r="F171" s="5"/>
      <c r="G171" s="27"/>
      <c r="Y171" s="21"/>
      <c r="Z171" s="21"/>
      <c r="AC171" s="21"/>
      <c r="AD171" s="11"/>
      <c r="AI171" s="11"/>
      <c r="AK171" s="5"/>
      <c r="AL171" s="5"/>
      <c r="AM171" s="5"/>
      <c r="AN171" s="5"/>
      <c r="AO171" s="5"/>
      <c r="AP171" s="5"/>
    </row>
    <row r="172" spans="1:42" ht="15.75" hidden="1" x14ac:dyDescent="0.25">
      <c r="A172" s="54"/>
      <c r="B172" s="54"/>
      <c r="C172" s="6"/>
      <c r="D172" s="6"/>
      <c r="F172" s="5"/>
      <c r="G172" s="36"/>
      <c r="Y172" s="54"/>
      <c r="Z172" s="54"/>
      <c r="AC172" s="54"/>
      <c r="AD172" s="11"/>
      <c r="AI172" s="11"/>
      <c r="AK172" s="5"/>
      <c r="AL172" s="5"/>
      <c r="AM172" s="5"/>
      <c r="AN172" s="5"/>
      <c r="AO172" s="5"/>
      <c r="AP172" s="5"/>
    </row>
    <row r="173" spans="1:42" ht="15.75" hidden="1" x14ac:dyDescent="0.25">
      <c r="A173" s="54"/>
      <c r="B173" s="54"/>
      <c r="C173" s="6"/>
      <c r="D173" s="6"/>
      <c r="F173" s="5"/>
      <c r="G173" s="36"/>
      <c r="Y173" s="54"/>
      <c r="Z173" s="54"/>
      <c r="AC173" s="54"/>
      <c r="AD173" s="11"/>
      <c r="AI173" s="11"/>
      <c r="AK173" s="5"/>
      <c r="AL173" s="5"/>
      <c r="AM173" s="5"/>
      <c r="AN173" s="5"/>
      <c r="AO173" s="5"/>
      <c r="AP173" s="5"/>
    </row>
    <row r="174" spans="1:42" ht="15.75" hidden="1" x14ac:dyDescent="0.25">
      <c r="A174" s="54"/>
      <c r="B174" s="54"/>
      <c r="C174" s="6"/>
      <c r="D174" s="6"/>
      <c r="F174" s="5"/>
      <c r="Y174" s="54"/>
      <c r="Z174" s="54"/>
      <c r="AC174" s="54"/>
      <c r="AD174" s="11"/>
      <c r="AI174" s="11"/>
      <c r="AK174" s="5"/>
      <c r="AL174" s="5"/>
      <c r="AM174" s="5"/>
      <c r="AN174" s="5"/>
      <c r="AO174" s="5"/>
      <c r="AP174" s="5"/>
    </row>
    <row r="175" spans="1:42" ht="15.75" hidden="1" x14ac:dyDescent="0.25">
      <c r="A175" s="54"/>
      <c r="B175" s="54"/>
      <c r="C175" s="6"/>
      <c r="D175" s="6"/>
      <c r="F175" s="5"/>
      <c r="G175" s="27"/>
      <c r="Y175" s="54"/>
      <c r="Z175" s="54"/>
      <c r="AC175" s="54"/>
      <c r="AD175" s="11"/>
      <c r="AI175" s="11"/>
      <c r="AK175" s="5"/>
      <c r="AL175" s="5"/>
      <c r="AM175" s="5"/>
      <c r="AN175" s="5"/>
      <c r="AO175" s="5"/>
      <c r="AP175" s="5"/>
    </row>
    <row r="176" spans="1:42" ht="15.75" hidden="1" x14ac:dyDescent="0.25">
      <c r="A176" s="54"/>
      <c r="B176" s="54"/>
      <c r="C176" s="6"/>
      <c r="D176" s="6"/>
      <c r="F176" s="5"/>
      <c r="Y176" s="54"/>
      <c r="Z176" s="54"/>
      <c r="AC176" s="54"/>
      <c r="AD176" s="11"/>
      <c r="AI176" s="11"/>
      <c r="AK176" s="5"/>
      <c r="AL176" s="5"/>
      <c r="AM176" s="5"/>
      <c r="AN176" s="5"/>
      <c r="AO176" s="5"/>
      <c r="AP176" s="5"/>
    </row>
    <row r="177" spans="1:42" ht="15.75" hidden="1" x14ac:dyDescent="0.25">
      <c r="A177" s="54"/>
      <c r="B177" s="54"/>
      <c r="C177" s="6"/>
      <c r="D177" s="6"/>
      <c r="F177" s="5"/>
      <c r="Y177" s="54"/>
      <c r="Z177" s="54"/>
      <c r="AC177" s="54"/>
      <c r="AD177" s="11"/>
      <c r="AI177" s="11"/>
      <c r="AK177" s="5"/>
      <c r="AL177" s="5"/>
      <c r="AM177" s="5"/>
      <c r="AN177" s="5"/>
      <c r="AO177" s="5"/>
      <c r="AP177" s="5"/>
    </row>
    <row r="178" spans="1:42" ht="15.75" hidden="1" x14ac:dyDescent="0.25">
      <c r="A178" s="54"/>
      <c r="B178" s="54"/>
      <c r="C178" s="6"/>
      <c r="D178" s="6"/>
      <c r="F178" s="5"/>
      <c r="Y178" s="54"/>
      <c r="Z178" s="54"/>
      <c r="AC178" s="54"/>
      <c r="AD178" s="11"/>
      <c r="AI178" s="11"/>
      <c r="AK178" s="5"/>
      <c r="AL178" s="5"/>
      <c r="AM178" s="5"/>
      <c r="AN178" s="5"/>
      <c r="AO178" s="5"/>
      <c r="AP178" s="5"/>
    </row>
    <row r="179" spans="1:42" ht="15.75" hidden="1" x14ac:dyDescent="0.25">
      <c r="A179" s="54"/>
      <c r="B179" s="54"/>
      <c r="C179" s="6"/>
      <c r="D179" s="6"/>
      <c r="F179" s="5"/>
      <c r="Y179" s="54"/>
      <c r="Z179" s="54"/>
      <c r="AC179" s="54"/>
      <c r="AD179" s="11"/>
      <c r="AI179" s="11"/>
      <c r="AK179" s="5"/>
      <c r="AL179" s="5"/>
      <c r="AM179" s="5"/>
      <c r="AN179" s="5"/>
      <c r="AO179" s="5"/>
      <c r="AP179" s="5"/>
    </row>
    <row r="180" spans="1:42" ht="15.75" hidden="1" x14ac:dyDescent="0.25">
      <c r="A180" s="54"/>
      <c r="B180" s="54"/>
      <c r="C180" s="6"/>
      <c r="D180" s="6"/>
      <c r="F180" s="5"/>
      <c r="Y180" s="54"/>
      <c r="Z180" s="54"/>
      <c r="AC180" s="54"/>
      <c r="AD180" s="11"/>
      <c r="AI180" s="11"/>
      <c r="AK180" s="5"/>
      <c r="AL180" s="5"/>
      <c r="AM180" s="5"/>
      <c r="AN180" s="5"/>
      <c r="AO180" s="5"/>
      <c r="AP180" s="5"/>
    </row>
    <row r="181" spans="1:42" ht="15.75" hidden="1" x14ac:dyDescent="0.25">
      <c r="A181" s="54"/>
      <c r="B181" s="54"/>
      <c r="C181" s="6"/>
      <c r="D181" s="6"/>
      <c r="Y181" s="54"/>
      <c r="Z181" s="54"/>
      <c r="AC181" s="54"/>
      <c r="AD181" s="11"/>
      <c r="AI181" s="11"/>
      <c r="AK181" s="5"/>
    </row>
    <row r="182" spans="1:42" ht="15.75" hidden="1" x14ac:dyDescent="0.25">
      <c r="A182" s="54"/>
      <c r="B182" s="54"/>
      <c r="C182" s="6"/>
      <c r="D182" s="6"/>
      <c r="F182" s="5"/>
      <c r="G182" s="5"/>
      <c r="Y182" s="54"/>
      <c r="Z182" s="54"/>
      <c r="AC182" s="54"/>
      <c r="AD182" s="11"/>
      <c r="AE182" s="5"/>
      <c r="AF182" s="5"/>
      <c r="AG182" s="5"/>
      <c r="AH182" s="5"/>
      <c r="AI182" s="11"/>
      <c r="AK182" s="5"/>
      <c r="AM182" s="5"/>
      <c r="AN182" s="5"/>
      <c r="AO182" s="5"/>
      <c r="AP182" s="5"/>
    </row>
    <row r="183" spans="1:42" ht="15.75" hidden="1" x14ac:dyDescent="0.25">
      <c r="A183" s="54"/>
      <c r="B183" s="54"/>
      <c r="C183" s="6"/>
      <c r="D183" s="6"/>
      <c r="F183" s="5"/>
      <c r="G183" s="5"/>
      <c r="Y183" s="54"/>
      <c r="Z183" s="54"/>
      <c r="AC183" s="54"/>
      <c r="AD183" s="11"/>
      <c r="AE183" s="5"/>
      <c r="AF183" s="5"/>
      <c r="AG183" s="5"/>
      <c r="AH183" s="5"/>
      <c r="AI183" s="11"/>
      <c r="AK183" s="5"/>
      <c r="AM183" s="5"/>
      <c r="AN183" s="5"/>
      <c r="AO183" s="5"/>
      <c r="AP183" s="5"/>
    </row>
    <row r="184" spans="1:42" ht="15.75" hidden="1" x14ac:dyDescent="0.25">
      <c r="A184" s="54"/>
      <c r="B184" s="54"/>
      <c r="C184" s="6"/>
      <c r="D184" s="6"/>
      <c r="F184" s="5"/>
      <c r="G184" s="5"/>
      <c r="Y184" s="54"/>
      <c r="Z184" s="54"/>
      <c r="AC184" s="54"/>
      <c r="AD184" s="11"/>
      <c r="AE184" s="5"/>
      <c r="AF184" s="5"/>
      <c r="AG184" s="5"/>
      <c r="AH184" s="5"/>
      <c r="AI184" s="11"/>
      <c r="AK184" s="5"/>
      <c r="AM184" s="5"/>
      <c r="AN184" s="5"/>
      <c r="AO184" s="5"/>
      <c r="AP184" s="5"/>
    </row>
    <row r="185" spans="1:42" ht="15.75" hidden="1" x14ac:dyDescent="0.25">
      <c r="A185" s="21"/>
      <c r="B185" s="21"/>
      <c r="C185" s="6"/>
      <c r="D185" s="6"/>
      <c r="F185" s="5"/>
      <c r="G185" s="5"/>
      <c r="Y185" s="54"/>
      <c r="Z185" s="54"/>
      <c r="AC185" s="54"/>
      <c r="AD185" s="11"/>
      <c r="AE185" s="5"/>
      <c r="AF185" s="5"/>
      <c r="AG185" s="5"/>
      <c r="AH185" s="5"/>
      <c r="AI185" s="11"/>
      <c r="AK185" s="5"/>
      <c r="AM185" s="5"/>
      <c r="AN185" s="5"/>
      <c r="AO185" s="5"/>
      <c r="AP185" s="5"/>
    </row>
    <row r="186" spans="1:42" ht="15.75" hidden="1" x14ac:dyDescent="0.25">
      <c r="A186" s="21"/>
      <c r="B186" s="21"/>
      <c r="C186" s="6"/>
      <c r="D186" s="6"/>
      <c r="F186" s="5"/>
      <c r="G186" s="5"/>
      <c r="Y186" s="21"/>
      <c r="Z186" s="21"/>
      <c r="AC186" s="21"/>
      <c r="AD186" s="11"/>
      <c r="AE186" s="5"/>
      <c r="AF186" s="5"/>
      <c r="AG186" s="5"/>
      <c r="AH186" s="5"/>
      <c r="AI186" s="11"/>
      <c r="AK186" s="5"/>
      <c r="AM186" s="5"/>
      <c r="AN186" s="5"/>
      <c r="AO186" s="5"/>
      <c r="AP186" s="5"/>
    </row>
    <row r="187" spans="1:42" ht="15.75" hidden="1" x14ac:dyDescent="0.25">
      <c r="D187" s="6"/>
      <c r="F187" s="5"/>
      <c r="G187" s="5"/>
      <c r="Y187" s="21"/>
      <c r="Z187" s="21"/>
      <c r="AC187" s="21"/>
      <c r="AD187" s="11"/>
      <c r="AE187" s="5"/>
      <c r="AF187" s="5"/>
      <c r="AG187" s="5"/>
      <c r="AH187" s="5"/>
      <c r="AI187" s="11"/>
      <c r="AK187" s="5"/>
      <c r="AM187" s="5"/>
      <c r="AN187" s="5"/>
      <c r="AO187" s="5"/>
      <c r="AP187" s="5"/>
    </row>
    <row r="188" spans="1:42" ht="15.75" hidden="1" x14ac:dyDescent="0.25">
      <c r="F188" s="5"/>
      <c r="G188" s="5"/>
      <c r="AD188" s="81"/>
      <c r="AE188" s="5"/>
      <c r="AF188" s="5"/>
      <c r="AG188" s="5"/>
      <c r="AH188" s="5"/>
      <c r="AM188" s="5"/>
      <c r="AN188" s="5"/>
      <c r="AO188" s="5"/>
      <c r="AP188" s="5"/>
    </row>
    <row r="189" spans="1:42" ht="15.75" hidden="1" x14ac:dyDescent="0.25">
      <c r="F189" s="5"/>
      <c r="G189" s="5"/>
      <c r="AD189" s="81"/>
      <c r="AE189" s="5"/>
      <c r="AF189" s="5"/>
      <c r="AG189" s="5"/>
      <c r="AH189" s="5"/>
      <c r="AM189" s="5"/>
      <c r="AN189" s="5"/>
      <c r="AO189" s="5"/>
      <c r="AP189" s="5"/>
    </row>
    <row r="190" spans="1:42" ht="15.75" hidden="1" x14ac:dyDescent="0.25">
      <c r="F190" s="5"/>
      <c r="G190" s="5"/>
      <c r="AD190" s="81"/>
      <c r="AE190" s="5"/>
      <c r="AF190" s="5"/>
      <c r="AG190" s="5"/>
      <c r="AH190" s="5"/>
      <c r="AM190" s="5"/>
      <c r="AN190" s="5"/>
      <c r="AO190" s="5"/>
      <c r="AP190" s="5"/>
    </row>
    <row r="191" spans="1:42" ht="15.75" hidden="1" x14ac:dyDescent="0.25">
      <c r="F191" s="5"/>
      <c r="G191" s="5"/>
      <c r="AD191" s="81"/>
      <c r="AE191" s="5"/>
      <c r="AF191" s="5"/>
      <c r="AG191" s="5"/>
      <c r="AH191" s="5"/>
      <c r="AM191" s="5"/>
      <c r="AN191" s="5"/>
      <c r="AO191" s="5"/>
      <c r="AP191" s="5"/>
    </row>
    <row r="192" spans="1:42" ht="15.75" hidden="1" x14ac:dyDescent="0.25">
      <c r="F192" s="5"/>
      <c r="G192" s="5"/>
      <c r="AD192" s="81"/>
      <c r="AE192" s="5"/>
      <c r="AF192" s="5"/>
      <c r="AG192" s="5"/>
      <c r="AH192" s="5"/>
      <c r="AM192" s="5"/>
      <c r="AN192" s="5"/>
      <c r="AO192" s="5"/>
      <c r="AP192" s="5"/>
    </row>
    <row r="193" spans="6:42" ht="15.75" hidden="1" x14ac:dyDescent="0.25">
      <c r="F193" s="5"/>
      <c r="G193" s="5"/>
      <c r="AD193" s="81"/>
      <c r="AE193" s="5"/>
      <c r="AF193" s="5"/>
      <c r="AG193" s="5"/>
      <c r="AH193" s="5"/>
      <c r="AM193" s="5"/>
      <c r="AN193" s="5"/>
      <c r="AO193" s="5"/>
      <c r="AP193" s="5"/>
    </row>
    <row r="194" spans="6:42" ht="15.75" hidden="1" x14ac:dyDescent="0.25">
      <c r="F194" s="5"/>
      <c r="G194" s="5"/>
      <c r="AD194" s="81"/>
      <c r="AE194" s="5"/>
      <c r="AF194" s="5"/>
      <c r="AG194" s="5"/>
      <c r="AH194" s="5"/>
      <c r="AM194" s="5"/>
      <c r="AN194" s="5"/>
      <c r="AO194" s="5"/>
      <c r="AP194" s="5"/>
    </row>
    <row r="195" spans="6:42" ht="15.75" hidden="1" x14ac:dyDescent="0.25">
      <c r="F195" s="5"/>
      <c r="G195" s="5"/>
      <c r="AD195" s="81"/>
      <c r="AE195" s="5"/>
      <c r="AF195" s="5"/>
      <c r="AG195" s="5"/>
      <c r="AH195" s="5"/>
      <c r="AM195" s="5"/>
      <c r="AN195" s="5"/>
      <c r="AO195" s="5"/>
      <c r="AP195" s="5"/>
    </row>
    <row r="196" spans="6:42" ht="15.75" hidden="1" x14ac:dyDescent="0.25">
      <c r="F196" s="5"/>
      <c r="G196" s="5"/>
      <c r="AD196" s="81"/>
      <c r="AE196" s="5"/>
      <c r="AF196" s="5"/>
      <c r="AG196" s="5"/>
      <c r="AH196" s="5"/>
      <c r="AM196" s="5"/>
      <c r="AN196" s="5"/>
      <c r="AO196" s="5"/>
      <c r="AP196" s="5"/>
    </row>
    <row r="197" spans="6:42" ht="15.75" hidden="1" x14ac:dyDescent="0.25">
      <c r="F197" s="5"/>
      <c r="G197" s="5"/>
      <c r="AD197" s="81"/>
      <c r="AE197" s="5"/>
      <c r="AF197" s="5"/>
      <c r="AG197" s="5"/>
      <c r="AH197" s="5"/>
      <c r="AM197" s="5"/>
      <c r="AN197" s="5"/>
      <c r="AO197" s="5"/>
      <c r="AP197" s="5"/>
    </row>
    <row r="198" spans="6:42" ht="15.75" hidden="1" x14ac:dyDescent="0.25">
      <c r="F198" s="5"/>
      <c r="G198" s="5"/>
      <c r="AD198" s="81"/>
      <c r="AE198" s="5"/>
      <c r="AF198" s="5"/>
      <c r="AG198" s="5"/>
      <c r="AH198" s="5"/>
      <c r="AM198" s="5"/>
      <c r="AN198" s="5"/>
      <c r="AO198" s="5"/>
      <c r="AP198" s="5"/>
    </row>
    <row r="199" spans="6:42" ht="15.75" hidden="1" x14ac:dyDescent="0.25">
      <c r="F199" s="5"/>
      <c r="G199" s="5"/>
      <c r="AD199" s="81"/>
      <c r="AE199" s="5"/>
      <c r="AF199" s="5"/>
      <c r="AG199" s="5"/>
      <c r="AH199" s="5"/>
      <c r="AM199" s="5"/>
      <c r="AN199" s="5"/>
      <c r="AO199" s="5"/>
      <c r="AP199" s="5"/>
    </row>
    <row r="200" spans="6:42" ht="15.75" hidden="1" x14ac:dyDescent="0.25">
      <c r="F200" s="5"/>
      <c r="G200" s="5"/>
      <c r="AD200" s="81"/>
      <c r="AE200" s="5"/>
      <c r="AF200" s="5"/>
      <c r="AG200" s="5"/>
      <c r="AH200" s="5"/>
      <c r="AM200" s="5"/>
      <c r="AN200" s="5"/>
      <c r="AO200" s="5"/>
      <c r="AP200" s="5"/>
    </row>
    <row r="201" spans="6:42" ht="15.75" hidden="1" x14ac:dyDescent="0.25">
      <c r="F201" s="5"/>
      <c r="G201" s="5"/>
      <c r="AD201" s="81"/>
      <c r="AE201" s="5"/>
      <c r="AF201" s="5"/>
      <c r="AG201" s="5"/>
      <c r="AH201" s="5"/>
      <c r="AM201" s="5"/>
      <c r="AN201" s="5"/>
      <c r="AO201" s="5"/>
      <c r="AP201" s="5"/>
    </row>
    <row r="202" spans="6:42" ht="15.75" hidden="1" x14ac:dyDescent="0.25">
      <c r="F202" s="5"/>
      <c r="G202" s="5"/>
      <c r="AD202" s="81"/>
      <c r="AE202" s="5"/>
      <c r="AF202" s="5"/>
      <c r="AG202" s="5"/>
      <c r="AH202" s="5"/>
      <c r="AM202" s="5"/>
      <c r="AN202" s="5"/>
      <c r="AO202" s="5"/>
      <c r="AP202" s="5"/>
    </row>
    <row r="203" spans="6:42" ht="15.75" hidden="1" x14ac:dyDescent="0.25">
      <c r="F203" s="5"/>
      <c r="G203" s="5"/>
      <c r="AD203" s="81"/>
      <c r="AE203" s="5"/>
      <c r="AF203" s="5"/>
      <c r="AG203" s="5"/>
      <c r="AH203" s="5"/>
      <c r="AM203" s="5"/>
      <c r="AN203" s="5"/>
      <c r="AO203" s="5"/>
      <c r="AP203" s="5"/>
    </row>
    <row r="204" spans="6:42" ht="15.75" hidden="1" x14ac:dyDescent="0.25">
      <c r="F204" s="5"/>
      <c r="G204" s="5"/>
      <c r="AD204" s="81"/>
      <c r="AE204" s="5"/>
      <c r="AF204" s="5"/>
      <c r="AG204" s="5"/>
      <c r="AH204" s="5"/>
      <c r="AM204" s="5"/>
      <c r="AN204" s="5"/>
      <c r="AO204" s="5"/>
      <c r="AP204" s="5"/>
    </row>
    <row r="205" spans="6:42" ht="15.75" hidden="1" x14ac:dyDescent="0.25">
      <c r="F205" s="5"/>
      <c r="G205" s="5"/>
      <c r="AD205" s="81"/>
      <c r="AE205" s="5"/>
      <c r="AF205" s="5"/>
      <c r="AG205" s="5"/>
      <c r="AH205" s="5"/>
      <c r="AM205" s="5"/>
      <c r="AN205" s="5"/>
      <c r="AO205" s="5"/>
      <c r="AP205" s="5"/>
    </row>
    <row r="206" spans="6:42" ht="15.75" hidden="1" x14ac:dyDescent="0.25">
      <c r="F206" s="5"/>
      <c r="G206" s="5"/>
      <c r="AD206" s="81"/>
      <c r="AE206" s="5"/>
      <c r="AF206" s="5"/>
      <c r="AG206" s="5"/>
      <c r="AH206" s="5"/>
      <c r="AM206" s="5"/>
      <c r="AN206" s="5"/>
      <c r="AO206" s="5"/>
      <c r="AP206" s="5"/>
    </row>
    <row r="207" spans="6:42" ht="15.75" hidden="1" x14ac:dyDescent="0.25">
      <c r="F207" s="5"/>
      <c r="G207" s="5"/>
      <c r="AD207" s="81"/>
      <c r="AE207" s="5"/>
      <c r="AF207" s="5"/>
      <c r="AG207" s="5"/>
      <c r="AH207" s="5"/>
      <c r="AM207" s="5"/>
      <c r="AN207" s="5"/>
      <c r="AO207" s="5"/>
      <c r="AP207" s="5"/>
    </row>
    <row r="208" spans="6:42" ht="15.75" hidden="1" x14ac:dyDescent="0.25">
      <c r="F208" s="5"/>
      <c r="G208" s="5"/>
      <c r="AD208" s="81"/>
      <c r="AE208" s="5"/>
      <c r="AF208" s="5"/>
      <c r="AG208" s="5"/>
      <c r="AH208" s="5"/>
      <c r="AM208" s="5"/>
      <c r="AN208" s="5"/>
      <c r="AO208" s="5"/>
      <c r="AP208" s="5"/>
    </row>
    <row r="209" spans="4:42" ht="15.75" hidden="1" x14ac:dyDescent="0.25">
      <c r="F209" s="5"/>
      <c r="G209" s="5"/>
      <c r="AD209" s="81"/>
      <c r="AE209" s="5"/>
      <c r="AF209" s="5"/>
      <c r="AG209" s="5"/>
      <c r="AH209" s="5"/>
      <c r="AM209" s="5"/>
      <c r="AN209" s="5"/>
      <c r="AO209" s="5"/>
      <c r="AP209" s="5"/>
    </row>
    <row r="210" spans="4:42" ht="15.75" hidden="1" x14ac:dyDescent="0.25">
      <c r="F210" s="5"/>
      <c r="G210" s="5"/>
      <c r="AD210" s="81"/>
      <c r="AE210" s="5"/>
      <c r="AF210" s="5"/>
      <c r="AG210" s="5"/>
      <c r="AH210" s="5"/>
      <c r="AM210" s="5"/>
      <c r="AN210" s="5"/>
      <c r="AO210" s="5"/>
      <c r="AP210" s="5"/>
    </row>
    <row r="211" spans="4:42" ht="15.75" hidden="1" x14ac:dyDescent="0.25">
      <c r="F211" s="5"/>
      <c r="G211" s="5"/>
      <c r="AD211" s="81"/>
      <c r="AE211" s="5"/>
      <c r="AF211" s="5"/>
      <c r="AG211" s="5"/>
      <c r="AH211" s="5"/>
      <c r="AM211" s="5"/>
      <c r="AN211" s="5"/>
      <c r="AO211" s="5"/>
      <c r="AP211" s="5"/>
    </row>
    <row r="212" spans="4:42" ht="15.75" hidden="1" x14ac:dyDescent="0.25">
      <c r="F212" s="5"/>
      <c r="G212" s="5"/>
      <c r="AD212" s="81"/>
      <c r="AE212" s="5"/>
      <c r="AF212" s="5"/>
      <c r="AG212" s="5"/>
      <c r="AH212" s="5"/>
      <c r="AM212" s="5"/>
      <c r="AN212" s="5"/>
      <c r="AO212" s="5"/>
      <c r="AP212" s="5"/>
    </row>
    <row r="213" spans="4:42" ht="15.75" hidden="1" x14ac:dyDescent="0.25">
      <c r="F213" s="5"/>
      <c r="G213" s="5"/>
      <c r="AD213" s="81"/>
      <c r="AE213" s="5"/>
      <c r="AF213" s="5"/>
      <c r="AG213" s="5"/>
      <c r="AH213" s="5"/>
      <c r="AM213" s="5"/>
      <c r="AN213" s="5"/>
      <c r="AO213" s="5"/>
      <c r="AP213" s="5"/>
    </row>
    <row r="214" spans="4:42" ht="15.75" hidden="1" x14ac:dyDescent="0.25">
      <c r="F214" s="5"/>
      <c r="G214" s="5"/>
      <c r="AD214" s="81"/>
      <c r="AE214" s="5"/>
      <c r="AF214" s="5"/>
      <c r="AG214" s="5"/>
      <c r="AH214" s="5"/>
      <c r="AM214" s="5"/>
      <c r="AN214" s="5"/>
      <c r="AO214" s="5"/>
      <c r="AP214" s="5"/>
    </row>
    <row r="215" spans="4:42" ht="15.75" hidden="1" x14ac:dyDescent="0.25">
      <c r="F215" s="5"/>
      <c r="G215" s="5"/>
      <c r="AD215" s="81"/>
      <c r="AE215" s="5"/>
      <c r="AF215" s="5"/>
      <c r="AG215" s="5"/>
      <c r="AH215" s="5"/>
      <c r="AM215" s="5"/>
      <c r="AN215" s="5"/>
      <c r="AO215" s="5"/>
      <c r="AP215" s="5"/>
    </row>
    <row r="216" spans="4:42" ht="15.75" hidden="1" x14ac:dyDescent="0.25">
      <c r="F216" s="5"/>
      <c r="G216" s="5"/>
      <c r="AD216" s="81"/>
      <c r="AE216" s="5"/>
      <c r="AF216" s="5"/>
      <c r="AG216" s="5"/>
      <c r="AH216" s="5"/>
      <c r="AM216" s="5"/>
      <c r="AN216" s="5"/>
      <c r="AO216" s="5"/>
      <c r="AP216" s="5"/>
    </row>
    <row r="217" spans="4:42" ht="15.75" hidden="1" x14ac:dyDescent="0.25">
      <c r="F217" s="5"/>
      <c r="G217" s="5"/>
      <c r="AD217" s="81"/>
      <c r="AE217" s="5"/>
      <c r="AF217" s="5"/>
      <c r="AG217" s="5"/>
      <c r="AH217" s="5"/>
      <c r="AM217" s="5"/>
      <c r="AN217" s="5"/>
      <c r="AO217" s="5"/>
      <c r="AP217" s="5"/>
    </row>
    <row r="218" spans="4:42" ht="15.75" hidden="1" x14ac:dyDescent="0.25">
      <c r="F218" s="5"/>
      <c r="G218" s="5"/>
      <c r="AD218" s="81"/>
      <c r="AE218" s="5"/>
      <c r="AF218" s="5"/>
      <c r="AG218" s="5"/>
      <c r="AH218" s="5"/>
      <c r="AM218" s="5"/>
      <c r="AN218" s="5"/>
      <c r="AO218" s="5"/>
      <c r="AP218" s="5"/>
    </row>
    <row r="219" spans="4:42" ht="15.75" hidden="1" x14ac:dyDescent="0.25">
      <c r="D219" s="11"/>
      <c r="E219" s="21"/>
      <c r="F219" s="5"/>
      <c r="G219" s="5"/>
      <c r="AD219" s="81"/>
      <c r="AE219" s="5"/>
      <c r="AF219" s="5"/>
      <c r="AG219" s="5"/>
      <c r="AH219" s="5"/>
      <c r="AI219" s="11"/>
      <c r="AM219" s="5"/>
      <c r="AN219" s="5"/>
      <c r="AO219" s="5"/>
      <c r="AP219" s="5"/>
    </row>
  </sheetData>
  <sheetProtection password="D09D" sheet="1" objects="1" scenarios="1"/>
  <autoFilter ref="E1:E219" xr:uid="{ECFC401A-9D5A-4A49-B7BA-C10199A96DF6}">
    <filterColumn colId="0">
      <filters>
        <filter val="CATEGORIA"/>
        <filter val="MASTER D"/>
        <filter val="MASTER E"/>
      </filters>
    </filterColumn>
  </autoFilter>
  <conditionalFormatting sqref="H1:H113 H143:H1048576 H115:H141">
    <cfRule type="containsText" dxfId="5" priority="3" operator="containsText" text="FEMININO">
      <formula>NOT(ISERROR(SEARCH("FEMININO",H1)))</formula>
    </cfRule>
  </conditionalFormatting>
  <conditionalFormatting sqref="H142">
    <cfRule type="containsText" dxfId="4" priority="2" operator="containsText" text="FEMININO">
      <formula>NOT(ISERROR(SEARCH("FEMININO",H142)))</formula>
    </cfRule>
  </conditionalFormatting>
  <conditionalFormatting sqref="H114">
    <cfRule type="containsText" dxfId="3" priority="1" operator="containsText" text="FEMININO">
      <formula>NOT(ISERROR(SEARCH("FEMININO",H114)))</formula>
    </cfRule>
  </conditionalFormatting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ABA89-1677-4950-BD50-DBA61CB992D8}">
  <sheetPr filterMode="1">
    <tabColor rgb="FF9E0000"/>
  </sheetPr>
  <dimension ref="A1:CC219"/>
  <sheetViews>
    <sheetView showGridLines="0" workbookViewId="0">
      <selection activeCell="H227" sqref="H227"/>
    </sheetView>
  </sheetViews>
  <sheetFormatPr defaultRowHeight="15" x14ac:dyDescent="0.25"/>
  <cols>
    <col min="1" max="1" width="9.42578125" style="5" customWidth="1"/>
    <col min="2" max="2" width="10.140625" style="5" customWidth="1"/>
    <col min="3" max="3" width="5.28515625" style="337" customWidth="1"/>
    <col min="4" max="4" width="34.140625" style="5" customWidth="1"/>
    <col min="5" max="5" width="12.140625" style="11" customWidth="1"/>
    <col min="6" max="6" width="24.85546875" style="11" customWidth="1"/>
    <col min="7" max="7" width="25.140625" style="21" bestFit="1" customWidth="1"/>
    <col min="8" max="8" width="33" style="350" bestFit="1" customWidth="1"/>
    <col min="9" max="9" width="9.140625" style="6"/>
    <col min="10" max="10" width="16.28515625" style="6" bestFit="1" customWidth="1"/>
    <col min="11" max="11" width="10.42578125" style="6" customWidth="1"/>
    <col min="12" max="12" width="5.5703125" style="6" bestFit="1" customWidth="1"/>
    <col min="13" max="13" width="9.7109375" style="6" bestFit="1" customWidth="1"/>
    <col min="14" max="14" width="9.28515625" style="6" bestFit="1" customWidth="1"/>
    <col min="15" max="15" width="9.5703125" style="6" customWidth="1"/>
    <col min="16" max="16" width="6.7109375" style="6" customWidth="1"/>
    <col min="17" max="17" width="9.7109375" style="6" bestFit="1" customWidth="1"/>
    <col min="18" max="18" width="9.7109375" style="6" customWidth="1"/>
    <col min="19" max="19" width="11" style="6" customWidth="1"/>
    <col min="20" max="20" width="7.5703125" style="6" customWidth="1"/>
    <col min="21" max="21" width="9.7109375" style="6" bestFit="1" customWidth="1"/>
    <col min="22" max="22" width="9.28515625" style="6" bestFit="1" customWidth="1"/>
    <col min="23" max="23" width="8.42578125" style="6" customWidth="1"/>
    <col min="24" max="24" width="5.5703125" style="6" bestFit="1" customWidth="1"/>
    <col min="25" max="26" width="8.5703125" style="5" customWidth="1"/>
    <col min="27" max="27" width="8.28515625" style="6" customWidth="1"/>
    <col min="28" max="28" width="5.5703125" style="6" bestFit="1" customWidth="1"/>
    <col min="29" max="29" width="9" style="5" customWidth="1"/>
    <col min="30" max="30" width="8.42578125" style="78" customWidth="1"/>
    <col min="31" max="31" width="8.28515625" style="4" customWidth="1"/>
    <col min="32" max="32" width="5.5703125" style="6" bestFit="1" customWidth="1"/>
    <col min="33" max="33" width="9.7109375" style="6" bestFit="1" customWidth="1"/>
    <col min="34" max="34" width="9" style="6" customWidth="1"/>
    <col min="35" max="35" width="8.28515625" style="128" customWidth="1"/>
    <col min="36" max="36" width="5.5703125" style="6" customWidth="1"/>
    <col min="37" max="37" width="9.7109375" style="6" customWidth="1"/>
    <col min="38" max="38" width="9.28515625" style="6" customWidth="1"/>
    <col min="39" max="39" width="8.42578125" style="4" customWidth="1"/>
    <col min="40" max="40" width="5.5703125" style="6" bestFit="1" customWidth="1"/>
    <col min="41" max="41" width="9.7109375" style="6" bestFit="1" customWidth="1"/>
    <col min="42" max="42" width="9.28515625" style="6" customWidth="1"/>
    <col min="43" max="16384" width="9.140625" style="5"/>
  </cols>
  <sheetData>
    <row r="1" spans="1:81" s="90" customFormat="1" ht="23.25" x14ac:dyDescent="0.35">
      <c r="A1" s="204"/>
      <c r="B1" s="204"/>
      <c r="C1" s="334"/>
      <c r="D1" s="205" t="s">
        <v>288</v>
      </c>
      <c r="E1" s="206"/>
      <c r="F1" s="206"/>
      <c r="G1" s="207"/>
      <c r="H1" s="349"/>
      <c r="I1" s="209"/>
      <c r="J1" s="209"/>
      <c r="K1" s="341" t="s">
        <v>324</v>
      </c>
      <c r="L1" s="342"/>
      <c r="M1" s="342"/>
      <c r="N1" s="342"/>
      <c r="O1" s="322" t="s">
        <v>319</v>
      </c>
      <c r="P1" s="332"/>
      <c r="Q1" s="332"/>
      <c r="R1" s="332"/>
      <c r="S1" s="285" t="s">
        <v>309</v>
      </c>
      <c r="T1" s="273"/>
      <c r="U1" s="273"/>
      <c r="V1" s="273"/>
      <c r="W1" s="129" t="s">
        <v>300</v>
      </c>
      <c r="X1" s="130"/>
      <c r="Y1" s="135"/>
      <c r="Z1" s="135"/>
      <c r="AA1" s="100" t="s">
        <v>277</v>
      </c>
      <c r="AB1" s="91"/>
      <c r="AC1" s="101"/>
      <c r="AD1" s="101"/>
      <c r="AE1" s="245" t="s">
        <v>301</v>
      </c>
      <c r="AF1" s="245"/>
      <c r="AG1" s="245"/>
      <c r="AH1" s="245"/>
      <c r="AI1" s="243" t="s">
        <v>302</v>
      </c>
      <c r="AJ1" s="243"/>
      <c r="AK1" s="243"/>
      <c r="AL1" s="243"/>
      <c r="AM1" s="244" t="s">
        <v>303</v>
      </c>
      <c r="AN1" s="244"/>
      <c r="AO1" s="244"/>
      <c r="AP1" s="244"/>
    </row>
    <row r="2" spans="1:81" s="90" customFormat="1" ht="15.75" x14ac:dyDescent="0.25">
      <c r="A2" s="51" t="s">
        <v>84</v>
      </c>
      <c r="B2" s="51" t="s">
        <v>85</v>
      </c>
      <c r="C2" s="335" t="s">
        <v>4</v>
      </c>
      <c r="D2" s="90" t="s">
        <v>3</v>
      </c>
      <c r="E2" s="10" t="s">
        <v>0</v>
      </c>
      <c r="F2" s="90" t="s">
        <v>1</v>
      </c>
      <c r="G2" s="17" t="s">
        <v>156</v>
      </c>
      <c r="H2" s="87" t="s">
        <v>356</v>
      </c>
      <c r="I2" s="90" t="s">
        <v>232</v>
      </c>
      <c r="J2" s="90" t="s">
        <v>89</v>
      </c>
      <c r="K2" s="343" t="s">
        <v>2</v>
      </c>
      <c r="L2" s="343" t="s">
        <v>4</v>
      </c>
      <c r="M2" s="343" t="s">
        <v>93</v>
      </c>
      <c r="N2" s="343" t="s">
        <v>84</v>
      </c>
      <c r="O2" s="310" t="s">
        <v>2</v>
      </c>
      <c r="P2" s="310" t="s">
        <v>4</v>
      </c>
      <c r="Q2" s="310" t="s">
        <v>93</v>
      </c>
      <c r="R2" s="310" t="s">
        <v>84</v>
      </c>
      <c r="S2" s="274" t="s">
        <v>84</v>
      </c>
      <c r="T2" s="274" t="s">
        <v>4</v>
      </c>
      <c r="U2" s="274" t="s">
        <v>93</v>
      </c>
      <c r="V2" s="274" t="s">
        <v>84</v>
      </c>
      <c r="W2" s="131" t="s">
        <v>2</v>
      </c>
      <c r="X2" s="131" t="s">
        <v>4</v>
      </c>
      <c r="Y2" s="136" t="s">
        <v>93</v>
      </c>
      <c r="Z2" s="136" t="s">
        <v>84</v>
      </c>
      <c r="AA2" s="92" t="s">
        <v>2</v>
      </c>
      <c r="AB2" s="92" t="s">
        <v>4</v>
      </c>
      <c r="AC2" s="92" t="s">
        <v>93</v>
      </c>
      <c r="AD2" s="92" t="s">
        <v>84</v>
      </c>
      <c r="AE2" s="246" t="s">
        <v>2</v>
      </c>
      <c r="AF2" s="247" t="s">
        <v>4</v>
      </c>
      <c r="AG2" s="247" t="s">
        <v>93</v>
      </c>
      <c r="AH2" s="247" t="s">
        <v>84</v>
      </c>
      <c r="AI2" s="191" t="s">
        <v>2</v>
      </c>
      <c r="AJ2" s="175" t="s">
        <v>4</v>
      </c>
      <c r="AK2" s="175" t="s">
        <v>93</v>
      </c>
      <c r="AL2" s="175" t="s">
        <v>84</v>
      </c>
      <c r="AM2" s="39" t="s">
        <v>2</v>
      </c>
      <c r="AN2" s="40" t="s">
        <v>4</v>
      </c>
      <c r="AO2" s="40" t="s">
        <v>93</v>
      </c>
      <c r="AP2" s="40" t="s">
        <v>84</v>
      </c>
    </row>
    <row r="3" spans="1:81" s="90" customFormat="1" ht="15.75" hidden="1" customHeight="1" x14ac:dyDescent="0.3">
      <c r="A3" s="53">
        <f>N3+R3+V3+Z3+AD3+AH3+AL3+AP3</f>
        <v>776</v>
      </c>
      <c r="B3" s="53">
        <v>1</v>
      </c>
      <c r="C3" s="336">
        <f>AVERAGE(L3,P3,T3,X3,AB3,AF3,AJ3,AN3,)</f>
        <v>36.333333333333336</v>
      </c>
      <c r="D3" s="352" t="s">
        <v>39</v>
      </c>
      <c r="E3" s="350" t="s">
        <v>13</v>
      </c>
      <c r="F3" s="350" t="s">
        <v>18</v>
      </c>
      <c r="G3" s="353" t="s">
        <v>210</v>
      </c>
      <c r="H3" s="351" t="s">
        <v>329</v>
      </c>
      <c r="I3" s="8" t="s">
        <v>92</v>
      </c>
      <c r="J3" s="8" t="s">
        <v>90</v>
      </c>
      <c r="K3" s="345">
        <v>4.5995370370370365E-3</v>
      </c>
      <c r="L3" s="344">
        <v>32</v>
      </c>
      <c r="M3" s="344">
        <v>7</v>
      </c>
      <c r="N3" s="344">
        <v>93</v>
      </c>
      <c r="O3" s="339">
        <v>2.170138888888889E-3</v>
      </c>
      <c r="P3" s="340">
        <v>32</v>
      </c>
      <c r="Q3" s="340">
        <v>7</v>
      </c>
      <c r="R3" s="340">
        <v>94</v>
      </c>
      <c r="S3" s="293">
        <v>9.8263888888888901E-4</v>
      </c>
      <c r="T3" s="294">
        <v>43</v>
      </c>
      <c r="U3" s="294">
        <v>1</v>
      </c>
      <c r="V3" s="294">
        <v>100</v>
      </c>
      <c r="W3" s="156">
        <v>7.6504629629629622E-4</v>
      </c>
      <c r="X3" s="154">
        <v>44</v>
      </c>
      <c r="Y3" s="154">
        <v>3</v>
      </c>
      <c r="Z3" s="154">
        <v>100</v>
      </c>
      <c r="AA3" s="107">
        <v>9.6400462962962959E-3</v>
      </c>
      <c r="AB3" s="108">
        <v>29</v>
      </c>
      <c r="AC3" s="108">
        <v>8</v>
      </c>
      <c r="AD3" s="108">
        <v>93</v>
      </c>
      <c r="AE3" s="248">
        <v>5.6134259259259256E-4</v>
      </c>
      <c r="AF3" s="249">
        <v>49</v>
      </c>
      <c r="AG3" s="249">
        <v>4</v>
      </c>
      <c r="AH3" s="249">
        <v>97</v>
      </c>
      <c r="AI3" s="192">
        <v>3.6226851851851855E-4</v>
      </c>
      <c r="AJ3" s="193">
        <v>48</v>
      </c>
      <c r="AK3" s="193">
        <v>1</v>
      </c>
      <c r="AL3" s="193">
        <v>100</v>
      </c>
      <c r="AM3" s="114">
        <v>1.7824074074074075E-4</v>
      </c>
      <c r="AN3" s="115">
        <v>50</v>
      </c>
      <c r="AO3" s="115">
        <v>2</v>
      </c>
      <c r="AP3" s="115">
        <v>99</v>
      </c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T3" s="110"/>
      <c r="BU3" s="110"/>
      <c r="BV3" s="110"/>
      <c r="BW3" s="110"/>
      <c r="BX3" s="110"/>
      <c r="BY3" s="110"/>
      <c r="BZ3" s="110"/>
    </row>
    <row r="4" spans="1:81" s="110" customFormat="1" ht="18.75" hidden="1" x14ac:dyDescent="0.3">
      <c r="A4" s="53">
        <f>N4+R4+V4+Z4+AD4+AH4+AL4+AP4</f>
        <v>757</v>
      </c>
      <c r="B4" s="53">
        <v>2</v>
      </c>
      <c r="C4" s="336">
        <f>AVERAGE(L4,P4,T4,X4,AB4,AF4,AJ4,AN4,)</f>
        <v>38.111111111111114</v>
      </c>
      <c r="D4" s="352" t="s">
        <v>6</v>
      </c>
      <c r="E4" s="350" t="s">
        <v>7</v>
      </c>
      <c r="F4" s="350" t="s">
        <v>8</v>
      </c>
      <c r="G4" s="353" t="s">
        <v>210</v>
      </c>
      <c r="H4" s="350" t="s">
        <v>330</v>
      </c>
      <c r="I4" s="8" t="s">
        <v>92</v>
      </c>
      <c r="J4" s="8" t="s">
        <v>90</v>
      </c>
      <c r="K4" s="345">
        <v>4.5486111111111109E-3</v>
      </c>
      <c r="L4" s="344">
        <v>36</v>
      </c>
      <c r="M4" s="344">
        <v>6</v>
      </c>
      <c r="N4" s="344">
        <v>95</v>
      </c>
      <c r="O4" s="339">
        <v>2.1400462962962961E-3</v>
      </c>
      <c r="P4" s="340">
        <v>43</v>
      </c>
      <c r="Q4" s="340">
        <v>5</v>
      </c>
      <c r="R4" s="340">
        <v>97</v>
      </c>
      <c r="S4" s="291">
        <v>9.9652777777777782E-4</v>
      </c>
      <c r="T4" s="292">
        <v>34</v>
      </c>
      <c r="U4" s="292">
        <v>5</v>
      </c>
      <c r="V4" s="292">
        <v>96</v>
      </c>
      <c r="W4" s="133">
        <v>7.7430555555555553E-4</v>
      </c>
      <c r="X4" s="134">
        <v>36</v>
      </c>
      <c r="Y4" s="134">
        <v>5</v>
      </c>
      <c r="Z4" s="134">
        <v>96</v>
      </c>
      <c r="AA4" s="103">
        <v>9.7106481481481471E-3</v>
      </c>
      <c r="AB4" s="93">
        <v>30</v>
      </c>
      <c r="AC4" s="94">
        <v>11</v>
      </c>
      <c r="AD4" s="94">
        <v>90</v>
      </c>
      <c r="AE4" s="250">
        <v>5.6712962962962956E-4</v>
      </c>
      <c r="AF4" s="251">
        <v>37</v>
      </c>
      <c r="AG4" s="252">
        <v>6</v>
      </c>
      <c r="AH4" s="253">
        <v>95</v>
      </c>
      <c r="AI4" s="194">
        <v>3.7037037037037035E-4</v>
      </c>
      <c r="AJ4" s="177">
        <v>60</v>
      </c>
      <c r="AK4" s="177">
        <v>5</v>
      </c>
      <c r="AL4" s="177">
        <v>96</v>
      </c>
      <c r="AM4" s="41">
        <v>1.8518518518518518E-4</v>
      </c>
      <c r="AN4" s="42">
        <v>67</v>
      </c>
      <c r="AO4" s="42">
        <v>9</v>
      </c>
      <c r="AP4" s="42">
        <v>92</v>
      </c>
    </row>
    <row r="5" spans="1:81" s="110" customFormat="1" ht="15.75" hidden="1" customHeight="1" x14ac:dyDescent="0.3">
      <c r="A5" s="53">
        <f>N5+R5+V5+Z5+AD5+AH5+AL5+AP5</f>
        <v>729</v>
      </c>
      <c r="B5" s="53">
        <v>3</v>
      </c>
      <c r="C5" s="336">
        <f>AVERAGE(L5,P5,T5,X5,AB5,AF5,AJ5,AN5,)</f>
        <v>39.555555555555557</v>
      </c>
      <c r="D5" s="352" t="s">
        <v>19</v>
      </c>
      <c r="E5" s="350" t="s">
        <v>7</v>
      </c>
      <c r="F5" s="350" t="s">
        <v>18</v>
      </c>
      <c r="G5" s="353" t="s">
        <v>210</v>
      </c>
      <c r="H5" s="350" t="s">
        <v>331</v>
      </c>
      <c r="I5" s="8" t="s">
        <v>92</v>
      </c>
      <c r="J5" s="8" t="s">
        <v>90</v>
      </c>
      <c r="K5" s="345">
        <v>4.5324074074074077E-3</v>
      </c>
      <c r="L5" s="344">
        <v>31</v>
      </c>
      <c r="M5" s="344">
        <v>5</v>
      </c>
      <c r="N5" s="344">
        <v>96</v>
      </c>
      <c r="O5" s="313">
        <v>2.138888888888889E-3</v>
      </c>
      <c r="P5" s="314">
        <v>41</v>
      </c>
      <c r="Q5" s="314">
        <v>4</v>
      </c>
      <c r="R5" s="314">
        <v>96</v>
      </c>
      <c r="S5" s="283">
        <v>1.0162037037037038E-3</v>
      </c>
      <c r="T5" s="278">
        <v>46</v>
      </c>
      <c r="U5" s="278">
        <v>9</v>
      </c>
      <c r="V5" s="278">
        <v>92</v>
      </c>
      <c r="W5" s="133">
        <v>8.0555555555555545E-4</v>
      </c>
      <c r="X5" s="134">
        <v>44</v>
      </c>
      <c r="Y5" s="134">
        <v>9</v>
      </c>
      <c r="Z5" s="134">
        <v>92</v>
      </c>
      <c r="AA5" s="98">
        <v>9.2766203703703708E-3</v>
      </c>
      <c r="AB5" s="94">
        <v>30</v>
      </c>
      <c r="AC5" s="94">
        <v>3</v>
      </c>
      <c r="AD5" s="94">
        <v>98</v>
      </c>
      <c r="AE5" s="250">
        <v>5.9490740740740739E-4</v>
      </c>
      <c r="AF5" s="252">
        <v>52</v>
      </c>
      <c r="AG5" s="252">
        <v>18</v>
      </c>
      <c r="AH5" s="253">
        <v>83</v>
      </c>
      <c r="AI5" s="195">
        <v>3.8888888888888892E-4</v>
      </c>
      <c r="AJ5" s="180">
        <v>55</v>
      </c>
      <c r="AK5" s="180">
        <v>12</v>
      </c>
      <c r="AL5" s="181">
        <v>90</v>
      </c>
      <c r="AM5" s="41">
        <v>1.9444444444444446E-4</v>
      </c>
      <c r="AN5" s="42">
        <v>57</v>
      </c>
      <c r="AO5" s="42">
        <v>19</v>
      </c>
      <c r="AP5" s="42">
        <v>82</v>
      </c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</row>
    <row r="6" spans="1:81" s="110" customFormat="1" ht="18.75" hidden="1" x14ac:dyDescent="0.3">
      <c r="A6" s="53">
        <f>N6+R6+V6+Z6+AD6+AH6+AL6+AP6</f>
        <v>723</v>
      </c>
      <c r="B6" s="53">
        <v>4</v>
      </c>
      <c r="C6" s="336">
        <f>AVERAGE(L6,P6,T6,X6,AB6,AF6,AJ6,AN6,)</f>
        <v>36.888888888888886</v>
      </c>
      <c r="D6" s="3" t="s">
        <v>44</v>
      </c>
      <c r="E6" s="12" t="s">
        <v>13</v>
      </c>
      <c r="F6" s="12" t="s">
        <v>18</v>
      </c>
      <c r="G6" s="57" t="s">
        <v>210</v>
      </c>
      <c r="H6" s="351"/>
      <c r="I6" s="8" t="s">
        <v>92</v>
      </c>
      <c r="J6" s="8" t="s">
        <v>90</v>
      </c>
      <c r="K6" s="345">
        <v>4.7141203703703703E-3</v>
      </c>
      <c r="L6" s="344">
        <v>30</v>
      </c>
      <c r="M6" s="344">
        <v>8</v>
      </c>
      <c r="N6" s="344">
        <v>92</v>
      </c>
      <c r="O6" s="313">
        <v>2.2060185185185186E-3</v>
      </c>
      <c r="P6" s="314">
        <v>35</v>
      </c>
      <c r="Q6" s="314">
        <v>8</v>
      </c>
      <c r="R6" s="314">
        <v>93</v>
      </c>
      <c r="S6" s="283">
        <v>1.017361111111111E-3</v>
      </c>
      <c r="T6" s="278">
        <v>42</v>
      </c>
      <c r="U6" s="278">
        <v>10</v>
      </c>
      <c r="V6" s="278">
        <v>91</v>
      </c>
      <c r="W6" s="133">
        <v>8.0324074074074076E-4</v>
      </c>
      <c r="X6" s="134">
        <v>42</v>
      </c>
      <c r="Y6" s="134">
        <v>8</v>
      </c>
      <c r="Z6" s="134">
        <v>93</v>
      </c>
      <c r="AA6" s="98">
        <v>9.8784722222222225E-3</v>
      </c>
      <c r="AB6" s="94">
        <v>26</v>
      </c>
      <c r="AC6" s="94">
        <v>14</v>
      </c>
      <c r="AD6" s="94">
        <v>87</v>
      </c>
      <c r="AE6" s="250">
        <v>5.9143518518518518E-4</v>
      </c>
      <c r="AF6" s="252">
        <v>47</v>
      </c>
      <c r="AG6" s="252">
        <v>16</v>
      </c>
      <c r="AH6" s="253">
        <v>85</v>
      </c>
      <c r="AI6" s="195">
        <v>3.8310185185185186E-4</v>
      </c>
      <c r="AJ6" s="180">
        <v>51</v>
      </c>
      <c r="AK6" s="180">
        <v>8</v>
      </c>
      <c r="AL6" s="181">
        <v>93</v>
      </c>
      <c r="AM6" s="41">
        <v>1.8749999999999998E-4</v>
      </c>
      <c r="AN6" s="42">
        <v>59</v>
      </c>
      <c r="AO6" s="42">
        <v>12</v>
      </c>
      <c r="AP6" s="42">
        <v>89</v>
      </c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T6" s="90"/>
      <c r="BU6" s="90"/>
      <c r="BV6" s="90"/>
      <c r="BW6" s="90"/>
      <c r="BX6" s="90"/>
      <c r="BY6" s="90"/>
      <c r="BZ6" s="90"/>
      <c r="CA6" s="90"/>
      <c r="CB6" s="90"/>
      <c r="CC6" s="90"/>
    </row>
    <row r="7" spans="1:81" s="110" customFormat="1" ht="15.75" hidden="1" customHeight="1" x14ac:dyDescent="0.3">
      <c r="A7" s="53">
        <f>N7+R7+V7+Z7+AD7+AH7+AL7+AP7</f>
        <v>718</v>
      </c>
      <c r="B7" s="53">
        <v>5</v>
      </c>
      <c r="C7" s="336">
        <f>AVERAGE(L7,P7,T7,X7,AB7,AF7,AJ7,AN7,)</f>
        <v>33.444444444444443</v>
      </c>
      <c r="D7" s="3" t="s">
        <v>14</v>
      </c>
      <c r="E7" s="12" t="s">
        <v>13</v>
      </c>
      <c r="F7" s="12" t="s">
        <v>121</v>
      </c>
      <c r="G7" s="57" t="s">
        <v>211</v>
      </c>
      <c r="H7" s="350"/>
      <c r="I7" s="8" t="s">
        <v>92</v>
      </c>
      <c r="J7" s="8" t="s">
        <v>90</v>
      </c>
      <c r="K7" s="345">
        <v>5.269675925925925E-3</v>
      </c>
      <c r="L7" s="344">
        <v>27</v>
      </c>
      <c r="M7" s="344">
        <v>14</v>
      </c>
      <c r="N7" s="344">
        <v>86</v>
      </c>
      <c r="O7" s="313">
        <v>2.3730324074074075E-3</v>
      </c>
      <c r="P7" s="314">
        <v>31</v>
      </c>
      <c r="Q7" s="314">
        <v>16</v>
      </c>
      <c r="R7" s="314">
        <v>85</v>
      </c>
      <c r="S7" s="283">
        <v>9.930555555555554E-4</v>
      </c>
      <c r="T7" s="278">
        <v>39</v>
      </c>
      <c r="U7" s="278">
        <v>3</v>
      </c>
      <c r="V7" s="278">
        <v>98</v>
      </c>
      <c r="W7" s="133">
        <v>7.6967592592592593E-4</v>
      </c>
      <c r="X7" s="134">
        <v>41</v>
      </c>
      <c r="Y7" s="134">
        <v>4</v>
      </c>
      <c r="Z7" s="134">
        <v>97</v>
      </c>
      <c r="AA7" s="98">
        <v>1.089699074074074E-2</v>
      </c>
      <c r="AB7" s="94">
        <v>26</v>
      </c>
      <c r="AC7" s="94">
        <v>40</v>
      </c>
      <c r="AD7" s="94">
        <v>61</v>
      </c>
      <c r="AE7" s="254">
        <v>5.4976851851851855E-4</v>
      </c>
      <c r="AF7" s="255">
        <v>42</v>
      </c>
      <c r="AG7" s="255">
        <v>2</v>
      </c>
      <c r="AH7" s="255">
        <v>99</v>
      </c>
      <c r="AI7" s="195">
        <v>3.6458333333333335E-4</v>
      </c>
      <c r="AJ7" s="180">
        <v>46</v>
      </c>
      <c r="AK7" s="180">
        <v>3</v>
      </c>
      <c r="AL7" s="181">
        <v>98</v>
      </c>
      <c r="AM7" s="41">
        <v>1.8402777777777778E-4</v>
      </c>
      <c r="AN7" s="42">
        <v>49</v>
      </c>
      <c r="AO7" s="42">
        <v>7</v>
      </c>
      <c r="AP7" s="42">
        <v>94</v>
      </c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T7" s="90"/>
      <c r="BU7" s="90"/>
      <c r="BV7" s="90"/>
      <c r="BW7" s="90"/>
      <c r="BX7" s="90"/>
      <c r="BY7" s="90"/>
      <c r="BZ7" s="90"/>
      <c r="CA7" s="90"/>
      <c r="CB7" s="90"/>
      <c r="CC7" s="90"/>
    </row>
    <row r="8" spans="1:81" s="110" customFormat="1" ht="15.75" hidden="1" customHeight="1" x14ac:dyDescent="0.3">
      <c r="A8" s="53">
        <f>N8+R8+V8+Z8+AD8+AH8+AL8+AP8</f>
        <v>668</v>
      </c>
      <c r="B8" s="53">
        <v>6</v>
      </c>
      <c r="C8" s="336">
        <f>AVERAGE(L8,P8,T8,X8,AB8,AF8,AJ8,AN8,)</f>
        <v>34.857142857142854</v>
      </c>
      <c r="D8" s="3" t="s">
        <v>171</v>
      </c>
      <c r="E8" s="12" t="s">
        <v>233</v>
      </c>
      <c r="F8" s="12" t="s">
        <v>181</v>
      </c>
      <c r="G8" s="57" t="s">
        <v>209</v>
      </c>
      <c r="H8" s="351" t="s">
        <v>332</v>
      </c>
      <c r="I8" s="8" t="s">
        <v>92</v>
      </c>
      <c r="J8" s="8" t="s">
        <v>90</v>
      </c>
      <c r="K8" s="345">
        <v>4.5613425925925925E-3</v>
      </c>
      <c r="L8" s="344">
        <v>33</v>
      </c>
      <c r="M8" s="344"/>
      <c r="N8" s="344">
        <v>94</v>
      </c>
      <c r="O8" s="329">
        <v>2.1215277777777782E-3</v>
      </c>
      <c r="P8" s="330">
        <v>38</v>
      </c>
      <c r="Q8" s="330">
        <v>3</v>
      </c>
      <c r="R8" s="330">
        <v>98</v>
      </c>
      <c r="S8" s="293">
        <v>9.8263888888888901E-4</v>
      </c>
      <c r="T8" s="294">
        <v>43</v>
      </c>
      <c r="U8" s="294">
        <v>2</v>
      </c>
      <c r="V8" s="294">
        <v>99</v>
      </c>
      <c r="W8" s="156">
        <v>7.6041666666666662E-4</v>
      </c>
      <c r="X8" s="154">
        <v>49</v>
      </c>
      <c r="Y8" s="154">
        <v>2</v>
      </c>
      <c r="Z8" s="154">
        <v>99</v>
      </c>
      <c r="AA8" s="107">
        <v>9.5671296296296303E-3</v>
      </c>
      <c r="AB8" s="108">
        <v>30</v>
      </c>
      <c r="AC8" s="108">
        <v>5</v>
      </c>
      <c r="AD8" s="108">
        <v>96</v>
      </c>
      <c r="AE8" s="248">
        <v>5.7754629629629627E-4</v>
      </c>
      <c r="AF8" s="249">
        <v>51</v>
      </c>
      <c r="AG8" s="249">
        <v>11</v>
      </c>
      <c r="AH8" s="249">
        <v>90</v>
      </c>
      <c r="AI8" s="199" t="s">
        <v>289</v>
      </c>
      <c r="AJ8" s="199"/>
      <c r="AK8" s="196"/>
      <c r="AL8" s="193">
        <v>39</v>
      </c>
      <c r="AM8" s="43" t="s">
        <v>152</v>
      </c>
      <c r="AN8" s="115"/>
      <c r="AO8" s="115"/>
      <c r="AP8" s="115">
        <v>53</v>
      </c>
    </row>
    <row r="9" spans="1:81" s="110" customFormat="1" ht="15.75" hidden="1" customHeight="1" x14ac:dyDescent="0.3">
      <c r="A9" s="53">
        <f>N9+R9+V9+Z9+AD9+AH9+AL9+AP9</f>
        <v>640</v>
      </c>
      <c r="B9" s="53">
        <v>7</v>
      </c>
      <c r="C9" s="336">
        <f>AVERAGE(L9,P9,T9,X9,AB9,AF9,AJ9,AN9,)</f>
        <v>34.333333333333336</v>
      </c>
      <c r="D9" s="3" t="s">
        <v>48</v>
      </c>
      <c r="E9" s="12" t="s">
        <v>50</v>
      </c>
      <c r="F9" s="12" t="s">
        <v>18</v>
      </c>
      <c r="G9" s="57" t="s">
        <v>210</v>
      </c>
      <c r="H9" s="351" t="s">
        <v>333</v>
      </c>
      <c r="I9" s="8" t="s">
        <v>92</v>
      </c>
      <c r="J9" s="8" t="s">
        <v>90</v>
      </c>
      <c r="K9" s="345">
        <v>5.0231481481481481E-3</v>
      </c>
      <c r="L9" s="344">
        <v>27</v>
      </c>
      <c r="M9" s="344">
        <v>11</v>
      </c>
      <c r="N9" s="344">
        <v>89</v>
      </c>
      <c r="O9" s="339">
        <v>2.3217592592592591E-3</v>
      </c>
      <c r="P9" s="340">
        <v>32</v>
      </c>
      <c r="Q9" s="340">
        <v>11</v>
      </c>
      <c r="R9" s="340">
        <v>90</v>
      </c>
      <c r="S9" s="289">
        <v>1.0868055555555555E-3</v>
      </c>
      <c r="T9" s="290">
        <v>39</v>
      </c>
      <c r="U9" s="290">
        <v>19</v>
      </c>
      <c r="V9" s="290">
        <v>82</v>
      </c>
      <c r="W9" s="156">
        <v>8.587962962962963E-4</v>
      </c>
      <c r="X9" s="154">
        <v>39</v>
      </c>
      <c r="Y9" s="154">
        <v>19</v>
      </c>
      <c r="Z9" s="154">
        <v>82</v>
      </c>
      <c r="AA9" s="107">
        <v>1.0731481481481481E-2</v>
      </c>
      <c r="AB9" s="108">
        <v>24</v>
      </c>
      <c r="AC9" s="108">
        <v>33</v>
      </c>
      <c r="AD9" s="108">
        <v>68</v>
      </c>
      <c r="AE9" s="248">
        <v>6.3310185185185192E-4</v>
      </c>
      <c r="AF9" s="249">
        <v>47</v>
      </c>
      <c r="AG9" s="249">
        <v>25</v>
      </c>
      <c r="AH9" s="249">
        <v>76</v>
      </c>
      <c r="AI9" s="192">
        <v>4.1550925925925918E-4</v>
      </c>
      <c r="AJ9" s="193">
        <v>53</v>
      </c>
      <c r="AK9" s="193">
        <v>24</v>
      </c>
      <c r="AL9" s="193">
        <v>77</v>
      </c>
      <c r="AM9" s="114">
        <v>2.0254629629629629E-4</v>
      </c>
      <c r="AN9" s="115">
        <v>48</v>
      </c>
      <c r="AO9" s="115">
        <v>25</v>
      </c>
      <c r="AP9" s="115">
        <v>76</v>
      </c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CA9" s="24"/>
      <c r="CB9" s="24"/>
      <c r="CC9" s="24"/>
    </row>
    <row r="10" spans="1:81" s="90" customFormat="1" ht="18.75" hidden="1" x14ac:dyDescent="0.3">
      <c r="A10" s="53">
        <f>N10+R10+V10+Z10+AD10+AH10+AL10+AP10</f>
        <v>636</v>
      </c>
      <c r="B10" s="53">
        <v>8</v>
      </c>
      <c r="C10" s="336">
        <f>AVERAGE(L10,P10,T10,X10,AB10,AF10,AJ10,AN10,)</f>
        <v>32.888888888888886</v>
      </c>
      <c r="D10" s="3" t="s">
        <v>69</v>
      </c>
      <c r="E10" s="12" t="s">
        <v>13</v>
      </c>
      <c r="F10" s="12" t="s">
        <v>18</v>
      </c>
      <c r="G10" s="57" t="s">
        <v>210</v>
      </c>
      <c r="H10" s="350"/>
      <c r="I10" s="8" t="s">
        <v>92</v>
      </c>
      <c r="J10" s="8" t="s">
        <v>90</v>
      </c>
      <c r="K10" s="345">
        <v>5.0833333333333338E-3</v>
      </c>
      <c r="L10" s="344">
        <v>28</v>
      </c>
      <c r="M10" s="344">
        <v>12</v>
      </c>
      <c r="N10" s="344">
        <v>88</v>
      </c>
      <c r="O10" s="313">
        <v>2.2997685185185183E-3</v>
      </c>
      <c r="P10" s="314">
        <v>33</v>
      </c>
      <c r="Q10" s="314">
        <v>10</v>
      </c>
      <c r="R10" s="314">
        <v>91</v>
      </c>
      <c r="S10" s="283">
        <v>1.0983796296296295E-3</v>
      </c>
      <c r="T10" s="278">
        <v>39</v>
      </c>
      <c r="U10" s="278">
        <v>21</v>
      </c>
      <c r="V10" s="278">
        <v>80</v>
      </c>
      <c r="W10" s="133">
        <v>8.5300925925925919E-4</v>
      </c>
      <c r="X10" s="134">
        <v>39</v>
      </c>
      <c r="Y10" s="134">
        <v>17</v>
      </c>
      <c r="Z10" s="134">
        <v>83</v>
      </c>
      <c r="AA10" s="98">
        <v>1.0628472222222221E-2</v>
      </c>
      <c r="AB10" s="94">
        <v>25</v>
      </c>
      <c r="AC10" s="94">
        <v>32</v>
      </c>
      <c r="AD10" s="94">
        <v>69</v>
      </c>
      <c r="AE10" s="250">
        <v>6.3194444444444442E-4</v>
      </c>
      <c r="AF10" s="252">
        <v>45</v>
      </c>
      <c r="AG10" s="252">
        <v>24</v>
      </c>
      <c r="AH10" s="253">
        <v>77</v>
      </c>
      <c r="AI10" s="195">
        <v>4.4328703703703701E-4</v>
      </c>
      <c r="AJ10" s="180">
        <v>40</v>
      </c>
      <c r="AK10" s="180">
        <v>32</v>
      </c>
      <c r="AL10" s="181">
        <v>69</v>
      </c>
      <c r="AM10" s="41">
        <v>1.9675925925925926E-4</v>
      </c>
      <c r="AN10" s="42">
        <v>47</v>
      </c>
      <c r="AO10" s="42">
        <v>22</v>
      </c>
      <c r="AP10" s="42">
        <v>79</v>
      </c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  <c r="BK10" s="110"/>
      <c r="BL10" s="110"/>
      <c r="BM10" s="110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0"/>
      <c r="CA10" s="5"/>
      <c r="CB10" s="5"/>
      <c r="CC10" s="5"/>
    </row>
    <row r="11" spans="1:81" s="90" customFormat="1" ht="15.75" hidden="1" customHeight="1" x14ac:dyDescent="0.3">
      <c r="A11" s="53">
        <f>N11+R11+V11+Z11+AD11+AH11+AL11+AP11</f>
        <v>625</v>
      </c>
      <c r="B11" s="53">
        <v>9</v>
      </c>
      <c r="C11" s="336">
        <f>AVERAGE(L11,P11,T11,X11,AB11,AF11,AJ11,AN11,)</f>
        <v>41.125</v>
      </c>
      <c r="D11" s="3" t="s">
        <v>72</v>
      </c>
      <c r="E11" s="12" t="s">
        <v>7</v>
      </c>
      <c r="F11" s="12" t="s">
        <v>73</v>
      </c>
      <c r="G11" s="57" t="s">
        <v>125</v>
      </c>
      <c r="H11" s="350"/>
      <c r="I11" s="8" t="s">
        <v>92</v>
      </c>
      <c r="J11" s="8" t="s">
        <v>90</v>
      </c>
      <c r="K11" s="344"/>
      <c r="L11" s="344"/>
      <c r="M11" s="344"/>
      <c r="N11" s="344"/>
      <c r="O11" s="313">
        <v>2.1678240740740742E-3</v>
      </c>
      <c r="P11" s="314">
        <v>39</v>
      </c>
      <c r="Q11" s="314">
        <v>6</v>
      </c>
      <c r="R11" s="314">
        <v>95</v>
      </c>
      <c r="S11" s="283">
        <v>1.0231481481481482E-3</v>
      </c>
      <c r="T11" s="278">
        <v>45</v>
      </c>
      <c r="U11" s="278">
        <v>11</v>
      </c>
      <c r="V11" s="278">
        <v>90</v>
      </c>
      <c r="W11" s="133">
        <v>8.1365740740740736E-4</v>
      </c>
      <c r="X11" s="134">
        <v>49</v>
      </c>
      <c r="Y11" s="134">
        <v>13</v>
      </c>
      <c r="Z11" s="134">
        <v>88</v>
      </c>
      <c r="AA11" s="98">
        <v>9.2453703703703708E-3</v>
      </c>
      <c r="AB11" s="94">
        <v>30</v>
      </c>
      <c r="AC11" s="94">
        <v>2</v>
      </c>
      <c r="AD11" s="94">
        <v>99</v>
      </c>
      <c r="AE11" s="250">
        <v>6.0995370370370381E-4</v>
      </c>
      <c r="AF11" s="252">
        <v>54</v>
      </c>
      <c r="AG11" s="252">
        <v>21</v>
      </c>
      <c r="AH11" s="253">
        <v>80</v>
      </c>
      <c r="AI11" s="195">
        <v>4.0509259259259258E-4</v>
      </c>
      <c r="AJ11" s="180">
        <v>56</v>
      </c>
      <c r="AK11" s="180">
        <v>21</v>
      </c>
      <c r="AL11" s="181">
        <v>80</v>
      </c>
      <c r="AM11" s="41">
        <v>1.8402777777777778E-4</v>
      </c>
      <c r="AN11" s="42">
        <v>56</v>
      </c>
      <c r="AO11" s="42">
        <v>8</v>
      </c>
      <c r="AP11" s="42">
        <v>93</v>
      </c>
      <c r="BQ11" s="110"/>
      <c r="BR11" s="110"/>
      <c r="BS11" s="110"/>
      <c r="BT11" s="110"/>
      <c r="BU11" s="110"/>
      <c r="BV11" s="110"/>
      <c r="BW11" s="110"/>
      <c r="BX11" s="110"/>
      <c r="BY11" s="110"/>
      <c r="BZ11" s="110"/>
      <c r="CA11" s="106"/>
      <c r="CB11" s="106"/>
      <c r="CC11" s="106"/>
    </row>
    <row r="12" spans="1:81" s="110" customFormat="1" ht="15.75" hidden="1" customHeight="1" x14ac:dyDescent="0.3">
      <c r="A12" s="53">
        <f>N12+R12+V12+Z12+AD12+AH12+AL12+AP12</f>
        <v>621</v>
      </c>
      <c r="B12" s="53">
        <v>10</v>
      </c>
      <c r="C12" s="336">
        <f>AVERAGE(L12,P12,T12,X12,AB12,AF12,AJ12,AN12,)</f>
        <v>37.555555555555557</v>
      </c>
      <c r="D12" s="3" t="s">
        <v>40</v>
      </c>
      <c r="E12" s="12" t="s">
        <v>25</v>
      </c>
      <c r="F12" s="12" t="s">
        <v>18</v>
      </c>
      <c r="G12" s="57" t="s">
        <v>210</v>
      </c>
      <c r="H12" s="350" t="s">
        <v>334</v>
      </c>
      <c r="I12" s="8" t="s">
        <v>92</v>
      </c>
      <c r="J12" s="8" t="s">
        <v>357</v>
      </c>
      <c r="K12" s="345">
        <v>4.915856481481482E-3</v>
      </c>
      <c r="L12" s="344">
        <v>36</v>
      </c>
      <c r="M12" s="344">
        <v>11</v>
      </c>
      <c r="N12" s="344">
        <v>90</v>
      </c>
      <c r="O12" s="339">
        <v>2.3415509259259262E-3</v>
      </c>
      <c r="P12" s="340">
        <v>37</v>
      </c>
      <c r="Q12" s="340">
        <v>15</v>
      </c>
      <c r="R12" s="340">
        <v>86</v>
      </c>
      <c r="S12" s="289">
        <v>1.0868055555555555E-3</v>
      </c>
      <c r="T12" s="290">
        <v>47</v>
      </c>
      <c r="U12" s="290">
        <v>20</v>
      </c>
      <c r="V12" s="290">
        <v>81</v>
      </c>
      <c r="W12" s="156">
        <v>8.9814814814814824E-4</v>
      </c>
      <c r="X12" s="154">
        <v>46</v>
      </c>
      <c r="Y12" s="154">
        <v>24</v>
      </c>
      <c r="Z12" s="154">
        <v>77</v>
      </c>
      <c r="AA12" s="104">
        <v>1.0875000000000001E-2</v>
      </c>
      <c r="AB12" s="95">
        <v>29</v>
      </c>
      <c r="AC12" s="95">
        <v>38</v>
      </c>
      <c r="AD12" s="95">
        <v>63</v>
      </c>
      <c r="AE12" s="250">
        <v>6.4120370370370373E-4</v>
      </c>
      <c r="AF12" s="253">
        <v>49</v>
      </c>
      <c r="AG12" s="253">
        <v>30</v>
      </c>
      <c r="AH12" s="253">
        <v>71</v>
      </c>
      <c r="AI12" s="194">
        <v>4.1782407407407409E-4</v>
      </c>
      <c r="AJ12" s="177">
        <v>41</v>
      </c>
      <c r="AK12" s="177">
        <v>25</v>
      </c>
      <c r="AL12" s="177">
        <v>76</v>
      </c>
      <c r="AM12" s="41">
        <v>2.0254629629629629E-4</v>
      </c>
      <c r="AN12" s="42">
        <v>53</v>
      </c>
      <c r="AO12" s="42">
        <v>24</v>
      </c>
      <c r="AP12" s="42">
        <v>77</v>
      </c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90"/>
      <c r="BR12" s="90"/>
      <c r="BS12" s="90"/>
      <c r="BT12" s="90"/>
      <c r="BU12" s="90"/>
      <c r="BV12" s="90"/>
      <c r="BW12" s="90"/>
      <c r="BX12" s="90"/>
      <c r="BY12" s="90"/>
      <c r="BZ12" s="90"/>
    </row>
    <row r="13" spans="1:81" s="110" customFormat="1" ht="18.75" hidden="1" x14ac:dyDescent="0.3">
      <c r="A13" s="53">
        <f>N13+R13+V13+Z13+AD13+AH13+AL13+AP13</f>
        <v>611</v>
      </c>
      <c r="B13" s="53">
        <v>11</v>
      </c>
      <c r="C13" s="336">
        <f>AVERAGE(L13,P13,T13,X13,AB13,AF13,AJ13,AN13,)</f>
        <v>26.166666666666668</v>
      </c>
      <c r="D13" s="12" t="s">
        <v>237</v>
      </c>
      <c r="E13" s="12" t="s">
        <v>34</v>
      </c>
      <c r="F13" s="12" t="s">
        <v>275</v>
      </c>
      <c r="G13" s="57" t="s">
        <v>121</v>
      </c>
      <c r="H13" s="351" t="s">
        <v>344</v>
      </c>
      <c r="I13" s="8" t="s">
        <v>92</v>
      </c>
      <c r="J13" s="8" t="s">
        <v>90</v>
      </c>
      <c r="K13" s="345">
        <v>4.5115740740740741E-3</v>
      </c>
      <c r="L13" s="344">
        <v>29</v>
      </c>
      <c r="M13" s="344">
        <v>4</v>
      </c>
      <c r="N13" s="344">
        <v>97</v>
      </c>
      <c r="O13" s="329">
        <v>2.0648148148148149E-3</v>
      </c>
      <c r="P13" s="330">
        <v>32</v>
      </c>
      <c r="Q13" s="330">
        <v>2</v>
      </c>
      <c r="R13" s="330">
        <v>99</v>
      </c>
      <c r="S13" s="291">
        <v>9.930555555555554E-4</v>
      </c>
      <c r="T13" s="292">
        <v>34</v>
      </c>
      <c r="U13" s="292">
        <v>4</v>
      </c>
      <c r="V13" s="292">
        <v>97</v>
      </c>
      <c r="W13" s="156">
        <v>8.1249999999999996E-4</v>
      </c>
      <c r="X13" s="154">
        <v>34</v>
      </c>
      <c r="Y13" s="154">
        <v>11</v>
      </c>
      <c r="Z13" s="154">
        <v>90</v>
      </c>
      <c r="AA13" s="107">
        <v>9.479166666666667E-3</v>
      </c>
      <c r="AB13" s="108">
        <v>28</v>
      </c>
      <c r="AC13" s="108">
        <v>4</v>
      </c>
      <c r="AD13" s="108">
        <v>97</v>
      </c>
      <c r="AE13" s="256" t="s">
        <v>290</v>
      </c>
      <c r="AF13" s="257"/>
      <c r="AG13" s="257"/>
      <c r="AH13" s="249">
        <v>39</v>
      </c>
      <c r="AI13" s="199" t="s">
        <v>289</v>
      </c>
      <c r="AJ13" s="199"/>
      <c r="AK13" s="196"/>
      <c r="AL13" s="193">
        <v>39</v>
      </c>
      <c r="AM13" s="43" t="s">
        <v>152</v>
      </c>
      <c r="AN13" s="115"/>
      <c r="AO13" s="115"/>
      <c r="AP13" s="115">
        <v>53</v>
      </c>
    </row>
    <row r="14" spans="1:81" s="24" customFormat="1" ht="18.75" hidden="1" x14ac:dyDescent="0.3">
      <c r="A14" s="53">
        <f>N14+R14+V14+Z14+AD14+AH14+AL14+AP14</f>
        <v>581</v>
      </c>
      <c r="B14" s="53">
        <v>12</v>
      </c>
      <c r="C14" s="336">
        <f>AVERAGE(L14,P14,T14,X14,AB14,AF14,AJ14,AN14,)</f>
        <v>29.333333333333332</v>
      </c>
      <c r="D14" s="3" t="s">
        <v>10</v>
      </c>
      <c r="E14" s="12" t="s">
        <v>13</v>
      </c>
      <c r="F14" s="12" t="s">
        <v>18</v>
      </c>
      <c r="G14" s="57" t="s">
        <v>210</v>
      </c>
      <c r="H14" s="350"/>
      <c r="I14" s="8" t="s">
        <v>92</v>
      </c>
      <c r="J14" s="8" t="s">
        <v>90</v>
      </c>
      <c r="K14" s="345">
        <v>5.2731481481481483E-3</v>
      </c>
      <c r="L14" s="344">
        <v>28</v>
      </c>
      <c r="M14" s="344">
        <v>15</v>
      </c>
      <c r="N14" s="344">
        <v>85</v>
      </c>
      <c r="O14" s="313">
        <v>2.4699074074074072E-3</v>
      </c>
      <c r="P14" s="314">
        <v>29</v>
      </c>
      <c r="Q14" s="314">
        <v>19</v>
      </c>
      <c r="R14" s="314">
        <v>82</v>
      </c>
      <c r="S14" s="283">
        <v>1.2037037037037038E-3</v>
      </c>
      <c r="T14" s="278">
        <v>33</v>
      </c>
      <c r="U14" s="278">
        <v>27</v>
      </c>
      <c r="V14" s="278">
        <v>74</v>
      </c>
      <c r="W14" s="133">
        <v>9.2013888888888885E-4</v>
      </c>
      <c r="X14" s="134">
        <v>39</v>
      </c>
      <c r="Y14" s="134">
        <v>28</v>
      </c>
      <c r="Z14" s="134">
        <v>73</v>
      </c>
      <c r="AA14" s="98">
        <v>1.1525462962962965E-2</v>
      </c>
      <c r="AB14" s="94">
        <v>21</v>
      </c>
      <c r="AC14" s="94">
        <v>48</v>
      </c>
      <c r="AD14" s="94">
        <v>53</v>
      </c>
      <c r="AE14" s="250">
        <v>6.6550925925925935E-4</v>
      </c>
      <c r="AF14" s="252">
        <v>33</v>
      </c>
      <c r="AG14" s="252">
        <v>36</v>
      </c>
      <c r="AH14" s="253">
        <v>65</v>
      </c>
      <c r="AI14" s="195">
        <v>4.224537037037037E-4</v>
      </c>
      <c r="AJ14" s="180">
        <v>41</v>
      </c>
      <c r="AK14" s="180">
        <v>26</v>
      </c>
      <c r="AL14" s="181">
        <v>75</v>
      </c>
      <c r="AM14" s="41">
        <v>2.0833333333333335E-4</v>
      </c>
      <c r="AN14" s="42">
        <v>40</v>
      </c>
      <c r="AO14" s="42">
        <v>27</v>
      </c>
      <c r="AP14" s="42">
        <v>74</v>
      </c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110"/>
      <c r="BU14" s="110"/>
      <c r="BV14" s="110"/>
      <c r="BW14" s="110"/>
      <c r="BX14" s="110"/>
      <c r="BY14" s="110"/>
      <c r="BZ14" s="110"/>
      <c r="CA14" s="90"/>
      <c r="CB14" s="90"/>
      <c r="CC14" s="90"/>
    </row>
    <row r="15" spans="1:81" ht="18.75" x14ac:dyDescent="0.3">
      <c r="A15" s="53">
        <f>N15+R15+V15+Z15+AD15+AH15+AL15+AP15</f>
        <v>558</v>
      </c>
      <c r="B15" s="53">
        <v>13</v>
      </c>
      <c r="C15" s="336">
        <f>AVERAGE(L15,P15,T15,X15,AB15,AF15,AJ15,AN15,)</f>
        <v>29.333333333333332</v>
      </c>
      <c r="D15" s="3" t="s">
        <v>186</v>
      </c>
      <c r="E15" s="12" t="s">
        <v>101</v>
      </c>
      <c r="F15" s="12" t="s">
        <v>18</v>
      </c>
      <c r="G15" s="57" t="s">
        <v>210</v>
      </c>
      <c r="H15" s="351" t="s">
        <v>335</v>
      </c>
      <c r="I15" s="8" t="s">
        <v>92</v>
      </c>
      <c r="J15" s="8" t="s">
        <v>90</v>
      </c>
      <c r="K15" s="345">
        <v>4.8726851851851856E-3</v>
      </c>
      <c r="L15" s="344">
        <v>29</v>
      </c>
      <c r="M15" s="344">
        <v>9</v>
      </c>
      <c r="N15" s="344">
        <v>91</v>
      </c>
      <c r="O15" s="339">
        <v>2.3252314814814815E-3</v>
      </c>
      <c r="P15" s="340">
        <v>34</v>
      </c>
      <c r="Q15" s="340">
        <v>12</v>
      </c>
      <c r="R15" s="340">
        <v>89</v>
      </c>
      <c r="S15" s="333" t="s">
        <v>315</v>
      </c>
      <c r="T15" s="278"/>
      <c r="U15" s="278"/>
      <c r="V15" s="278">
        <v>62</v>
      </c>
      <c r="W15" s="156">
        <v>8.9351851851851842E-4</v>
      </c>
      <c r="X15" s="154">
        <v>38</v>
      </c>
      <c r="Y15" s="154">
        <v>23</v>
      </c>
      <c r="Z15" s="154">
        <v>78</v>
      </c>
      <c r="AA15" s="107">
        <v>1.0280092592592592E-2</v>
      </c>
      <c r="AB15" s="108">
        <v>24</v>
      </c>
      <c r="AC15" s="108">
        <v>23</v>
      </c>
      <c r="AD15" s="108">
        <v>78</v>
      </c>
      <c r="AE15" s="248">
        <v>6.5046296296296304E-4</v>
      </c>
      <c r="AF15" s="249">
        <v>51</v>
      </c>
      <c r="AG15" s="249">
        <v>33</v>
      </c>
      <c r="AH15" s="249">
        <v>68</v>
      </c>
      <c r="AI15" s="199" t="s">
        <v>289</v>
      </c>
      <c r="AJ15" s="199"/>
      <c r="AK15" s="196"/>
      <c r="AL15" s="193">
        <v>39</v>
      </c>
      <c r="AM15" s="43" t="s">
        <v>152</v>
      </c>
      <c r="AN15" s="115"/>
      <c r="AO15" s="115"/>
      <c r="AP15" s="115">
        <v>53</v>
      </c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24"/>
      <c r="BR15" s="24"/>
      <c r="BS15" s="24"/>
      <c r="BT15" s="90"/>
      <c r="BU15" s="90"/>
      <c r="BV15" s="90"/>
      <c r="BW15" s="90"/>
      <c r="BX15" s="90"/>
      <c r="BY15" s="24"/>
      <c r="BZ15" s="24"/>
      <c r="CA15" s="110"/>
      <c r="CB15" s="110"/>
      <c r="CC15" s="110"/>
    </row>
    <row r="16" spans="1:81" s="110" customFormat="1" ht="18.75" hidden="1" x14ac:dyDescent="0.3">
      <c r="A16" s="53">
        <f>N16+R16+V16+Z16+AD16+AH16+AL16+AP16</f>
        <v>554</v>
      </c>
      <c r="B16" s="53">
        <v>14</v>
      </c>
      <c r="C16" s="336">
        <f>AVERAGE(L16,P16,T16,X16,AB16,AF16,AJ16,AN16,)</f>
        <v>30.444444444444443</v>
      </c>
      <c r="D16" s="3" t="s">
        <v>95</v>
      </c>
      <c r="E16" s="12" t="s">
        <v>25</v>
      </c>
      <c r="F16" s="12" t="s">
        <v>18</v>
      </c>
      <c r="G16" s="57" t="s">
        <v>210</v>
      </c>
      <c r="H16" s="350"/>
      <c r="I16" s="8" t="s">
        <v>92</v>
      </c>
      <c r="J16" s="8" t="s">
        <v>90</v>
      </c>
      <c r="K16" s="345">
        <v>5.386574074074074E-3</v>
      </c>
      <c r="L16" s="344">
        <v>27</v>
      </c>
      <c r="M16" s="344">
        <v>16</v>
      </c>
      <c r="N16" s="344">
        <v>84</v>
      </c>
      <c r="O16" s="313">
        <v>2.5081018518518521E-3</v>
      </c>
      <c r="P16" s="314">
        <v>32</v>
      </c>
      <c r="Q16" s="314">
        <v>20</v>
      </c>
      <c r="R16" s="314">
        <v>81</v>
      </c>
      <c r="S16" s="283">
        <v>1.1805555555555556E-3</v>
      </c>
      <c r="T16" s="278">
        <v>32</v>
      </c>
      <c r="U16" s="278">
        <v>26</v>
      </c>
      <c r="V16" s="278">
        <v>75</v>
      </c>
      <c r="W16" s="133">
        <v>9.2245370370370365E-4</v>
      </c>
      <c r="X16" s="134">
        <v>36</v>
      </c>
      <c r="Y16" s="134">
        <v>29</v>
      </c>
      <c r="Z16" s="134">
        <v>72</v>
      </c>
      <c r="AA16" s="98">
        <v>1.1135416666666667E-2</v>
      </c>
      <c r="AB16" s="94">
        <v>25</v>
      </c>
      <c r="AC16" s="94">
        <v>43</v>
      </c>
      <c r="AD16" s="94">
        <v>58</v>
      </c>
      <c r="AE16" s="250">
        <v>6.8750000000000007E-4</v>
      </c>
      <c r="AF16" s="252">
        <v>39</v>
      </c>
      <c r="AG16" s="252">
        <v>40</v>
      </c>
      <c r="AH16" s="253">
        <v>61</v>
      </c>
      <c r="AI16" s="195">
        <v>4.5486111111111102E-4</v>
      </c>
      <c r="AJ16" s="180">
        <v>41</v>
      </c>
      <c r="AK16" s="180">
        <v>38</v>
      </c>
      <c r="AL16" s="181">
        <v>64</v>
      </c>
      <c r="AM16" s="41">
        <v>2.3958333333333332E-4</v>
      </c>
      <c r="AN16" s="42">
        <v>42</v>
      </c>
      <c r="AO16" s="42">
        <v>42</v>
      </c>
      <c r="AP16" s="272">
        <v>59</v>
      </c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</row>
    <row r="17" spans="1:81" s="90" customFormat="1" ht="15.75" hidden="1" customHeight="1" x14ac:dyDescent="0.3">
      <c r="A17" s="53">
        <f>N17+R17+V17+Z17+AD17+AH17+AL17+AP17</f>
        <v>548</v>
      </c>
      <c r="B17" s="53">
        <v>15</v>
      </c>
      <c r="C17" s="336">
        <f>AVERAGE(L17,P17,T17,X17,AB17,AF17,AJ17,AN17,)</f>
        <v>36.428571428571431</v>
      </c>
      <c r="D17" s="3" t="s">
        <v>12</v>
      </c>
      <c r="E17" s="12" t="s">
        <v>13</v>
      </c>
      <c r="F17" s="12" t="s">
        <v>18</v>
      </c>
      <c r="G17" s="57" t="s">
        <v>210</v>
      </c>
      <c r="H17" s="350"/>
      <c r="I17" s="8" t="s">
        <v>92</v>
      </c>
      <c r="J17" s="8" t="s">
        <v>90</v>
      </c>
      <c r="K17" s="344"/>
      <c r="L17" s="344"/>
      <c r="M17" s="344"/>
      <c r="N17" s="344"/>
      <c r="O17" s="313">
        <v>2.3773148148148147E-3</v>
      </c>
      <c r="P17" s="314">
        <v>26</v>
      </c>
      <c r="Q17" s="314">
        <v>17</v>
      </c>
      <c r="R17" s="314">
        <v>84</v>
      </c>
      <c r="S17" s="283">
        <v>1.0092592592592592E-3</v>
      </c>
      <c r="T17" s="278">
        <v>42</v>
      </c>
      <c r="U17" s="278">
        <v>8</v>
      </c>
      <c r="V17" s="278">
        <v>93</v>
      </c>
      <c r="W17" s="133">
        <v>8.1365740740740736E-4</v>
      </c>
      <c r="X17" s="134">
        <v>39</v>
      </c>
      <c r="Y17" s="134">
        <v>12</v>
      </c>
      <c r="Z17" s="134">
        <v>89</v>
      </c>
      <c r="AA17" s="210" t="s">
        <v>291</v>
      </c>
      <c r="AB17" s="95"/>
      <c r="AC17" s="95"/>
      <c r="AD17" s="95">
        <v>28</v>
      </c>
      <c r="AE17" s="250">
        <v>5.912037037037037E-4</v>
      </c>
      <c r="AF17" s="252">
        <v>42</v>
      </c>
      <c r="AG17" s="252">
        <v>14</v>
      </c>
      <c r="AH17" s="253">
        <v>87</v>
      </c>
      <c r="AI17" s="195">
        <v>3.9351851851851852E-4</v>
      </c>
      <c r="AJ17" s="180">
        <v>42</v>
      </c>
      <c r="AK17" s="180">
        <v>14</v>
      </c>
      <c r="AL17" s="181">
        <v>87</v>
      </c>
      <c r="AM17" s="41">
        <v>1.9675925925925926E-4</v>
      </c>
      <c r="AN17" s="42">
        <v>64</v>
      </c>
      <c r="AO17" s="42">
        <v>21</v>
      </c>
      <c r="AP17" s="42">
        <v>80</v>
      </c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</row>
    <row r="18" spans="1:81" s="90" customFormat="1" ht="15.75" hidden="1" customHeight="1" x14ac:dyDescent="0.3">
      <c r="A18" s="53">
        <f>N18+R18+V18+Z18+AD18+AH18+AL18+AP18</f>
        <v>547</v>
      </c>
      <c r="B18" s="53">
        <v>16</v>
      </c>
      <c r="C18" s="336">
        <f>AVERAGE(L18,P18,T18,X18,AB18,AF18,AJ18,AN18,)</f>
        <v>30.555555555555557</v>
      </c>
      <c r="D18" s="3" t="s">
        <v>49</v>
      </c>
      <c r="E18" s="12" t="s">
        <v>50</v>
      </c>
      <c r="F18" s="12" t="s">
        <v>51</v>
      </c>
      <c r="G18" s="57" t="s">
        <v>131</v>
      </c>
      <c r="H18" s="350"/>
      <c r="I18" s="8" t="s">
        <v>92</v>
      </c>
      <c r="J18" s="8" t="s">
        <v>90</v>
      </c>
      <c r="K18" s="345">
        <v>5.4826388888888885E-3</v>
      </c>
      <c r="L18" s="344">
        <v>27</v>
      </c>
      <c r="M18" s="344">
        <v>18</v>
      </c>
      <c r="N18" s="344">
        <v>82</v>
      </c>
      <c r="O18" s="339">
        <v>2.5821759259259257E-3</v>
      </c>
      <c r="P18" s="340">
        <v>30</v>
      </c>
      <c r="Q18" s="340">
        <v>22</v>
      </c>
      <c r="R18" s="340">
        <v>79</v>
      </c>
      <c r="S18" s="289">
        <v>1.2395833333333334E-3</v>
      </c>
      <c r="T18" s="290">
        <v>32</v>
      </c>
      <c r="U18" s="290">
        <v>30</v>
      </c>
      <c r="V18" s="290">
        <v>71</v>
      </c>
      <c r="W18" s="133">
        <v>2.4189814814814812E-4</v>
      </c>
      <c r="X18" s="134">
        <v>41</v>
      </c>
      <c r="Y18" s="134">
        <v>30</v>
      </c>
      <c r="Z18" s="134">
        <v>71</v>
      </c>
      <c r="AA18" s="98">
        <v>1.1957175925925927E-2</v>
      </c>
      <c r="AB18" s="94">
        <v>24</v>
      </c>
      <c r="AC18" s="94">
        <v>51</v>
      </c>
      <c r="AD18" s="94">
        <v>50</v>
      </c>
      <c r="AE18" s="250">
        <v>6.8634259259259256E-4</v>
      </c>
      <c r="AF18" s="252">
        <v>36</v>
      </c>
      <c r="AG18" s="252">
        <v>39</v>
      </c>
      <c r="AH18" s="253">
        <v>62</v>
      </c>
      <c r="AI18" s="195">
        <v>4.5370370370370378E-4</v>
      </c>
      <c r="AJ18" s="180">
        <v>38</v>
      </c>
      <c r="AK18" s="180">
        <v>35</v>
      </c>
      <c r="AL18" s="181">
        <v>66</v>
      </c>
      <c r="AM18" s="41">
        <v>2.2106481481481481E-4</v>
      </c>
      <c r="AN18" s="42">
        <v>47</v>
      </c>
      <c r="AO18" s="42">
        <v>35</v>
      </c>
      <c r="AP18" s="42">
        <v>66</v>
      </c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</row>
    <row r="19" spans="1:81" s="90" customFormat="1" ht="18.75" hidden="1" x14ac:dyDescent="0.3">
      <c r="A19" s="53">
        <f>N19+R19+V19+Z19+AD19+AH19+AL19+AP19</f>
        <v>532</v>
      </c>
      <c r="B19" s="53">
        <v>17</v>
      </c>
      <c r="C19" s="336">
        <f>AVERAGE(L19,P19,T19,X19,AB19,AF19,AJ19,AN19,)</f>
        <v>25.75</v>
      </c>
      <c r="D19" s="12" t="s">
        <v>276</v>
      </c>
      <c r="E19" s="12" t="s">
        <v>7</v>
      </c>
      <c r="F19" s="12" t="s">
        <v>235</v>
      </c>
      <c r="G19" s="57" t="s">
        <v>236</v>
      </c>
      <c r="H19" s="351"/>
      <c r="I19" s="8" t="s">
        <v>92</v>
      </c>
      <c r="J19" s="8" t="s">
        <v>90</v>
      </c>
      <c r="K19" s="345">
        <v>4.3124999999999995E-3</v>
      </c>
      <c r="L19" s="344">
        <v>34</v>
      </c>
      <c r="M19" s="344">
        <v>1</v>
      </c>
      <c r="N19" s="344">
        <v>100</v>
      </c>
      <c r="O19" s="346" t="s">
        <v>315</v>
      </c>
      <c r="P19" s="314"/>
      <c r="Q19" s="314"/>
      <c r="R19" s="314">
        <v>68</v>
      </c>
      <c r="S19" s="333" t="s">
        <v>315</v>
      </c>
      <c r="T19" s="278"/>
      <c r="U19" s="278"/>
      <c r="V19" s="278">
        <v>62</v>
      </c>
      <c r="W19" s="133">
        <v>2.4189814814814812E-4</v>
      </c>
      <c r="X19" s="134">
        <v>41</v>
      </c>
      <c r="Y19" s="134">
        <v>30</v>
      </c>
      <c r="Z19" s="134">
        <v>71</v>
      </c>
      <c r="AA19" s="107">
        <v>9.0435185185185184E-3</v>
      </c>
      <c r="AB19" s="108">
        <v>28</v>
      </c>
      <c r="AC19" s="108">
        <v>1</v>
      </c>
      <c r="AD19" s="108">
        <v>100</v>
      </c>
      <c r="AE19" s="256" t="s">
        <v>290</v>
      </c>
      <c r="AF19" s="257"/>
      <c r="AG19" s="257"/>
      <c r="AH19" s="249">
        <v>39</v>
      </c>
      <c r="AI19" s="199" t="s">
        <v>289</v>
      </c>
      <c r="AJ19" s="199"/>
      <c r="AK19" s="196"/>
      <c r="AL19" s="193">
        <v>39</v>
      </c>
      <c r="AM19" s="43" t="s">
        <v>152</v>
      </c>
      <c r="AN19" s="115"/>
      <c r="AO19" s="115"/>
      <c r="AP19" s="115">
        <v>53</v>
      </c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5"/>
      <c r="BR19" s="5"/>
      <c r="BS19" s="5"/>
      <c r="BT19" s="106"/>
      <c r="BU19" s="106"/>
      <c r="BV19" s="106"/>
      <c r="BW19" s="106"/>
      <c r="BX19" s="106"/>
      <c r="BY19" s="106"/>
      <c r="BZ19" s="106"/>
    </row>
    <row r="20" spans="1:81" s="90" customFormat="1" ht="18.75" hidden="1" x14ac:dyDescent="0.3">
      <c r="A20" s="53">
        <f>N20+R20+V20+Z20+AD20+AH20+AL20+AP20</f>
        <v>520</v>
      </c>
      <c r="B20" s="53">
        <v>18</v>
      </c>
      <c r="C20" s="336">
        <f>AVERAGE(L20,P20,T20,X20,AB20,AF20,AJ20,AN20,)</f>
        <v>33.111111111111114</v>
      </c>
      <c r="D20" s="354" t="s">
        <v>75</v>
      </c>
      <c r="E20" s="355" t="s">
        <v>7</v>
      </c>
      <c r="F20" s="355" t="s">
        <v>18</v>
      </c>
      <c r="G20" s="356" t="s">
        <v>210</v>
      </c>
      <c r="H20" s="351" t="s">
        <v>336</v>
      </c>
      <c r="I20" s="8" t="s">
        <v>77</v>
      </c>
      <c r="J20" s="8" t="s">
        <v>90</v>
      </c>
      <c r="K20" s="345">
        <v>5.4710648148148149E-3</v>
      </c>
      <c r="L20" s="344">
        <v>33</v>
      </c>
      <c r="M20" s="344">
        <v>17</v>
      </c>
      <c r="N20" s="344">
        <v>83</v>
      </c>
      <c r="O20" s="339">
        <v>2.6574074074074074E-3</v>
      </c>
      <c r="P20" s="340">
        <v>36</v>
      </c>
      <c r="Q20" s="340">
        <v>24</v>
      </c>
      <c r="R20" s="340">
        <v>77</v>
      </c>
      <c r="S20" s="283">
        <v>1.236111111111111E-3</v>
      </c>
      <c r="T20" s="278">
        <v>38</v>
      </c>
      <c r="U20" s="278">
        <v>29</v>
      </c>
      <c r="V20" s="278">
        <v>72</v>
      </c>
      <c r="W20" s="156">
        <v>9.780092592592592E-4</v>
      </c>
      <c r="X20" s="154">
        <v>34</v>
      </c>
      <c r="Y20" s="154">
        <v>31</v>
      </c>
      <c r="Z20" s="154">
        <v>70</v>
      </c>
      <c r="AA20" s="107">
        <v>1.1859953703703704E-2</v>
      </c>
      <c r="AB20" s="108">
        <v>24</v>
      </c>
      <c r="AC20" s="108">
        <v>50</v>
      </c>
      <c r="AD20" s="108">
        <v>51</v>
      </c>
      <c r="AE20" s="248">
        <v>7.5578703703703702E-4</v>
      </c>
      <c r="AF20" s="249">
        <v>43</v>
      </c>
      <c r="AG20" s="249">
        <v>50</v>
      </c>
      <c r="AH20" s="249">
        <v>51</v>
      </c>
      <c r="AI20" s="192">
        <v>4.8379629629629624E-4</v>
      </c>
      <c r="AJ20" s="193">
        <v>43</v>
      </c>
      <c r="AK20" s="193">
        <v>45</v>
      </c>
      <c r="AL20" s="193">
        <v>56</v>
      </c>
      <c r="AM20" s="114">
        <v>2.3726851851851852E-4</v>
      </c>
      <c r="AN20" s="115">
        <v>47</v>
      </c>
      <c r="AO20" s="115">
        <v>41</v>
      </c>
      <c r="AP20" s="115">
        <v>60</v>
      </c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</row>
    <row r="21" spans="1:81" s="110" customFormat="1" ht="18.75" hidden="1" x14ac:dyDescent="0.3">
      <c r="A21" s="53">
        <f>N21+R21+V21+Z21+AD21+AH21+AL21+AP21</f>
        <v>510</v>
      </c>
      <c r="B21" s="53">
        <v>19</v>
      </c>
      <c r="C21" s="336">
        <f>AVERAGE(L21,P21,T21,X21,AB21,AF21,AJ21,AN21,)</f>
        <v>25.333333333333332</v>
      </c>
      <c r="D21" s="3" t="s">
        <v>177</v>
      </c>
      <c r="E21" s="12" t="s">
        <v>7</v>
      </c>
      <c r="F21" s="12" t="s">
        <v>178</v>
      </c>
      <c r="G21" s="57" t="s">
        <v>179</v>
      </c>
      <c r="H21" s="350"/>
      <c r="I21" s="8" t="s">
        <v>92</v>
      </c>
      <c r="J21" s="8" t="s">
        <v>90</v>
      </c>
      <c r="K21" s="345"/>
      <c r="L21" s="344"/>
      <c r="M21" s="344"/>
      <c r="N21" s="344"/>
      <c r="O21" s="313">
        <v>2.3321759259259259E-3</v>
      </c>
      <c r="P21" s="314">
        <v>27</v>
      </c>
      <c r="Q21" s="314">
        <v>13</v>
      </c>
      <c r="R21" s="314">
        <v>88</v>
      </c>
      <c r="S21" s="283">
        <v>1.0486111111111111E-3</v>
      </c>
      <c r="T21" s="278">
        <v>31</v>
      </c>
      <c r="U21" s="278">
        <v>12</v>
      </c>
      <c r="V21" s="278">
        <v>89</v>
      </c>
      <c r="W21" s="133">
        <v>8.1018518518518516E-4</v>
      </c>
      <c r="X21" s="134">
        <v>32</v>
      </c>
      <c r="Y21" s="134">
        <v>10</v>
      </c>
      <c r="Z21" s="134">
        <v>91</v>
      </c>
      <c r="AA21" s="104">
        <v>1.0523148148148148E-2</v>
      </c>
      <c r="AB21" s="95">
        <v>27</v>
      </c>
      <c r="AC21" s="94">
        <v>29</v>
      </c>
      <c r="AD21" s="94">
        <v>72</v>
      </c>
      <c r="AE21" s="250">
        <v>6.2384259259259261E-4</v>
      </c>
      <c r="AF21" s="253">
        <v>35</v>
      </c>
      <c r="AG21" s="253">
        <v>23</v>
      </c>
      <c r="AH21" s="253">
        <v>78</v>
      </c>
      <c r="AI21" s="199" t="s">
        <v>289</v>
      </c>
      <c r="AJ21" s="199"/>
      <c r="AK21" s="197"/>
      <c r="AL21" s="180">
        <v>39</v>
      </c>
      <c r="AM21" s="43" t="s">
        <v>152</v>
      </c>
      <c r="AN21" s="42"/>
      <c r="AO21" s="42"/>
      <c r="AP21" s="42">
        <v>53</v>
      </c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90"/>
      <c r="CB21" s="90"/>
      <c r="CC21" s="90"/>
    </row>
    <row r="22" spans="1:81" s="90" customFormat="1" ht="15.75" hidden="1" customHeight="1" x14ac:dyDescent="0.3">
      <c r="A22" s="53">
        <f>N22+R22+V22+Z22+AD22+AH22+AL22+AP22</f>
        <v>506</v>
      </c>
      <c r="B22" s="53">
        <v>20</v>
      </c>
      <c r="C22" s="336">
        <f>AVERAGE(L22,P22,T22,X22,AB22,AF22,AJ22,AN22,)</f>
        <v>35.444444444444443</v>
      </c>
      <c r="D22" s="354" t="s">
        <v>55</v>
      </c>
      <c r="E22" s="355" t="s">
        <v>102</v>
      </c>
      <c r="F22" s="355" t="s">
        <v>57</v>
      </c>
      <c r="G22" s="356" t="s">
        <v>210</v>
      </c>
      <c r="H22" s="351" t="s">
        <v>337</v>
      </c>
      <c r="I22" s="8" t="s">
        <v>77</v>
      </c>
      <c r="J22" s="8" t="s">
        <v>90</v>
      </c>
      <c r="K22" s="345">
        <v>5.7876157407407399E-3</v>
      </c>
      <c r="L22" s="344">
        <v>33</v>
      </c>
      <c r="M22" s="344">
        <v>20</v>
      </c>
      <c r="N22" s="344">
        <v>80</v>
      </c>
      <c r="O22" s="339">
        <v>2.7719907407407411E-3</v>
      </c>
      <c r="P22" s="340">
        <v>39</v>
      </c>
      <c r="Q22" s="340">
        <v>26</v>
      </c>
      <c r="R22" s="340">
        <v>75</v>
      </c>
      <c r="S22" s="289">
        <v>1.2962962962962963E-3</v>
      </c>
      <c r="T22" s="290">
        <v>31</v>
      </c>
      <c r="U22" s="290">
        <v>32</v>
      </c>
      <c r="V22" s="290">
        <v>69</v>
      </c>
      <c r="W22" s="156">
        <v>1.0335648148148148E-3</v>
      </c>
      <c r="X22" s="154">
        <v>42</v>
      </c>
      <c r="Y22" s="154">
        <v>36</v>
      </c>
      <c r="Z22" s="154">
        <v>65</v>
      </c>
      <c r="AA22" s="107">
        <v>1.2040509259259259E-2</v>
      </c>
      <c r="AB22" s="108">
        <v>29</v>
      </c>
      <c r="AC22" s="94">
        <v>53</v>
      </c>
      <c r="AD22" s="94">
        <v>48</v>
      </c>
      <c r="AE22" s="248">
        <v>7.4652777777777781E-4</v>
      </c>
      <c r="AF22" s="249">
        <v>45</v>
      </c>
      <c r="AG22" s="249">
        <v>46</v>
      </c>
      <c r="AH22" s="249">
        <v>55</v>
      </c>
      <c r="AI22" s="192">
        <v>4.895833333333333E-4</v>
      </c>
      <c r="AJ22" s="193">
        <v>46</v>
      </c>
      <c r="AK22" s="193">
        <v>46</v>
      </c>
      <c r="AL22" s="193">
        <v>55</v>
      </c>
      <c r="AM22" s="114">
        <v>2.4768518518518515E-4</v>
      </c>
      <c r="AN22" s="115">
        <v>54</v>
      </c>
      <c r="AO22" s="115">
        <v>42</v>
      </c>
      <c r="AP22" s="115">
        <v>59</v>
      </c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110"/>
      <c r="BE22" s="110"/>
      <c r="BF22" s="110"/>
      <c r="BG22" s="110"/>
      <c r="BH22" s="110"/>
      <c r="BI22" s="110"/>
      <c r="BJ22" s="110"/>
      <c r="BK22" s="110"/>
      <c r="BL22" s="110"/>
      <c r="BM22" s="110"/>
      <c r="BN22" s="110"/>
      <c r="BO22" s="110"/>
      <c r="BP22" s="110"/>
      <c r="BT22" s="106"/>
      <c r="BU22" s="106"/>
      <c r="BV22" s="106"/>
      <c r="BW22" s="106"/>
      <c r="BX22" s="106"/>
      <c r="BY22" s="106"/>
      <c r="BZ22" s="106"/>
    </row>
    <row r="23" spans="1:81" s="90" customFormat="1" ht="18.75" hidden="1" x14ac:dyDescent="0.3">
      <c r="A23" s="53">
        <f>N23+R23+V23+Z23+AD23+AH23+AL23+AP23</f>
        <v>503</v>
      </c>
      <c r="B23" s="53">
        <v>21</v>
      </c>
      <c r="C23" s="336">
        <f>AVERAGE(L23,P23,T23,X23,AB23,AF23,AJ23,AN23,)</f>
        <v>31.444444444444443</v>
      </c>
      <c r="D23" s="354" t="s">
        <v>20</v>
      </c>
      <c r="E23" s="355" t="s">
        <v>13</v>
      </c>
      <c r="F23" s="355" t="s">
        <v>226</v>
      </c>
      <c r="G23" s="356" t="s">
        <v>210</v>
      </c>
      <c r="H23" s="351" t="s">
        <v>338</v>
      </c>
      <c r="I23" s="8" t="s">
        <v>77</v>
      </c>
      <c r="J23" s="8" t="s">
        <v>90</v>
      </c>
      <c r="K23" s="345">
        <v>5.8946759259259256E-3</v>
      </c>
      <c r="L23" s="344">
        <v>26</v>
      </c>
      <c r="M23" s="344">
        <v>21</v>
      </c>
      <c r="N23" s="344">
        <v>79</v>
      </c>
      <c r="O23" s="339">
        <v>2.7578703703703706E-3</v>
      </c>
      <c r="P23" s="340">
        <v>28</v>
      </c>
      <c r="Q23" s="340">
        <v>25</v>
      </c>
      <c r="R23" s="340">
        <v>76</v>
      </c>
      <c r="S23" s="283">
        <v>1.2858796296296297E-3</v>
      </c>
      <c r="T23" s="278">
        <v>36</v>
      </c>
      <c r="U23" s="278">
        <v>31</v>
      </c>
      <c r="V23" s="278">
        <v>70</v>
      </c>
      <c r="W23" s="156">
        <v>1.0219907407407406E-3</v>
      </c>
      <c r="X23" s="154">
        <v>36</v>
      </c>
      <c r="Y23" s="154">
        <v>34</v>
      </c>
      <c r="Z23" s="154">
        <v>67</v>
      </c>
      <c r="AA23" s="107">
        <v>1.2046296296296298E-2</v>
      </c>
      <c r="AB23" s="108">
        <v>24</v>
      </c>
      <c r="AC23" s="108">
        <v>54</v>
      </c>
      <c r="AD23" s="108">
        <v>47</v>
      </c>
      <c r="AE23" s="248">
        <v>7.5000000000000012E-4</v>
      </c>
      <c r="AF23" s="249">
        <v>40</v>
      </c>
      <c r="AG23" s="249">
        <v>48</v>
      </c>
      <c r="AH23" s="249">
        <v>53</v>
      </c>
      <c r="AI23" s="192">
        <v>5.023148148148147E-4</v>
      </c>
      <c r="AJ23" s="193">
        <v>47</v>
      </c>
      <c r="AK23" s="193">
        <v>48</v>
      </c>
      <c r="AL23" s="193">
        <v>53</v>
      </c>
      <c r="AM23" s="114">
        <v>2.5694444444444446E-4</v>
      </c>
      <c r="AN23" s="115">
        <v>46</v>
      </c>
      <c r="AO23" s="115">
        <v>43</v>
      </c>
      <c r="AP23" s="115">
        <v>58</v>
      </c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110"/>
      <c r="BR23" s="110"/>
      <c r="BS23" s="110"/>
      <c r="BT23" s="5"/>
      <c r="BU23" s="5"/>
      <c r="BV23" s="5"/>
      <c r="BW23" s="5"/>
      <c r="BX23" s="5"/>
      <c r="BY23" s="5"/>
      <c r="BZ23" s="5"/>
      <c r="CA23" s="110"/>
      <c r="CB23" s="110"/>
      <c r="CC23" s="110"/>
    </row>
    <row r="24" spans="1:81" s="110" customFormat="1" ht="15.75" hidden="1" customHeight="1" x14ac:dyDescent="0.3">
      <c r="A24" s="53">
        <f>N24+R24+V24+Z24+AD24+AH24+AL24+AP24</f>
        <v>500</v>
      </c>
      <c r="B24" s="53">
        <v>22</v>
      </c>
      <c r="C24" s="336">
        <f>AVERAGE(L24,P24,T24,X24,AB24,AF24,AJ24,AN24,)</f>
        <v>28.333333333333332</v>
      </c>
      <c r="D24" s="3" t="s">
        <v>47</v>
      </c>
      <c r="E24" s="12" t="s">
        <v>13</v>
      </c>
      <c r="F24" s="12" t="s">
        <v>18</v>
      </c>
      <c r="G24" s="57" t="s">
        <v>210</v>
      </c>
      <c r="H24" s="350"/>
      <c r="I24" s="8" t="s">
        <v>92</v>
      </c>
      <c r="J24" s="8" t="s">
        <v>90</v>
      </c>
      <c r="K24" s="345">
        <v>5.5312500000000006E-3</v>
      </c>
      <c r="L24" s="344">
        <v>29</v>
      </c>
      <c r="M24" s="344">
        <v>19</v>
      </c>
      <c r="N24" s="344">
        <v>81</v>
      </c>
      <c r="O24" s="313">
        <v>2.6319444444444441E-3</v>
      </c>
      <c r="P24" s="314">
        <v>28</v>
      </c>
      <c r="Q24" s="314">
        <v>23</v>
      </c>
      <c r="R24" s="314">
        <v>78</v>
      </c>
      <c r="S24" s="283">
        <v>1.1296296296296295E-3</v>
      </c>
      <c r="T24" s="278">
        <v>32</v>
      </c>
      <c r="U24" s="278">
        <v>24</v>
      </c>
      <c r="V24" s="278">
        <v>77</v>
      </c>
      <c r="W24" s="288" t="s">
        <v>315</v>
      </c>
      <c r="X24" s="134"/>
      <c r="Y24" s="134"/>
      <c r="Z24" s="134">
        <v>57</v>
      </c>
      <c r="AA24" s="210" t="s">
        <v>291</v>
      </c>
      <c r="AB24" s="94"/>
      <c r="AC24" s="94"/>
      <c r="AD24" s="108">
        <v>28</v>
      </c>
      <c r="AE24" s="256" t="s">
        <v>290</v>
      </c>
      <c r="AF24" s="257"/>
      <c r="AG24" s="257"/>
      <c r="AH24" s="249">
        <v>39</v>
      </c>
      <c r="AI24" s="195">
        <v>4.5138888888888892E-4</v>
      </c>
      <c r="AJ24" s="180">
        <v>38</v>
      </c>
      <c r="AK24" s="180">
        <v>34</v>
      </c>
      <c r="AL24" s="181">
        <v>67</v>
      </c>
      <c r="AM24" s="41">
        <v>2.0833333333333335E-4</v>
      </c>
      <c r="AN24" s="42">
        <v>43</v>
      </c>
      <c r="AO24" s="42">
        <v>28</v>
      </c>
      <c r="AP24" s="42">
        <v>73</v>
      </c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5"/>
      <c r="BR24" s="5"/>
      <c r="BS24" s="5"/>
      <c r="CA24" s="90"/>
      <c r="CB24" s="90"/>
      <c r="CC24" s="90"/>
    </row>
    <row r="25" spans="1:81" s="110" customFormat="1" ht="18.75" hidden="1" x14ac:dyDescent="0.3">
      <c r="A25" s="53">
        <f>N25+R25+V25+Z25+AD25+AH25+AL25+AP25</f>
        <v>494</v>
      </c>
      <c r="B25" s="53">
        <v>23</v>
      </c>
      <c r="C25" s="336">
        <f>AVERAGE(L25,P25,T25,X25,AB25,AF25,AJ25,AN25,)</f>
        <v>37</v>
      </c>
      <c r="D25" s="3" t="s">
        <v>52</v>
      </c>
      <c r="E25" s="12" t="s">
        <v>31</v>
      </c>
      <c r="F25" s="12" t="s">
        <v>18</v>
      </c>
      <c r="G25" s="57" t="s">
        <v>210</v>
      </c>
      <c r="H25" s="350" t="s">
        <v>348</v>
      </c>
      <c r="I25" s="8" t="s">
        <v>92</v>
      </c>
      <c r="J25" s="8" t="s">
        <v>90</v>
      </c>
      <c r="K25" s="344"/>
      <c r="L25" s="344"/>
      <c r="M25" s="344"/>
      <c r="N25" s="344"/>
      <c r="O25" s="312"/>
      <c r="P25" s="312"/>
      <c r="Q25" s="312"/>
      <c r="R25" s="312"/>
      <c r="S25" s="291">
        <v>1.0023148148148148E-3</v>
      </c>
      <c r="T25" s="292">
        <v>42</v>
      </c>
      <c r="U25" s="292">
        <v>6</v>
      </c>
      <c r="V25" s="292">
        <v>95</v>
      </c>
      <c r="W25" s="133">
        <v>8.5300925925925919E-4</v>
      </c>
      <c r="X25" s="134">
        <v>34</v>
      </c>
      <c r="Y25" s="134">
        <v>18</v>
      </c>
      <c r="Z25" s="134">
        <v>84</v>
      </c>
      <c r="AA25" s="210" t="s">
        <v>291</v>
      </c>
      <c r="AB25" s="94"/>
      <c r="AC25" s="94"/>
      <c r="AD25" s="108">
        <v>28</v>
      </c>
      <c r="AE25" s="250">
        <v>5.6712962962962956E-4</v>
      </c>
      <c r="AF25" s="253">
        <v>48</v>
      </c>
      <c r="AG25" s="252">
        <v>7</v>
      </c>
      <c r="AH25" s="253">
        <v>94</v>
      </c>
      <c r="AI25" s="194">
        <v>3.6689814814814815E-4</v>
      </c>
      <c r="AJ25" s="177">
        <v>49</v>
      </c>
      <c r="AK25" s="177">
        <v>4</v>
      </c>
      <c r="AL25" s="177">
        <v>97</v>
      </c>
      <c r="AM25" s="41">
        <v>1.8287037037037038E-4</v>
      </c>
      <c r="AN25" s="42">
        <v>49</v>
      </c>
      <c r="AO25" s="42">
        <v>5</v>
      </c>
      <c r="AP25" s="42">
        <v>96</v>
      </c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T25" s="90"/>
      <c r="BU25" s="90"/>
      <c r="BV25" s="90"/>
      <c r="BW25" s="90"/>
      <c r="BX25" s="90"/>
      <c r="BY25" s="90"/>
      <c r="BZ25" s="90"/>
      <c r="CA25" s="90"/>
      <c r="CB25" s="90"/>
      <c r="CC25" s="90"/>
    </row>
    <row r="26" spans="1:81" s="90" customFormat="1" ht="15.75" hidden="1" customHeight="1" x14ac:dyDescent="0.3">
      <c r="A26" s="53">
        <f>N26+R26+V26+Z26+AD26+AH26+AL26+AP26</f>
        <v>491</v>
      </c>
      <c r="B26" s="53">
        <v>24</v>
      </c>
      <c r="C26" s="336">
        <f>AVERAGE(L26,P26,T26,X26,AB26,AF26,AJ26,AN26,)</f>
        <v>33.666666666666664</v>
      </c>
      <c r="D26" s="3" t="s">
        <v>220</v>
      </c>
      <c r="E26" s="12" t="s">
        <v>135</v>
      </c>
      <c r="F26" s="12" t="s">
        <v>181</v>
      </c>
      <c r="G26" s="57" t="s">
        <v>209</v>
      </c>
      <c r="H26" s="350"/>
      <c r="I26" s="8" t="s">
        <v>92</v>
      </c>
      <c r="J26" s="8" t="s">
        <v>90</v>
      </c>
      <c r="K26" s="344"/>
      <c r="L26" s="344"/>
      <c r="M26" s="344"/>
      <c r="N26" s="344"/>
      <c r="O26" s="313">
        <v>2.3344907407407407E-3</v>
      </c>
      <c r="P26" s="314">
        <v>34</v>
      </c>
      <c r="Q26" s="314">
        <v>14</v>
      </c>
      <c r="R26" s="314">
        <v>87</v>
      </c>
      <c r="S26" s="283">
        <v>1.1018518518518519E-3</v>
      </c>
      <c r="T26" s="278">
        <v>46</v>
      </c>
      <c r="U26" s="278">
        <v>22</v>
      </c>
      <c r="V26" s="278">
        <v>79</v>
      </c>
      <c r="W26" s="133">
        <v>8.4837962962962959E-4</v>
      </c>
      <c r="X26" s="134">
        <v>44</v>
      </c>
      <c r="Y26" s="134">
        <v>16</v>
      </c>
      <c r="Z26" s="134">
        <v>85</v>
      </c>
      <c r="AA26" s="98">
        <v>1.0413194444444444E-2</v>
      </c>
      <c r="AB26" s="94">
        <v>30</v>
      </c>
      <c r="AC26" s="94">
        <v>28</v>
      </c>
      <c r="AD26" s="94">
        <v>73</v>
      </c>
      <c r="AE26" s="250">
        <v>6.3541666666666662E-4</v>
      </c>
      <c r="AF26" s="252">
        <v>48</v>
      </c>
      <c r="AG26" s="252">
        <v>26</v>
      </c>
      <c r="AH26" s="253">
        <v>75</v>
      </c>
      <c r="AI26" s="199" t="s">
        <v>289</v>
      </c>
      <c r="AJ26" s="199"/>
      <c r="AK26" s="197"/>
      <c r="AL26" s="180">
        <v>39</v>
      </c>
      <c r="AM26" s="43" t="s">
        <v>152</v>
      </c>
      <c r="AN26" s="42"/>
      <c r="AO26" s="42"/>
      <c r="AP26" s="42">
        <v>53</v>
      </c>
      <c r="BQ26" s="110"/>
      <c r="BR26" s="110"/>
      <c r="BS26" s="110"/>
      <c r="BT26" s="110"/>
      <c r="BU26" s="110"/>
      <c r="BV26" s="110"/>
      <c r="BW26" s="110"/>
      <c r="BY26" s="110"/>
      <c r="BZ26" s="110"/>
    </row>
    <row r="27" spans="1:81" ht="18.75" hidden="1" x14ac:dyDescent="0.3">
      <c r="A27" s="53">
        <f>N27+R27+V27+Z27+AD27+AH27+AL27+AP27</f>
        <v>484</v>
      </c>
      <c r="B27" s="53">
        <v>25</v>
      </c>
      <c r="C27" s="336">
        <f>AVERAGE(L27,P27,T27,X27,AB27,AF27,AJ27,AN27,)</f>
        <v>25.25</v>
      </c>
      <c r="D27" s="12" t="s">
        <v>327</v>
      </c>
      <c r="E27" s="12" t="s">
        <v>7</v>
      </c>
      <c r="F27" s="12" t="s">
        <v>235</v>
      </c>
      <c r="G27" s="57" t="s">
        <v>236</v>
      </c>
      <c r="I27" s="8" t="s">
        <v>77</v>
      </c>
      <c r="J27" s="8" t="s">
        <v>90</v>
      </c>
      <c r="K27" s="345">
        <v>5.1828703703703698E-3</v>
      </c>
      <c r="L27" s="344">
        <v>31</v>
      </c>
      <c r="M27" s="344">
        <v>13</v>
      </c>
      <c r="N27" s="344">
        <v>87</v>
      </c>
      <c r="O27" s="346" t="s">
        <v>315</v>
      </c>
      <c r="P27" s="314"/>
      <c r="Q27" s="314"/>
      <c r="R27" s="314">
        <v>68</v>
      </c>
      <c r="S27" s="333" t="s">
        <v>315</v>
      </c>
      <c r="T27" s="278"/>
      <c r="U27" s="278"/>
      <c r="V27" s="278">
        <v>62</v>
      </c>
      <c r="W27" s="133">
        <v>2.4189814814814812E-4</v>
      </c>
      <c r="X27" s="134">
        <v>41</v>
      </c>
      <c r="Y27" s="134">
        <v>30</v>
      </c>
      <c r="Z27" s="134">
        <v>71</v>
      </c>
      <c r="AA27" s="118">
        <v>1.082175925925926E-2</v>
      </c>
      <c r="AB27" s="116">
        <v>29</v>
      </c>
      <c r="AC27" s="116">
        <v>36</v>
      </c>
      <c r="AD27" s="116">
        <v>65</v>
      </c>
      <c r="AE27" s="256" t="s">
        <v>290</v>
      </c>
      <c r="AF27" s="261"/>
      <c r="AG27" s="261"/>
      <c r="AH27" s="262">
        <v>39</v>
      </c>
      <c r="AI27" s="199" t="s">
        <v>289</v>
      </c>
      <c r="AJ27" s="199"/>
      <c r="AK27" s="201"/>
      <c r="AL27" s="202">
        <v>39</v>
      </c>
      <c r="AM27" s="43" t="s">
        <v>152</v>
      </c>
      <c r="AN27" s="46"/>
      <c r="AO27" s="46"/>
      <c r="AP27" s="46">
        <v>53</v>
      </c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110"/>
      <c r="CB27" s="110"/>
      <c r="CC27" s="110"/>
    </row>
    <row r="28" spans="1:81" s="106" customFormat="1" ht="18.75" hidden="1" customHeight="1" x14ac:dyDescent="0.3">
      <c r="A28" s="53">
        <f>N28+R28+V28+Z28+AD28+AH28+AL28+AP28</f>
        <v>483</v>
      </c>
      <c r="B28" s="53">
        <v>26</v>
      </c>
      <c r="C28" s="336">
        <f>AVERAGE(L28,P28,T28,X28,AB28,AF28,AJ28,AN28,)</f>
        <v>33</v>
      </c>
      <c r="D28" s="12" t="s">
        <v>164</v>
      </c>
      <c r="E28" s="12" t="s">
        <v>7</v>
      </c>
      <c r="F28" s="12" t="s">
        <v>165</v>
      </c>
      <c r="G28" s="57" t="s">
        <v>166</v>
      </c>
      <c r="H28" s="350"/>
      <c r="I28" s="8" t="s">
        <v>92</v>
      </c>
      <c r="J28" s="8" t="s">
        <v>90</v>
      </c>
      <c r="K28" s="344"/>
      <c r="L28" s="344"/>
      <c r="M28" s="344"/>
      <c r="N28" s="344"/>
      <c r="O28" s="329">
        <v>2.0567129629629629E-3</v>
      </c>
      <c r="P28" s="330">
        <v>39</v>
      </c>
      <c r="Q28" s="330">
        <v>1</v>
      </c>
      <c r="R28" s="330">
        <v>100</v>
      </c>
      <c r="S28" s="321" t="s">
        <v>320</v>
      </c>
      <c r="T28" s="275"/>
      <c r="U28" s="275"/>
      <c r="V28" s="278">
        <v>63</v>
      </c>
      <c r="W28" s="156">
        <v>7.5000000000000012E-4</v>
      </c>
      <c r="X28" s="154">
        <v>44</v>
      </c>
      <c r="Y28" s="154">
        <v>1</v>
      </c>
      <c r="Z28" s="154">
        <v>100</v>
      </c>
      <c r="AA28" s="210" t="s">
        <v>291</v>
      </c>
      <c r="AB28" s="94"/>
      <c r="AC28" s="94"/>
      <c r="AD28" s="108">
        <v>28</v>
      </c>
      <c r="AE28" s="254">
        <v>5.3587962962962953E-4</v>
      </c>
      <c r="AF28" s="255">
        <v>49</v>
      </c>
      <c r="AG28" s="255">
        <v>1</v>
      </c>
      <c r="AH28" s="255">
        <v>100</v>
      </c>
      <c r="AI28" s="199" t="s">
        <v>289</v>
      </c>
      <c r="AJ28" s="199"/>
      <c r="AK28" s="197"/>
      <c r="AL28" s="180">
        <v>39</v>
      </c>
      <c r="AM28" s="43" t="s">
        <v>152</v>
      </c>
      <c r="AN28" s="42"/>
      <c r="AO28" s="42"/>
      <c r="AP28" s="42">
        <v>53</v>
      </c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</row>
    <row r="29" spans="1:81" s="90" customFormat="1" ht="15.75" hidden="1" customHeight="1" x14ac:dyDescent="0.3">
      <c r="A29" s="53">
        <f>N29+R29+V29+Z29+AD29+AH29+AL29+AP29</f>
        <v>480</v>
      </c>
      <c r="B29" s="53">
        <v>27</v>
      </c>
      <c r="C29" s="336">
        <f>AVERAGE(L29,P29,T29,X29,AB29,AF29,AJ29,AN29,)</f>
        <v>28.857142857142858</v>
      </c>
      <c r="D29" s="3" t="s">
        <v>106</v>
      </c>
      <c r="E29" s="12" t="s">
        <v>31</v>
      </c>
      <c r="F29" s="12" t="s">
        <v>121</v>
      </c>
      <c r="G29" s="57" t="s">
        <v>210</v>
      </c>
      <c r="H29" s="350"/>
      <c r="I29" s="8" t="s">
        <v>92</v>
      </c>
      <c r="J29" s="8" t="s">
        <v>90</v>
      </c>
      <c r="K29" s="344"/>
      <c r="L29" s="344"/>
      <c r="M29" s="344"/>
      <c r="N29" s="344"/>
      <c r="O29" s="313">
        <v>2.2083333333333334E-3</v>
      </c>
      <c r="P29" s="314">
        <v>24</v>
      </c>
      <c r="Q29" s="314">
        <v>9</v>
      </c>
      <c r="R29" s="314">
        <v>92</v>
      </c>
      <c r="S29" s="283">
        <v>1.230324074074074E-3</v>
      </c>
      <c r="T29" s="278">
        <v>31</v>
      </c>
      <c r="U29" s="278">
        <v>28</v>
      </c>
      <c r="V29" s="278">
        <v>73</v>
      </c>
      <c r="W29" s="133">
        <v>9.0856481481481485E-4</v>
      </c>
      <c r="X29" s="134">
        <v>38</v>
      </c>
      <c r="Y29" s="134">
        <v>26</v>
      </c>
      <c r="Z29" s="134">
        <v>75</v>
      </c>
      <c r="AA29" s="98">
        <v>1.2597222222222223E-2</v>
      </c>
      <c r="AB29" s="94">
        <v>23</v>
      </c>
      <c r="AC29" s="108">
        <v>58</v>
      </c>
      <c r="AD29" s="108">
        <v>43</v>
      </c>
      <c r="AE29" s="250">
        <v>6.4004629629629622E-4</v>
      </c>
      <c r="AF29" s="252">
        <v>44</v>
      </c>
      <c r="AG29" s="252">
        <v>28</v>
      </c>
      <c r="AH29" s="253">
        <v>73</v>
      </c>
      <c r="AI29" s="195">
        <v>4.3055555555555555E-4</v>
      </c>
      <c r="AJ29" s="180">
        <v>42</v>
      </c>
      <c r="AK29" s="180">
        <v>30</v>
      </c>
      <c r="AL29" s="181">
        <v>71</v>
      </c>
      <c r="AM29" s="41" t="s">
        <v>152</v>
      </c>
      <c r="AN29" s="42"/>
      <c r="AO29" s="42"/>
      <c r="AP29" s="42">
        <v>53</v>
      </c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CA29" s="110"/>
      <c r="CB29" s="110"/>
      <c r="CC29" s="110"/>
    </row>
    <row r="30" spans="1:81" s="90" customFormat="1" ht="18.75" hidden="1" x14ac:dyDescent="0.3">
      <c r="A30" s="53">
        <f>N30+R30+V30+Z30+AD30+AH30+AL30+AP30</f>
        <v>477</v>
      </c>
      <c r="B30" s="53">
        <v>28</v>
      </c>
      <c r="C30" s="336">
        <f>AVERAGE(L30,P30,T30,X30,AB30,AF30,AJ30,AN30,)</f>
        <v>34.142857142857146</v>
      </c>
      <c r="D30" s="3" t="s">
        <v>46</v>
      </c>
      <c r="E30" s="12" t="s">
        <v>13</v>
      </c>
      <c r="F30" s="12" t="s">
        <v>18</v>
      </c>
      <c r="G30" s="57" t="s">
        <v>210</v>
      </c>
      <c r="H30" s="350"/>
      <c r="I30" s="8" t="s">
        <v>92</v>
      </c>
      <c r="J30" s="8" t="s">
        <v>90</v>
      </c>
      <c r="K30" s="344"/>
      <c r="L30" s="344"/>
      <c r="M30" s="344"/>
      <c r="N30" s="344"/>
      <c r="O30" s="314"/>
      <c r="P30" s="314"/>
      <c r="Q30" s="314"/>
      <c r="R30" s="314"/>
      <c r="S30" s="283">
        <v>1.0740740740740741E-3</v>
      </c>
      <c r="T30" s="278">
        <v>36</v>
      </c>
      <c r="U30" s="278">
        <v>17</v>
      </c>
      <c r="V30" s="278">
        <v>84</v>
      </c>
      <c r="W30" s="133">
        <v>8.599537037037036E-4</v>
      </c>
      <c r="X30" s="134">
        <v>40</v>
      </c>
      <c r="Y30" s="134">
        <v>20</v>
      </c>
      <c r="Z30" s="134">
        <v>81</v>
      </c>
      <c r="AA30" s="98">
        <v>1.0778935185185185E-2</v>
      </c>
      <c r="AB30" s="94">
        <v>24</v>
      </c>
      <c r="AC30" s="94">
        <v>35</v>
      </c>
      <c r="AD30" s="94">
        <v>66</v>
      </c>
      <c r="AE30" s="250">
        <v>6.122685185185185E-4</v>
      </c>
      <c r="AF30" s="252">
        <v>42</v>
      </c>
      <c r="AG30" s="252">
        <v>22</v>
      </c>
      <c r="AH30" s="253">
        <v>79</v>
      </c>
      <c r="AI30" s="195">
        <v>4.0162037037037038E-4</v>
      </c>
      <c r="AJ30" s="180">
        <v>49</v>
      </c>
      <c r="AK30" s="180">
        <v>20</v>
      </c>
      <c r="AL30" s="181">
        <v>81</v>
      </c>
      <c r="AM30" s="41">
        <v>1.9097222222222223E-4</v>
      </c>
      <c r="AN30" s="42">
        <v>48</v>
      </c>
      <c r="AO30" s="42">
        <v>15</v>
      </c>
      <c r="AP30" s="42">
        <v>86</v>
      </c>
      <c r="BQ30" s="110"/>
      <c r="BR30" s="110"/>
      <c r="BS30" s="110"/>
      <c r="BT30" s="110"/>
      <c r="BU30" s="110"/>
      <c r="BV30" s="110"/>
      <c r="BW30" s="110"/>
      <c r="BX30" s="110"/>
      <c r="BY30" s="3"/>
      <c r="BZ30" s="3"/>
    </row>
    <row r="31" spans="1:81" s="90" customFormat="1" ht="15.75" hidden="1" customHeight="1" x14ac:dyDescent="0.3">
      <c r="A31" s="53">
        <f>N31+R31+V31+Z31+AD31+AH31+AL31+AP31</f>
        <v>464</v>
      </c>
      <c r="B31" s="53">
        <v>29</v>
      </c>
      <c r="C31" s="336">
        <f>AVERAGE(L31,P31,T31,X31,AB31,AF31,AJ31,AN31,)</f>
        <v>34.666666666666664</v>
      </c>
      <c r="D31" s="3" t="s">
        <v>81</v>
      </c>
      <c r="E31" s="12" t="s">
        <v>13</v>
      </c>
      <c r="F31" s="12" t="s">
        <v>18</v>
      </c>
      <c r="G31" s="57" t="s">
        <v>210</v>
      </c>
      <c r="H31" s="350"/>
      <c r="I31" s="8" t="s">
        <v>92</v>
      </c>
      <c r="J31" s="8" t="s">
        <v>90</v>
      </c>
      <c r="K31" s="344"/>
      <c r="L31" s="344"/>
      <c r="M31" s="344"/>
      <c r="N31" s="344"/>
      <c r="O31" s="313">
        <v>2.445601851851852E-3</v>
      </c>
      <c r="P31" s="314">
        <v>31</v>
      </c>
      <c r="Q31" s="314">
        <v>18</v>
      </c>
      <c r="R31" s="314">
        <v>83</v>
      </c>
      <c r="S31" s="283">
        <v>1.1064814814814815E-3</v>
      </c>
      <c r="T31" s="278">
        <v>39</v>
      </c>
      <c r="U31" s="278">
        <v>23</v>
      </c>
      <c r="V31" s="278">
        <v>78</v>
      </c>
      <c r="W31" s="133">
        <v>8.7847222222222233E-4</v>
      </c>
      <c r="X31" s="134">
        <v>40</v>
      </c>
      <c r="Y31" s="134">
        <v>21</v>
      </c>
      <c r="Z31" s="134">
        <v>80</v>
      </c>
      <c r="AA31" s="210" t="s">
        <v>291</v>
      </c>
      <c r="AB31" s="94"/>
      <c r="AC31" s="94"/>
      <c r="AD31" s="108">
        <v>28</v>
      </c>
      <c r="AE31" s="256" t="s">
        <v>290</v>
      </c>
      <c r="AF31" s="257"/>
      <c r="AG31" s="257"/>
      <c r="AH31" s="249">
        <v>39</v>
      </c>
      <c r="AI31" s="195">
        <v>3.9583333333333338E-4</v>
      </c>
      <c r="AJ31" s="180">
        <v>51</v>
      </c>
      <c r="AK31" s="180">
        <v>17</v>
      </c>
      <c r="AL31" s="181">
        <v>84</v>
      </c>
      <c r="AM31" s="41">
        <v>2.0833333333333335E-4</v>
      </c>
      <c r="AN31" s="42">
        <v>47</v>
      </c>
      <c r="AO31" s="42">
        <v>29</v>
      </c>
      <c r="AP31" s="42">
        <v>72</v>
      </c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110"/>
      <c r="BE31" s="110"/>
      <c r="BF31" s="110"/>
      <c r="BG31" s="110"/>
      <c r="BH31" s="110"/>
      <c r="BI31" s="110"/>
      <c r="BJ31" s="110"/>
      <c r="BK31" s="110"/>
      <c r="BL31" s="110"/>
      <c r="BM31" s="110"/>
      <c r="BN31" s="110"/>
      <c r="BO31" s="110"/>
      <c r="BP31" s="110"/>
      <c r="BX31" s="110"/>
      <c r="CA31" s="3"/>
      <c r="CB31" s="3"/>
      <c r="CC31" s="3"/>
    </row>
    <row r="32" spans="1:81" s="90" customFormat="1" ht="15.75" hidden="1" customHeight="1" x14ac:dyDescent="0.3">
      <c r="A32" s="53">
        <f>N32+R32+V32+Z32+AD32+AH32+AL32+AP32</f>
        <v>459</v>
      </c>
      <c r="B32" s="53">
        <v>30</v>
      </c>
      <c r="C32" s="336">
        <f>AVERAGE(L32,P32,T32,X32,AB32,AF32,AJ32,AN32,)</f>
        <v>25.333333333333332</v>
      </c>
      <c r="D32" s="3" t="s">
        <v>325</v>
      </c>
      <c r="E32" s="12" t="s">
        <v>7</v>
      </c>
      <c r="F32" s="12" t="s">
        <v>235</v>
      </c>
      <c r="G32" s="57" t="s">
        <v>236</v>
      </c>
      <c r="H32" s="351"/>
      <c r="I32" s="8" t="s">
        <v>92</v>
      </c>
      <c r="J32" s="8" t="s">
        <v>90</v>
      </c>
      <c r="K32" s="345">
        <v>4.3854166666666668E-3</v>
      </c>
      <c r="L32" s="344">
        <v>35</v>
      </c>
      <c r="M32" s="344">
        <v>2</v>
      </c>
      <c r="N32" s="344">
        <v>99</v>
      </c>
      <c r="O32" s="346" t="s">
        <v>315</v>
      </c>
      <c r="P32" s="314"/>
      <c r="Q32" s="314"/>
      <c r="R32" s="314">
        <v>68</v>
      </c>
      <c r="S32" s="333" t="s">
        <v>315</v>
      </c>
      <c r="T32" s="278"/>
      <c r="U32" s="278"/>
      <c r="V32" s="278">
        <v>62</v>
      </c>
      <c r="W32" s="133">
        <v>2.4189814814814812E-4</v>
      </c>
      <c r="X32" s="134">
        <v>41</v>
      </c>
      <c r="Y32" s="134">
        <v>30</v>
      </c>
      <c r="Z32" s="134">
        <v>71</v>
      </c>
      <c r="AA32" s="210" t="s">
        <v>291</v>
      </c>
      <c r="AB32" s="94"/>
      <c r="AC32" s="94"/>
      <c r="AD32" s="108">
        <v>28</v>
      </c>
      <c r="AE32" s="256" t="s">
        <v>290</v>
      </c>
      <c r="AF32" s="257"/>
      <c r="AG32" s="257"/>
      <c r="AH32" s="249">
        <v>39</v>
      </c>
      <c r="AI32" s="199" t="s">
        <v>289</v>
      </c>
      <c r="AJ32" s="199"/>
      <c r="AK32" s="196"/>
      <c r="AL32" s="193">
        <v>39</v>
      </c>
      <c r="AM32" s="43" t="s">
        <v>152</v>
      </c>
      <c r="AN32" s="115"/>
      <c r="AO32" s="115"/>
      <c r="AP32" s="115">
        <v>53</v>
      </c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110"/>
      <c r="CB32" s="110"/>
      <c r="CC32" s="110"/>
    </row>
    <row r="33" spans="1:81" s="90" customFormat="1" ht="18.75" hidden="1" x14ac:dyDescent="0.3">
      <c r="A33" s="53">
        <f>N33+R33+V33+Z33+AD33+AH33+AL33+AP33</f>
        <v>458</v>
      </c>
      <c r="B33" s="53">
        <v>31</v>
      </c>
      <c r="C33" s="336">
        <f>AVERAGE(L33,P33,T33,X33,AB33,AF33,AJ33,AN33,)</f>
        <v>24.666666666666668</v>
      </c>
      <c r="D33" s="3" t="s">
        <v>326</v>
      </c>
      <c r="E33" s="12" t="s">
        <v>7</v>
      </c>
      <c r="F33" s="12" t="s">
        <v>235</v>
      </c>
      <c r="G33" s="57" t="s">
        <v>236</v>
      </c>
      <c r="H33" s="351"/>
      <c r="I33" s="8" t="s">
        <v>92</v>
      </c>
      <c r="J33" s="8" t="s">
        <v>90</v>
      </c>
      <c r="K33" s="345">
        <v>4.4039351851851852E-3</v>
      </c>
      <c r="L33" s="344">
        <v>33</v>
      </c>
      <c r="M33" s="344">
        <v>3</v>
      </c>
      <c r="N33" s="344">
        <v>98</v>
      </c>
      <c r="O33" s="346" t="s">
        <v>315</v>
      </c>
      <c r="P33" s="314"/>
      <c r="Q33" s="314"/>
      <c r="R33" s="314">
        <v>68</v>
      </c>
      <c r="S33" s="333" t="s">
        <v>315</v>
      </c>
      <c r="T33" s="278"/>
      <c r="U33" s="278"/>
      <c r="V33" s="278">
        <v>62</v>
      </c>
      <c r="W33" s="133">
        <v>2.4189814814814812E-4</v>
      </c>
      <c r="X33" s="134">
        <v>41</v>
      </c>
      <c r="Y33" s="134">
        <v>30</v>
      </c>
      <c r="Z33" s="134">
        <v>71</v>
      </c>
      <c r="AA33" s="210" t="s">
        <v>291</v>
      </c>
      <c r="AB33" s="94"/>
      <c r="AC33" s="94"/>
      <c r="AD33" s="108">
        <v>28</v>
      </c>
      <c r="AE33" s="256" t="s">
        <v>290</v>
      </c>
      <c r="AF33" s="257"/>
      <c r="AG33" s="257"/>
      <c r="AH33" s="249">
        <v>39</v>
      </c>
      <c r="AI33" s="199" t="s">
        <v>289</v>
      </c>
      <c r="AJ33" s="199"/>
      <c r="AK33" s="196"/>
      <c r="AL33" s="193">
        <v>39</v>
      </c>
      <c r="AM33" s="43" t="s">
        <v>152</v>
      </c>
      <c r="AN33" s="115"/>
      <c r="AO33" s="115"/>
      <c r="AP33" s="115">
        <v>53</v>
      </c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110"/>
      <c r="CB33" s="110"/>
      <c r="CC33" s="110"/>
    </row>
    <row r="34" spans="1:81" s="110" customFormat="1" ht="18.75" hidden="1" x14ac:dyDescent="0.3">
      <c r="A34" s="53">
        <f>N34+R34+V34+Z34+AD34+AH34+AL34+AP34</f>
        <v>454</v>
      </c>
      <c r="B34" s="53">
        <v>32</v>
      </c>
      <c r="C34" s="336">
        <f>AVERAGE(L34,P34,T34,X34,AB34,AF34,AJ34,AN34,)</f>
        <v>29.111111111111111</v>
      </c>
      <c r="D34" s="3" t="s">
        <v>328</v>
      </c>
      <c r="E34" s="12" t="s">
        <v>133</v>
      </c>
      <c r="F34" s="12" t="s">
        <v>18</v>
      </c>
      <c r="G34" s="57" t="s">
        <v>210</v>
      </c>
      <c r="H34" s="350" t="s">
        <v>339</v>
      </c>
      <c r="I34" s="8" t="s">
        <v>77</v>
      </c>
      <c r="J34" s="8" t="s">
        <v>90</v>
      </c>
      <c r="K34" s="345">
        <v>7.2743055555555556E-3</v>
      </c>
      <c r="L34" s="344">
        <v>29</v>
      </c>
      <c r="M34" s="344">
        <v>24</v>
      </c>
      <c r="N34" s="344">
        <v>76</v>
      </c>
      <c r="O34" s="339">
        <v>3.4548611111111112E-3</v>
      </c>
      <c r="P34" s="340">
        <v>25</v>
      </c>
      <c r="Q34" s="340">
        <v>30</v>
      </c>
      <c r="R34" s="340">
        <v>71</v>
      </c>
      <c r="S34" s="289">
        <v>1.5208333333333332E-3</v>
      </c>
      <c r="T34" s="290">
        <v>31</v>
      </c>
      <c r="U34" s="290">
        <v>35</v>
      </c>
      <c r="V34" s="290">
        <v>66</v>
      </c>
      <c r="W34" s="156">
        <v>1.1909722222222222E-3</v>
      </c>
      <c r="X34" s="154">
        <v>34</v>
      </c>
      <c r="Y34" s="154">
        <v>42</v>
      </c>
      <c r="Z34" s="154">
        <v>62</v>
      </c>
      <c r="AA34" s="103">
        <v>1.4537037037037038E-2</v>
      </c>
      <c r="AB34" s="93">
        <v>30</v>
      </c>
      <c r="AC34" s="94">
        <v>70</v>
      </c>
      <c r="AD34" s="94">
        <v>31</v>
      </c>
      <c r="AE34" s="258">
        <v>8.6921296296296302E-4</v>
      </c>
      <c r="AF34" s="251">
        <v>33</v>
      </c>
      <c r="AG34" s="252">
        <v>60</v>
      </c>
      <c r="AH34" s="253">
        <v>41</v>
      </c>
      <c r="AI34" s="194">
        <v>5.5439814814814815E-4</v>
      </c>
      <c r="AJ34" s="177">
        <v>42</v>
      </c>
      <c r="AK34" s="177">
        <v>51</v>
      </c>
      <c r="AL34" s="177">
        <v>50</v>
      </c>
      <c r="AM34" s="41">
        <v>2.6273148148148146E-4</v>
      </c>
      <c r="AN34" s="42">
        <v>38</v>
      </c>
      <c r="AO34" s="42">
        <v>44</v>
      </c>
      <c r="AP34" s="42">
        <v>57</v>
      </c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5"/>
      <c r="BR34" s="5"/>
      <c r="BS34" s="5"/>
      <c r="BT34" s="90"/>
      <c r="BU34" s="90"/>
      <c r="BV34" s="90"/>
      <c r="BW34" s="90"/>
      <c r="BX34" s="90"/>
      <c r="BY34" s="90"/>
      <c r="BZ34" s="90"/>
      <c r="CA34" s="5"/>
      <c r="CB34" s="5"/>
      <c r="CC34" s="5"/>
    </row>
    <row r="35" spans="1:81" s="90" customFormat="1" ht="18.75" hidden="1" x14ac:dyDescent="0.3">
      <c r="A35" s="53">
        <f>N35+R35+V35+Z35+AD35+AH35+AL35+AP35</f>
        <v>450</v>
      </c>
      <c r="B35" s="53">
        <v>33</v>
      </c>
      <c r="C35" s="336">
        <f>AVERAGE(L35,P35,T35,X35,AB35,AF35,AJ35,AN35,)</f>
        <v>31.5</v>
      </c>
      <c r="D35" s="3" t="s">
        <v>97</v>
      </c>
      <c r="E35" s="12" t="s">
        <v>13</v>
      </c>
      <c r="F35" s="12" t="s">
        <v>122</v>
      </c>
      <c r="G35" s="57" t="s">
        <v>212</v>
      </c>
      <c r="H35" s="350"/>
      <c r="I35" s="8" t="s">
        <v>92</v>
      </c>
      <c r="J35" s="8" t="s">
        <v>90</v>
      </c>
      <c r="K35" s="344"/>
      <c r="L35" s="344"/>
      <c r="M35" s="344"/>
      <c r="N35" s="344"/>
      <c r="O35" s="314"/>
      <c r="P35" s="314"/>
      <c r="Q35" s="314"/>
      <c r="R35" s="314"/>
      <c r="S35" s="283">
        <v>1.0717592592592593E-3</v>
      </c>
      <c r="T35" s="278">
        <v>37</v>
      </c>
      <c r="U35" s="278">
        <v>15</v>
      </c>
      <c r="V35" s="278">
        <v>86</v>
      </c>
      <c r="W35" s="133">
        <v>8.3101851851851859E-4</v>
      </c>
      <c r="X35" s="134">
        <v>37</v>
      </c>
      <c r="Y35" s="134">
        <v>14</v>
      </c>
      <c r="Z35" s="134">
        <v>87</v>
      </c>
      <c r="AA35" s="98">
        <v>1.1241898148148147E-2</v>
      </c>
      <c r="AB35" s="94">
        <v>24</v>
      </c>
      <c r="AC35" s="94">
        <v>44</v>
      </c>
      <c r="AD35" s="94">
        <v>57</v>
      </c>
      <c r="AE35" s="250">
        <v>6.0648148148148139E-4</v>
      </c>
      <c r="AF35" s="252">
        <v>44</v>
      </c>
      <c r="AG35" s="252">
        <v>19</v>
      </c>
      <c r="AH35" s="253">
        <v>82</v>
      </c>
      <c r="AI35" s="195">
        <v>3.9351851851851852E-4</v>
      </c>
      <c r="AJ35" s="180">
        <v>47</v>
      </c>
      <c r="AK35" s="180">
        <v>16</v>
      </c>
      <c r="AL35" s="181">
        <v>85</v>
      </c>
      <c r="AM35" s="41" t="s">
        <v>152</v>
      </c>
      <c r="AN35" s="42"/>
      <c r="AO35" s="42"/>
      <c r="AP35" s="42">
        <v>53</v>
      </c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T35" s="5"/>
      <c r="BU35" s="5"/>
      <c r="BV35" s="5"/>
      <c r="BW35" s="5"/>
      <c r="BX35" s="5"/>
    </row>
    <row r="36" spans="1:81" s="3" customFormat="1" ht="18.75" hidden="1" customHeight="1" x14ac:dyDescent="0.3">
      <c r="A36" s="53">
        <f>N36+R36+V36+Z36+AD36+AH36+AL36+AP36</f>
        <v>446</v>
      </c>
      <c r="B36" s="53">
        <v>34</v>
      </c>
      <c r="C36" s="336">
        <f>AVERAGE(L36,P36,T36,X36,AB36,AF36,AJ36,AN36,)</f>
        <v>24</v>
      </c>
      <c r="D36" s="12" t="s">
        <v>205</v>
      </c>
      <c r="E36" s="12" t="s">
        <v>13</v>
      </c>
      <c r="F36" s="12" t="s">
        <v>170</v>
      </c>
      <c r="G36" s="57" t="s">
        <v>212</v>
      </c>
      <c r="H36" s="351"/>
      <c r="I36" s="8" t="s">
        <v>77</v>
      </c>
      <c r="J36" s="8" t="s">
        <v>90</v>
      </c>
      <c r="K36" s="345">
        <v>6.5150462962962957E-3</v>
      </c>
      <c r="L36" s="344">
        <v>24</v>
      </c>
      <c r="M36" s="344">
        <v>22</v>
      </c>
      <c r="N36" s="344">
        <v>78</v>
      </c>
      <c r="O36" s="313">
        <v>3.0856481481481481E-3</v>
      </c>
      <c r="P36" s="314">
        <v>27</v>
      </c>
      <c r="Q36" s="314">
        <v>28</v>
      </c>
      <c r="R36" s="314">
        <v>73</v>
      </c>
      <c r="S36" s="333" t="s">
        <v>315</v>
      </c>
      <c r="T36" s="278"/>
      <c r="U36" s="278"/>
      <c r="V36" s="278">
        <v>62</v>
      </c>
      <c r="W36" s="133">
        <v>1.1331018518518519E-3</v>
      </c>
      <c r="X36" s="134">
        <v>31</v>
      </c>
      <c r="Y36" s="154">
        <v>37</v>
      </c>
      <c r="Z36" s="154">
        <v>64</v>
      </c>
      <c r="AA36" s="98">
        <v>1.3909722222222224E-2</v>
      </c>
      <c r="AB36" s="94">
        <v>30</v>
      </c>
      <c r="AC36" s="94">
        <v>67</v>
      </c>
      <c r="AD36" s="94">
        <v>34</v>
      </c>
      <c r="AE36" s="256">
        <v>8.4143518518518519E-4</v>
      </c>
      <c r="AF36" s="259">
        <v>32</v>
      </c>
      <c r="AG36" s="259"/>
      <c r="AH36" s="252">
        <v>43</v>
      </c>
      <c r="AI36" s="199" t="s">
        <v>289</v>
      </c>
      <c r="AJ36" s="199"/>
      <c r="AK36" s="196"/>
      <c r="AL36" s="193">
        <v>39</v>
      </c>
      <c r="AM36" s="43" t="s">
        <v>152</v>
      </c>
      <c r="AN36" s="42"/>
      <c r="AO36" s="42"/>
      <c r="AP36" s="42">
        <v>53</v>
      </c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110"/>
      <c r="BE36" s="110"/>
      <c r="BF36" s="110"/>
      <c r="BG36" s="110"/>
      <c r="BH36" s="110"/>
      <c r="BI36" s="110"/>
      <c r="BJ36" s="110"/>
      <c r="BK36" s="110"/>
      <c r="BL36" s="110"/>
      <c r="BM36" s="110"/>
      <c r="BN36" s="110"/>
      <c r="BO36" s="110"/>
      <c r="BP36" s="110"/>
      <c r="BQ36" s="106"/>
      <c r="BR36" s="106"/>
      <c r="BS36" s="106"/>
      <c r="BT36" s="90"/>
      <c r="BU36" s="90"/>
      <c r="BV36" s="90"/>
      <c r="BW36" s="90"/>
      <c r="BX36" s="90"/>
      <c r="BY36" s="90"/>
      <c r="BZ36" s="90"/>
      <c r="CA36" s="110"/>
      <c r="CB36" s="110"/>
      <c r="CC36" s="110"/>
    </row>
    <row r="37" spans="1:81" s="90" customFormat="1" ht="15.75" hidden="1" customHeight="1" x14ac:dyDescent="0.3">
      <c r="A37" s="53">
        <f>N37+R37+V37+Z37+AD37+AH37+AL37+AP37</f>
        <v>440</v>
      </c>
      <c r="B37" s="53">
        <v>35</v>
      </c>
      <c r="C37" s="336">
        <f>AVERAGE(L37,P37,T37,X37,AB37,AF37,AJ37,AN37,)</f>
        <v>34.666666666666664</v>
      </c>
      <c r="D37" s="3" t="s">
        <v>21</v>
      </c>
      <c r="E37" s="12" t="s">
        <v>34</v>
      </c>
      <c r="F37" s="12" t="s">
        <v>22</v>
      </c>
      <c r="G37" s="57" t="s">
        <v>130</v>
      </c>
      <c r="H37" s="350" t="s">
        <v>349</v>
      </c>
      <c r="I37" s="8" t="s">
        <v>77</v>
      </c>
      <c r="J37" s="8" t="s">
        <v>23</v>
      </c>
      <c r="K37" s="345">
        <v>7.1643518518518514E-3</v>
      </c>
      <c r="L37" s="344">
        <v>37</v>
      </c>
      <c r="M37" s="344">
        <v>23</v>
      </c>
      <c r="N37" s="344">
        <v>77</v>
      </c>
      <c r="O37" s="339">
        <v>3.4490740740740745E-3</v>
      </c>
      <c r="P37" s="340">
        <v>41</v>
      </c>
      <c r="Q37" s="340">
        <v>29</v>
      </c>
      <c r="R37" s="340">
        <v>72</v>
      </c>
      <c r="S37" s="289">
        <v>1.6435185185185183E-3</v>
      </c>
      <c r="T37" s="290">
        <v>37</v>
      </c>
      <c r="U37" s="290">
        <v>36</v>
      </c>
      <c r="V37" s="290">
        <v>65</v>
      </c>
      <c r="W37" s="156">
        <v>1.3240740740740741E-3</v>
      </c>
      <c r="X37" s="154">
        <v>30</v>
      </c>
      <c r="Y37" s="154">
        <v>40</v>
      </c>
      <c r="Z37" s="154">
        <v>60</v>
      </c>
      <c r="AA37" s="98">
        <v>1.6192129629629629E-2</v>
      </c>
      <c r="AB37" s="94">
        <v>30</v>
      </c>
      <c r="AC37" s="94">
        <v>71</v>
      </c>
      <c r="AD37" s="94">
        <v>30</v>
      </c>
      <c r="AE37" s="258">
        <v>1.0532407407407407E-3</v>
      </c>
      <c r="AF37" s="252">
        <v>42</v>
      </c>
      <c r="AG37" s="252">
        <v>61</v>
      </c>
      <c r="AH37" s="253">
        <v>40</v>
      </c>
      <c r="AI37" s="195">
        <v>6.2500000000000001E-4</v>
      </c>
      <c r="AJ37" s="180">
        <v>45</v>
      </c>
      <c r="AK37" s="180">
        <v>59</v>
      </c>
      <c r="AL37" s="181">
        <v>42</v>
      </c>
      <c r="AM37" s="41">
        <v>2.8935185185185189E-4</v>
      </c>
      <c r="AN37" s="42">
        <v>50</v>
      </c>
      <c r="AO37" s="42">
        <v>47</v>
      </c>
      <c r="AP37" s="42">
        <v>54</v>
      </c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5"/>
      <c r="BR37" s="5"/>
      <c r="BS37" s="5"/>
    </row>
    <row r="38" spans="1:81" ht="18.75" hidden="1" x14ac:dyDescent="0.3">
      <c r="A38" s="53">
        <f>N38+R38+V38+Z38+AD38+AH38+AL38+AP38</f>
        <v>424</v>
      </c>
      <c r="B38" s="53">
        <v>36</v>
      </c>
      <c r="C38" s="336">
        <f>AVERAGE(L38,P38,T38,X38,AB38,AF38,AJ38,AN38,)</f>
        <v>30.333333333333332</v>
      </c>
      <c r="D38" s="3" t="s">
        <v>64</v>
      </c>
      <c r="E38" s="12" t="s">
        <v>13</v>
      </c>
      <c r="F38" s="12" t="s">
        <v>18</v>
      </c>
      <c r="G38" s="57" t="s">
        <v>210</v>
      </c>
      <c r="I38" s="8" t="s">
        <v>92</v>
      </c>
      <c r="J38" s="8" t="s">
        <v>90</v>
      </c>
      <c r="K38" s="344"/>
      <c r="L38" s="344"/>
      <c r="M38" s="344"/>
      <c r="N38" s="344"/>
      <c r="O38" s="313">
        <v>2.5648148148148149E-3</v>
      </c>
      <c r="P38" s="314">
        <v>28</v>
      </c>
      <c r="Q38" s="314">
        <v>21</v>
      </c>
      <c r="R38" s="314">
        <v>80</v>
      </c>
      <c r="S38" s="287">
        <v>1.170138888888889E-3</v>
      </c>
      <c r="T38" s="279">
        <v>39</v>
      </c>
      <c r="U38" s="278">
        <v>25</v>
      </c>
      <c r="V38" s="278">
        <v>76</v>
      </c>
      <c r="W38" s="133">
        <v>9.1319444444444434E-4</v>
      </c>
      <c r="X38" s="134">
        <v>36</v>
      </c>
      <c r="Y38" s="134">
        <v>27</v>
      </c>
      <c r="Z38" s="134">
        <v>74</v>
      </c>
      <c r="AA38" s="98">
        <v>1.1585648148148149E-2</v>
      </c>
      <c r="AB38" s="94">
        <v>22</v>
      </c>
      <c r="AC38" s="94">
        <v>49</v>
      </c>
      <c r="AD38" s="94">
        <v>52</v>
      </c>
      <c r="AE38" s="256" t="s">
        <v>290</v>
      </c>
      <c r="AF38" s="257"/>
      <c r="AG38" s="257"/>
      <c r="AH38" s="249">
        <v>39</v>
      </c>
      <c r="AI38" s="199" t="s">
        <v>289</v>
      </c>
      <c r="AJ38" s="199"/>
      <c r="AK38" s="197"/>
      <c r="AL38" s="180">
        <v>39</v>
      </c>
      <c r="AM38" s="41">
        <v>2.3032407407407409E-4</v>
      </c>
      <c r="AN38" s="42">
        <v>57</v>
      </c>
      <c r="AO38" s="42">
        <v>37</v>
      </c>
      <c r="AP38" s="42">
        <v>64</v>
      </c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106"/>
      <c r="BR38" s="106"/>
      <c r="BS38" s="106"/>
      <c r="BT38" s="90"/>
      <c r="BU38" s="90"/>
      <c r="BV38" s="90"/>
      <c r="BW38" s="90"/>
      <c r="BX38" s="90"/>
      <c r="BY38" s="90"/>
      <c r="BZ38" s="90"/>
    </row>
    <row r="39" spans="1:81" ht="18.75" hidden="1" x14ac:dyDescent="0.3">
      <c r="A39" s="53">
        <f>N39+R39+V39+Z39+AD39+AH39+AL39+AP39</f>
        <v>423</v>
      </c>
      <c r="B39" s="53">
        <v>37</v>
      </c>
      <c r="C39" s="336">
        <f>AVERAGE(L39,P39,T39,X39,AB39,AF39,AJ39,AN39,)</f>
        <v>31.25</v>
      </c>
      <c r="D39" s="3" t="s">
        <v>172</v>
      </c>
      <c r="E39" s="12" t="s">
        <v>173</v>
      </c>
      <c r="F39" s="12" t="s">
        <v>181</v>
      </c>
      <c r="G39" s="57" t="s">
        <v>209</v>
      </c>
      <c r="H39" s="351" t="s">
        <v>340</v>
      </c>
      <c r="I39" s="8" t="s">
        <v>92</v>
      </c>
      <c r="J39" s="8" t="s">
        <v>90</v>
      </c>
      <c r="K39" s="345"/>
      <c r="L39" s="344"/>
      <c r="M39" s="344"/>
      <c r="N39" s="344"/>
      <c r="O39" s="312"/>
      <c r="P39" s="312"/>
      <c r="Q39" s="312"/>
      <c r="R39" s="312"/>
      <c r="S39" s="291">
        <v>1.0069444444444444E-3</v>
      </c>
      <c r="T39" s="292">
        <v>46</v>
      </c>
      <c r="U39" s="292">
        <v>7</v>
      </c>
      <c r="V39" s="292">
        <v>94</v>
      </c>
      <c r="W39" s="288" t="s">
        <v>315</v>
      </c>
      <c r="X39" s="131"/>
      <c r="Y39" s="139"/>
      <c r="Z39" s="139">
        <v>57</v>
      </c>
      <c r="AA39" s="102">
        <v>9.6631944444444447E-3</v>
      </c>
      <c r="AB39" s="97">
        <v>29</v>
      </c>
      <c r="AC39" s="94">
        <v>9</v>
      </c>
      <c r="AD39" s="94">
        <v>92</v>
      </c>
      <c r="AE39" s="254">
        <v>5.8680555555555558E-4</v>
      </c>
      <c r="AF39" s="255">
        <v>50</v>
      </c>
      <c r="AG39" s="255">
        <v>13</v>
      </c>
      <c r="AH39" s="255">
        <v>88</v>
      </c>
      <c r="AI39" s="199" t="s">
        <v>289</v>
      </c>
      <c r="AJ39" s="199"/>
      <c r="AK39" s="197"/>
      <c r="AL39" s="180">
        <v>39</v>
      </c>
      <c r="AM39" s="43" t="s">
        <v>152</v>
      </c>
      <c r="AN39" s="42"/>
      <c r="AO39" s="42"/>
      <c r="AP39" s="42">
        <v>53</v>
      </c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10"/>
      <c r="BR39" s="110"/>
      <c r="BS39" s="110"/>
      <c r="BT39" s="3"/>
      <c r="BU39" s="3"/>
      <c r="BV39" s="3"/>
      <c r="BW39" s="3"/>
      <c r="BX39" s="3"/>
    </row>
    <row r="40" spans="1:81" s="110" customFormat="1" ht="15.75" hidden="1" customHeight="1" x14ac:dyDescent="0.3">
      <c r="A40" s="53">
        <f>N40+R40+V40+Z40+AD40+AH40+AL40+AP40</f>
        <v>374</v>
      </c>
      <c r="B40" s="53">
        <v>38</v>
      </c>
      <c r="C40" s="336">
        <f>AVERAGE(L40,P40,T40,X40,AB40,AF40,AJ40,AN40,)</f>
        <v>24.75</v>
      </c>
      <c r="D40" s="3" t="s">
        <v>187</v>
      </c>
      <c r="E40" s="12" t="s">
        <v>13</v>
      </c>
      <c r="F40" s="12" t="s">
        <v>18</v>
      </c>
      <c r="G40" s="57" t="s">
        <v>210</v>
      </c>
      <c r="H40" s="350"/>
      <c r="I40" s="8" t="s">
        <v>92</v>
      </c>
      <c r="J40" s="8" t="s">
        <v>357</v>
      </c>
      <c r="K40" s="344"/>
      <c r="L40" s="344"/>
      <c r="M40" s="344"/>
      <c r="N40" s="344"/>
      <c r="O40" s="314"/>
      <c r="P40" s="314"/>
      <c r="Q40" s="314"/>
      <c r="R40" s="314"/>
      <c r="S40" s="283">
        <v>1.0752314814814815E-3</v>
      </c>
      <c r="T40" s="278">
        <v>38</v>
      </c>
      <c r="U40" s="278">
        <v>18</v>
      </c>
      <c r="V40" s="278">
        <v>83</v>
      </c>
      <c r="W40" s="288" t="s">
        <v>315</v>
      </c>
      <c r="X40" s="134"/>
      <c r="Y40" s="134"/>
      <c r="Z40" s="134">
        <v>57</v>
      </c>
      <c r="AA40" s="104">
        <v>1.0368055555555556E-2</v>
      </c>
      <c r="AB40" s="95">
        <v>24</v>
      </c>
      <c r="AC40" s="94">
        <v>25</v>
      </c>
      <c r="AD40" s="94">
        <v>76</v>
      </c>
      <c r="AE40" s="250">
        <v>6.6435185185185184E-4</v>
      </c>
      <c r="AF40" s="253">
        <v>37</v>
      </c>
      <c r="AG40" s="252">
        <v>35</v>
      </c>
      <c r="AH40" s="253">
        <v>66</v>
      </c>
      <c r="AI40" s="199" t="s">
        <v>289</v>
      </c>
      <c r="AJ40" s="199"/>
      <c r="AK40" s="197"/>
      <c r="AL40" s="180">
        <v>39</v>
      </c>
      <c r="AM40" s="43" t="s">
        <v>152</v>
      </c>
      <c r="AN40" s="42"/>
      <c r="AO40" s="42"/>
      <c r="AP40" s="42">
        <v>53</v>
      </c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T40" s="90"/>
      <c r="BU40" s="90"/>
      <c r="BV40" s="90"/>
      <c r="BW40" s="90"/>
      <c r="BX40" s="90"/>
      <c r="BY40" s="5"/>
      <c r="BZ40" s="5"/>
    </row>
    <row r="41" spans="1:81" s="110" customFormat="1" ht="18.75" hidden="1" x14ac:dyDescent="0.3">
      <c r="A41" s="53">
        <f>N41+R41+V41+Z41+AD41+AH41+AL41+AP41</f>
        <v>372</v>
      </c>
      <c r="B41" s="53">
        <v>39</v>
      </c>
      <c r="C41" s="336">
        <f>AVERAGE(L41,P41,T41,X41,AB41,AF41,AJ41,AN41,)</f>
        <v>28.5</v>
      </c>
      <c r="D41" s="3" t="s">
        <v>168</v>
      </c>
      <c r="E41" s="12" t="s">
        <v>31</v>
      </c>
      <c r="F41" s="12" t="s">
        <v>18</v>
      </c>
      <c r="G41" s="57" t="s">
        <v>210</v>
      </c>
      <c r="H41" s="351"/>
      <c r="I41" s="8" t="s">
        <v>92</v>
      </c>
      <c r="J41" s="8" t="s">
        <v>90</v>
      </c>
      <c r="K41" s="344"/>
      <c r="L41" s="344"/>
      <c r="M41" s="344"/>
      <c r="N41" s="344"/>
      <c r="O41" s="311"/>
      <c r="P41" s="311"/>
      <c r="Q41" s="311"/>
      <c r="R41" s="311"/>
      <c r="S41" s="333"/>
      <c r="T41" s="278"/>
      <c r="U41" s="278"/>
      <c r="V41" s="278"/>
      <c r="W41" s="156">
        <v>7.8356481481481495E-4</v>
      </c>
      <c r="X41" s="154">
        <v>46</v>
      </c>
      <c r="Y41" s="154">
        <v>6</v>
      </c>
      <c r="Z41" s="154">
        <v>95</v>
      </c>
      <c r="AA41" s="107">
        <v>9.7129629629629632E-3</v>
      </c>
      <c r="AB41" s="108">
        <v>22</v>
      </c>
      <c r="AC41" s="108">
        <v>12</v>
      </c>
      <c r="AD41" s="108">
        <v>89</v>
      </c>
      <c r="AE41" s="248">
        <v>5.6712962962962956E-4</v>
      </c>
      <c r="AF41" s="249">
        <v>46</v>
      </c>
      <c r="AG41" s="249">
        <v>5</v>
      </c>
      <c r="AH41" s="249">
        <v>96</v>
      </c>
      <c r="AI41" s="199" t="s">
        <v>289</v>
      </c>
      <c r="AJ41" s="199"/>
      <c r="AK41" s="196"/>
      <c r="AL41" s="193">
        <v>39</v>
      </c>
      <c r="AM41" s="43" t="s">
        <v>152</v>
      </c>
      <c r="AN41" s="115"/>
      <c r="AO41" s="115"/>
      <c r="AP41" s="115">
        <v>53</v>
      </c>
      <c r="BT41" s="24"/>
      <c r="BU41" s="24"/>
      <c r="BV41" s="24"/>
      <c r="BW41" s="24"/>
      <c r="BX41" s="24"/>
    </row>
    <row r="42" spans="1:81" s="90" customFormat="1" ht="15.75" customHeight="1" x14ac:dyDescent="0.3">
      <c r="A42" s="53">
        <f>N42+R42+V42+Z42+AD42+AH42+AL42+AP42</f>
        <v>369</v>
      </c>
      <c r="B42" s="53">
        <v>40</v>
      </c>
      <c r="C42" s="336">
        <f>AVERAGE(L42,P42,T42,X42,AB42,AF42,AJ42,AN42,)</f>
        <v>17.2</v>
      </c>
      <c r="D42" s="12" t="s">
        <v>367</v>
      </c>
      <c r="E42" s="12" t="s">
        <v>268</v>
      </c>
      <c r="F42" s="12" t="s">
        <v>18</v>
      </c>
      <c r="G42" s="57" t="s">
        <v>210</v>
      </c>
      <c r="H42" s="351" t="s">
        <v>341</v>
      </c>
      <c r="I42" s="8" t="s">
        <v>92</v>
      </c>
      <c r="J42" s="8" t="s">
        <v>90</v>
      </c>
      <c r="K42" s="344"/>
      <c r="L42" s="344"/>
      <c r="M42" s="344"/>
      <c r="N42" s="344"/>
      <c r="O42" s="339">
        <v>2.9988425925925929E-3</v>
      </c>
      <c r="P42" s="340">
        <v>20</v>
      </c>
      <c r="Q42" s="340">
        <v>27</v>
      </c>
      <c r="R42" s="340">
        <v>74</v>
      </c>
      <c r="S42" s="289">
        <v>1.3275462962962963E-3</v>
      </c>
      <c r="T42" s="290">
        <v>25</v>
      </c>
      <c r="U42" s="290">
        <v>33</v>
      </c>
      <c r="V42" s="290">
        <v>68</v>
      </c>
      <c r="W42" s="156">
        <v>1.3796296296296297E-3</v>
      </c>
      <c r="X42" s="154">
        <v>23</v>
      </c>
      <c r="Y42" s="154">
        <v>41</v>
      </c>
      <c r="Z42" s="154">
        <v>59</v>
      </c>
      <c r="AA42" s="107">
        <v>1.3369212962962963E-2</v>
      </c>
      <c r="AB42" s="108">
        <v>18</v>
      </c>
      <c r="AC42" s="108">
        <v>64</v>
      </c>
      <c r="AD42" s="108">
        <v>37</v>
      </c>
      <c r="AE42" s="256" t="s">
        <v>290</v>
      </c>
      <c r="AF42" s="257"/>
      <c r="AG42" s="257"/>
      <c r="AH42" s="249">
        <v>39</v>
      </c>
      <c r="AI42" s="199" t="s">
        <v>289</v>
      </c>
      <c r="AJ42" s="199"/>
      <c r="AK42" s="196"/>
      <c r="AL42" s="193">
        <v>39</v>
      </c>
      <c r="AM42" s="43" t="s">
        <v>152</v>
      </c>
      <c r="AN42" s="115"/>
      <c r="AO42" s="115"/>
      <c r="AP42" s="115">
        <v>53</v>
      </c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10"/>
      <c r="BE42" s="110"/>
      <c r="BF42" s="110"/>
      <c r="BG42" s="110"/>
      <c r="BH42" s="110"/>
      <c r="BI42" s="110"/>
      <c r="BJ42" s="110"/>
      <c r="BK42" s="110"/>
      <c r="BL42" s="110"/>
      <c r="BM42" s="110"/>
      <c r="BN42" s="110"/>
      <c r="BO42" s="110"/>
      <c r="BP42" s="110"/>
      <c r="BQ42" s="3"/>
      <c r="BR42" s="3"/>
      <c r="BS42" s="3"/>
    </row>
    <row r="43" spans="1:81" s="90" customFormat="1" ht="18.75" hidden="1" x14ac:dyDescent="0.3">
      <c r="A43" s="53">
        <f>N43+R43+V43+Z43+AD43+AH43+AL43+AP43</f>
        <v>366</v>
      </c>
      <c r="B43" s="53">
        <v>41</v>
      </c>
      <c r="C43" s="336">
        <f>AVERAGE(L43,P43,T43,X43,AB43,AF43,AJ43,AN43,)</f>
        <v>28.75</v>
      </c>
      <c r="D43" s="3" t="s">
        <v>174</v>
      </c>
      <c r="E43" s="12" t="s">
        <v>173</v>
      </c>
      <c r="F43" s="12" t="s">
        <v>181</v>
      </c>
      <c r="G43" s="57" t="s">
        <v>209</v>
      </c>
      <c r="H43" s="351"/>
      <c r="I43" s="8" t="s">
        <v>92</v>
      </c>
      <c r="J43" s="8" t="s">
        <v>90</v>
      </c>
      <c r="K43" s="344"/>
      <c r="L43" s="344"/>
      <c r="M43" s="344"/>
      <c r="N43" s="344"/>
      <c r="O43" s="311"/>
      <c r="P43" s="311"/>
      <c r="Q43" s="311"/>
      <c r="R43" s="311"/>
      <c r="S43" s="333"/>
      <c r="T43" s="278"/>
      <c r="U43" s="278"/>
      <c r="V43" s="278"/>
      <c r="W43" s="156">
        <v>7.9050925925925936E-4</v>
      </c>
      <c r="X43" s="154">
        <v>43</v>
      </c>
      <c r="Y43" s="154">
        <v>7</v>
      </c>
      <c r="Z43" s="154">
        <v>94</v>
      </c>
      <c r="AA43" s="107">
        <v>9.5821759259259263E-3</v>
      </c>
      <c r="AB43" s="108">
        <v>29</v>
      </c>
      <c r="AC43" s="108">
        <v>7</v>
      </c>
      <c r="AD43" s="108">
        <v>94</v>
      </c>
      <c r="AE43" s="248">
        <v>5.9143518518518518E-4</v>
      </c>
      <c r="AF43" s="249">
        <v>43</v>
      </c>
      <c r="AG43" s="249">
        <v>15</v>
      </c>
      <c r="AH43" s="249">
        <v>86</v>
      </c>
      <c r="AI43" s="199" t="s">
        <v>289</v>
      </c>
      <c r="AJ43" s="199"/>
      <c r="AK43" s="196"/>
      <c r="AL43" s="193">
        <v>39</v>
      </c>
      <c r="AM43" s="43" t="s">
        <v>152</v>
      </c>
      <c r="AN43" s="115"/>
      <c r="AO43" s="115"/>
      <c r="AP43" s="115">
        <v>53</v>
      </c>
      <c r="AQ43" s="110"/>
      <c r="AR43" s="110"/>
      <c r="AS43" s="110"/>
      <c r="AT43" s="110"/>
      <c r="AU43" s="110"/>
      <c r="AV43" s="110"/>
      <c r="AW43" s="110"/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/>
      <c r="BJ43" s="110"/>
      <c r="BK43" s="110"/>
      <c r="BL43" s="110"/>
      <c r="BM43" s="110"/>
      <c r="BN43" s="110"/>
      <c r="BO43" s="110"/>
      <c r="BP43" s="110"/>
      <c r="BT43" s="110"/>
      <c r="BU43" s="110"/>
      <c r="BV43" s="110"/>
      <c r="BW43" s="110"/>
      <c r="BX43" s="110"/>
      <c r="BY43" s="110"/>
      <c r="BZ43" s="110"/>
    </row>
    <row r="44" spans="1:81" s="110" customFormat="1" ht="15.75" hidden="1" customHeight="1" x14ac:dyDescent="0.3">
      <c r="A44" s="53">
        <f>N44+R44+V44+Z44+AD44+AH44+AL44+AP44</f>
        <v>351</v>
      </c>
      <c r="B44" s="53">
        <v>42</v>
      </c>
      <c r="C44" s="336">
        <f>AVERAGE(L44,P44,T44,X44,AB44,AF44,AJ44,AN44,)</f>
        <v>27.2</v>
      </c>
      <c r="D44" s="3" t="s">
        <v>285</v>
      </c>
      <c r="E44" s="12" t="s">
        <v>146</v>
      </c>
      <c r="F44" s="12" t="s">
        <v>18</v>
      </c>
      <c r="G44" s="57" t="s">
        <v>210</v>
      </c>
      <c r="H44" s="350" t="s">
        <v>342</v>
      </c>
      <c r="I44" s="8" t="s">
        <v>92</v>
      </c>
      <c r="J44" s="8" t="s">
        <v>90</v>
      </c>
      <c r="K44" s="344"/>
      <c r="L44" s="344"/>
      <c r="M44" s="344"/>
      <c r="N44" s="344"/>
      <c r="O44" s="339">
        <v>4.6006944444444446E-3</v>
      </c>
      <c r="P44" s="340">
        <v>35</v>
      </c>
      <c r="Q44" s="340">
        <v>32</v>
      </c>
      <c r="R44" s="340">
        <v>69</v>
      </c>
      <c r="S44" s="289">
        <v>2.0358796296296297E-3</v>
      </c>
      <c r="T44" s="290">
        <v>33</v>
      </c>
      <c r="U44" s="290">
        <v>37</v>
      </c>
      <c r="V44" s="290">
        <v>64</v>
      </c>
      <c r="W44" s="156">
        <v>2.003472222222222E-3</v>
      </c>
      <c r="X44" s="154">
        <v>33</v>
      </c>
      <c r="Y44" s="154">
        <v>43</v>
      </c>
      <c r="Z44" s="154">
        <v>58</v>
      </c>
      <c r="AA44" s="210" t="s">
        <v>291</v>
      </c>
      <c r="AB44" s="94"/>
      <c r="AC44" s="94"/>
      <c r="AD44" s="108">
        <v>28</v>
      </c>
      <c r="AE44" s="256" t="s">
        <v>290</v>
      </c>
      <c r="AF44" s="257"/>
      <c r="AG44" s="257"/>
      <c r="AH44" s="249">
        <v>39</v>
      </c>
      <c r="AI44" s="194">
        <v>7.6967592592592593E-4</v>
      </c>
      <c r="AJ44" s="177">
        <v>35</v>
      </c>
      <c r="AK44" s="177">
        <v>61</v>
      </c>
      <c r="AL44" s="177">
        <v>40</v>
      </c>
      <c r="AM44" s="41" t="s">
        <v>152</v>
      </c>
      <c r="AN44" s="42"/>
      <c r="AO44" s="42"/>
      <c r="AP44" s="42">
        <v>53</v>
      </c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</row>
    <row r="45" spans="1:81" s="90" customFormat="1" ht="18.75" hidden="1" x14ac:dyDescent="0.3">
      <c r="A45" s="53">
        <f>N45+R45+V45+Z45+AD45+AH45+AL45+AP45</f>
        <v>348</v>
      </c>
      <c r="B45" s="53">
        <v>43</v>
      </c>
      <c r="C45" s="336">
        <f>AVERAGE(L45,P45,T45,X45,AB45,AF45,AJ45,AN45,)</f>
        <v>11</v>
      </c>
      <c r="D45" s="3" t="s">
        <v>318</v>
      </c>
      <c r="E45" s="12" t="s">
        <v>114</v>
      </c>
      <c r="F45" s="12" t="s">
        <v>18</v>
      </c>
      <c r="G45" s="57" t="s">
        <v>210</v>
      </c>
      <c r="H45" s="350" t="s">
        <v>345</v>
      </c>
      <c r="I45" s="8" t="s">
        <v>92</v>
      </c>
      <c r="J45" s="8" t="s">
        <v>90</v>
      </c>
      <c r="K45" s="344"/>
      <c r="L45" s="344"/>
      <c r="M45" s="344"/>
      <c r="N45" s="344"/>
      <c r="O45" s="313">
        <v>3.9583333333333337E-3</v>
      </c>
      <c r="P45" s="314">
        <v>22</v>
      </c>
      <c r="Q45" s="314">
        <v>31</v>
      </c>
      <c r="R45" s="314">
        <v>70</v>
      </c>
      <c r="S45" s="333" t="s">
        <v>320</v>
      </c>
      <c r="T45" s="278"/>
      <c r="U45" s="278"/>
      <c r="V45" s="278">
        <v>62</v>
      </c>
      <c r="W45" s="288" t="s">
        <v>315</v>
      </c>
      <c r="X45" s="134"/>
      <c r="Y45" s="134"/>
      <c r="Z45" s="134">
        <v>57</v>
      </c>
      <c r="AA45" s="210" t="s">
        <v>291</v>
      </c>
      <c r="AB45" s="94"/>
      <c r="AC45" s="94"/>
      <c r="AD45" s="108">
        <v>28</v>
      </c>
      <c r="AE45" s="256" t="s">
        <v>290</v>
      </c>
      <c r="AF45" s="257"/>
      <c r="AG45" s="257"/>
      <c r="AH45" s="249">
        <v>39</v>
      </c>
      <c r="AI45" s="199" t="s">
        <v>289</v>
      </c>
      <c r="AJ45" s="199"/>
      <c r="AK45" s="197"/>
      <c r="AL45" s="180">
        <v>39</v>
      </c>
      <c r="AM45" s="43" t="s">
        <v>152</v>
      </c>
      <c r="AN45" s="115"/>
      <c r="AO45" s="115"/>
      <c r="AP45" s="115">
        <v>53</v>
      </c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</row>
    <row r="46" spans="1:81" s="90" customFormat="1" ht="15.75" hidden="1" customHeight="1" x14ac:dyDescent="0.3">
      <c r="A46" s="53">
        <f>N46+R46+V46+Z46+AD46+AH46+AL46+AP46</f>
        <v>340</v>
      </c>
      <c r="B46" s="53">
        <v>44</v>
      </c>
      <c r="C46" s="336">
        <f>AVERAGE(L46,P46,T46,X46,AB46,AF46,AJ46,AN46,)</f>
        <v>32.714285714285715</v>
      </c>
      <c r="D46" s="3" t="s">
        <v>74</v>
      </c>
      <c r="E46" s="12" t="s">
        <v>245</v>
      </c>
      <c r="F46" s="12" t="s">
        <v>18</v>
      </c>
      <c r="G46" s="57" t="s">
        <v>210</v>
      </c>
      <c r="H46" s="351" t="s">
        <v>343</v>
      </c>
      <c r="I46" s="8" t="s">
        <v>92</v>
      </c>
      <c r="J46" s="8" t="s">
        <v>66</v>
      </c>
      <c r="K46" s="344"/>
      <c r="L46" s="344"/>
      <c r="M46" s="344"/>
      <c r="N46" s="344"/>
      <c r="O46" s="311"/>
      <c r="P46" s="311"/>
      <c r="Q46" s="311"/>
      <c r="R46" s="311"/>
      <c r="S46" s="283">
        <v>1.4930555555555556E-3</v>
      </c>
      <c r="T46" s="278">
        <v>36</v>
      </c>
      <c r="U46" s="278">
        <v>34</v>
      </c>
      <c r="V46" s="278">
        <v>67</v>
      </c>
      <c r="W46" s="156">
        <v>1.0023148148148148E-3</v>
      </c>
      <c r="X46" s="154">
        <v>44</v>
      </c>
      <c r="Y46" s="154">
        <v>33</v>
      </c>
      <c r="Z46" s="154">
        <v>68</v>
      </c>
      <c r="AA46" s="124">
        <v>1.4467592592592593E-2</v>
      </c>
      <c r="AB46" s="125">
        <v>23</v>
      </c>
      <c r="AC46" s="94">
        <v>69</v>
      </c>
      <c r="AD46" s="94">
        <v>32</v>
      </c>
      <c r="AE46" s="254">
        <v>6.5740740740740733E-4</v>
      </c>
      <c r="AF46" s="255">
        <v>48</v>
      </c>
      <c r="AG46" s="255">
        <v>34</v>
      </c>
      <c r="AH46" s="255">
        <v>67</v>
      </c>
      <c r="AI46" s="198">
        <v>5.3819444444444444E-4</v>
      </c>
      <c r="AJ46" s="188">
        <v>41</v>
      </c>
      <c r="AK46" s="180">
        <v>50</v>
      </c>
      <c r="AL46" s="181">
        <v>51</v>
      </c>
      <c r="AM46" s="45">
        <v>2.3148148148148146E-4</v>
      </c>
      <c r="AN46" s="46">
        <v>37</v>
      </c>
      <c r="AO46" s="47">
        <v>46</v>
      </c>
      <c r="AP46" s="46">
        <v>55</v>
      </c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</row>
    <row r="47" spans="1:81" s="106" customFormat="1" ht="18.75" hidden="1" customHeight="1" x14ac:dyDescent="0.3">
      <c r="A47" s="53">
        <f>N47+R47+V47+Z47+AD47+AH47+AL47+AP47</f>
        <v>330</v>
      </c>
      <c r="B47" s="53">
        <v>45</v>
      </c>
      <c r="C47" s="336">
        <f>AVERAGE(L47,P47,T47,X47,AB47,AF47,AJ47,AN47,)</f>
        <v>28</v>
      </c>
      <c r="D47" s="12" t="s">
        <v>278</v>
      </c>
      <c r="E47" s="12" t="s">
        <v>173</v>
      </c>
      <c r="F47" s="12" t="s">
        <v>181</v>
      </c>
      <c r="G47" s="57" t="s">
        <v>209</v>
      </c>
      <c r="H47" s="350"/>
      <c r="I47" s="8" t="s">
        <v>92</v>
      </c>
      <c r="J47" s="8" t="s">
        <v>90</v>
      </c>
      <c r="K47" s="344"/>
      <c r="L47" s="344"/>
      <c r="M47" s="344"/>
      <c r="N47" s="344"/>
      <c r="O47" s="315"/>
      <c r="P47" s="315"/>
      <c r="Q47" s="315"/>
      <c r="R47" s="315"/>
      <c r="S47" s="287">
        <v>1.0717592592592593E-3</v>
      </c>
      <c r="T47" s="279">
        <v>40</v>
      </c>
      <c r="U47" s="278">
        <v>16</v>
      </c>
      <c r="V47" s="278">
        <v>85</v>
      </c>
      <c r="W47" s="133">
        <v>8.3796296296296299E-4</v>
      </c>
      <c r="X47" s="134">
        <v>44</v>
      </c>
      <c r="Y47" s="134">
        <v>15</v>
      </c>
      <c r="Z47" s="134">
        <v>86</v>
      </c>
      <c r="AA47" s="210" t="s">
        <v>291</v>
      </c>
      <c r="AB47" s="94"/>
      <c r="AC47" s="94"/>
      <c r="AD47" s="108">
        <v>28</v>
      </c>
      <c r="AE47" s="256" t="s">
        <v>290</v>
      </c>
      <c r="AF47" s="257"/>
      <c r="AG47" s="257"/>
      <c r="AH47" s="249">
        <v>39</v>
      </c>
      <c r="AI47" s="199" t="s">
        <v>289</v>
      </c>
      <c r="AJ47" s="199"/>
      <c r="AK47" s="196"/>
      <c r="AL47" s="193">
        <v>39</v>
      </c>
      <c r="AM47" s="43" t="s">
        <v>152</v>
      </c>
      <c r="AN47" s="42"/>
      <c r="AO47" s="42"/>
      <c r="AP47" s="42">
        <v>53</v>
      </c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110"/>
      <c r="BU47" s="110"/>
      <c r="BV47" s="110"/>
      <c r="BW47" s="110"/>
      <c r="BX47" s="110"/>
      <c r="BY47" s="90"/>
      <c r="BZ47" s="90"/>
    </row>
    <row r="48" spans="1:81" s="106" customFormat="1" ht="18.75" hidden="1" customHeight="1" x14ac:dyDescent="0.3">
      <c r="A48" s="53">
        <f>N48+R48+V48+Z48+AD48+AH48+AL48+AP48</f>
        <v>304</v>
      </c>
      <c r="B48" s="53">
        <v>46</v>
      </c>
      <c r="C48" s="336">
        <f>AVERAGE(L48,P48,T48,X48,AB48,AF48,AJ48,AN48,)</f>
        <v>20</v>
      </c>
      <c r="D48" s="3" t="s">
        <v>312</v>
      </c>
      <c r="E48" s="12" t="s">
        <v>34</v>
      </c>
      <c r="F48" s="12" t="s">
        <v>313</v>
      </c>
      <c r="G48" s="57" t="s">
        <v>314</v>
      </c>
      <c r="H48" s="350"/>
      <c r="I48" s="8" t="s">
        <v>92</v>
      </c>
      <c r="J48" s="8" t="s">
        <v>90</v>
      </c>
      <c r="K48" s="344"/>
      <c r="L48" s="344"/>
      <c r="M48" s="344"/>
      <c r="N48" s="344"/>
      <c r="O48" s="314"/>
      <c r="P48" s="314"/>
      <c r="Q48" s="314"/>
      <c r="R48" s="314"/>
      <c r="S48" s="283">
        <v>1.0543981481481483E-3</v>
      </c>
      <c r="T48" s="278">
        <v>40</v>
      </c>
      <c r="U48" s="278">
        <v>13</v>
      </c>
      <c r="V48" s="278">
        <v>88</v>
      </c>
      <c r="W48" s="288" t="s">
        <v>315</v>
      </c>
      <c r="X48" s="134"/>
      <c r="Y48" s="134"/>
      <c r="Z48" s="134">
        <v>57</v>
      </c>
      <c r="AA48" s="210" t="s">
        <v>291</v>
      </c>
      <c r="AB48" s="95"/>
      <c r="AC48" s="95"/>
      <c r="AD48" s="95">
        <v>28</v>
      </c>
      <c r="AE48" s="256" t="s">
        <v>290</v>
      </c>
      <c r="AF48" s="257"/>
      <c r="AG48" s="257"/>
      <c r="AH48" s="249">
        <v>39</v>
      </c>
      <c r="AI48" s="199" t="s">
        <v>289</v>
      </c>
      <c r="AJ48" s="199"/>
      <c r="AK48" s="197"/>
      <c r="AL48" s="180">
        <v>39</v>
      </c>
      <c r="AM48" s="43" t="s">
        <v>152</v>
      </c>
      <c r="AN48" s="42"/>
      <c r="AO48" s="42"/>
      <c r="AP48" s="42">
        <v>53</v>
      </c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90"/>
      <c r="BR48" s="90"/>
      <c r="BS48" s="90"/>
      <c r="BT48" s="90"/>
      <c r="BU48" s="90"/>
      <c r="BV48" s="90"/>
      <c r="BW48" s="90"/>
      <c r="BX48" s="90"/>
      <c r="BY48" s="110"/>
      <c r="BZ48" s="110"/>
    </row>
    <row r="49" spans="1:78" s="14" customFormat="1" ht="18.75" hidden="1" x14ac:dyDescent="0.3">
      <c r="A49" s="53">
        <f>N49+R49+V49+Z49+AD49+AH49+AL49+AP49</f>
        <v>303</v>
      </c>
      <c r="B49" s="53">
        <v>47</v>
      </c>
      <c r="C49" s="336">
        <f>AVERAGE(L49,P49,T49,X49,AB49,AF49,AJ49,AN49,)</f>
        <v>18</v>
      </c>
      <c r="D49" s="3" t="s">
        <v>310</v>
      </c>
      <c r="E49" s="12" t="s">
        <v>34</v>
      </c>
      <c r="F49" s="12" t="s">
        <v>275</v>
      </c>
      <c r="G49" s="57"/>
      <c r="H49" s="350"/>
      <c r="I49" s="8" t="s">
        <v>92</v>
      </c>
      <c r="J49" s="8" t="s">
        <v>311</v>
      </c>
      <c r="K49" s="344"/>
      <c r="L49" s="344"/>
      <c r="M49" s="344"/>
      <c r="N49" s="344"/>
      <c r="O49" s="314"/>
      <c r="P49" s="314"/>
      <c r="Q49" s="314"/>
      <c r="R49" s="314"/>
      <c r="S49" s="283">
        <v>1.0648148148148147E-3</v>
      </c>
      <c r="T49" s="278">
        <v>36</v>
      </c>
      <c r="U49" s="278">
        <v>14</v>
      </c>
      <c r="V49" s="278">
        <v>87</v>
      </c>
      <c r="W49" s="288" t="s">
        <v>315</v>
      </c>
      <c r="X49" s="134"/>
      <c r="Y49" s="134"/>
      <c r="Z49" s="134">
        <v>57</v>
      </c>
      <c r="AA49" s="210" t="s">
        <v>291</v>
      </c>
      <c r="AB49" s="95"/>
      <c r="AC49" s="95"/>
      <c r="AD49" s="95">
        <v>28</v>
      </c>
      <c r="AE49" s="256" t="s">
        <v>290</v>
      </c>
      <c r="AF49" s="257"/>
      <c r="AG49" s="257"/>
      <c r="AH49" s="249">
        <v>39</v>
      </c>
      <c r="AI49" s="199" t="s">
        <v>289</v>
      </c>
      <c r="AJ49" s="199"/>
      <c r="AK49" s="197"/>
      <c r="AL49" s="180">
        <v>39</v>
      </c>
      <c r="AM49" s="43" t="s">
        <v>152</v>
      </c>
      <c r="AN49" s="42"/>
      <c r="AO49" s="42"/>
      <c r="AP49" s="42">
        <v>53</v>
      </c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90"/>
      <c r="BR49" s="90"/>
      <c r="BS49" s="90"/>
      <c r="BT49" s="5"/>
      <c r="BU49" s="5"/>
      <c r="BV49" s="5"/>
      <c r="BW49" s="5"/>
      <c r="BX49" s="5"/>
      <c r="BY49" s="90"/>
      <c r="BZ49" s="90"/>
    </row>
    <row r="50" spans="1:78" s="14" customFormat="1" ht="18.75" hidden="1" x14ac:dyDescent="0.3">
      <c r="A50" s="53">
        <f>N50+R50+V50+Z50+AD50+AH50+AL50+AP50</f>
        <v>299</v>
      </c>
      <c r="B50" s="53">
        <v>48</v>
      </c>
      <c r="C50" s="336">
        <f>AVERAGE(L50,P50,T50,X50,AB50,AF50,AJ50,AN50,)</f>
        <v>34.6</v>
      </c>
      <c r="D50" s="3" t="s">
        <v>53</v>
      </c>
      <c r="E50" s="12" t="s">
        <v>34</v>
      </c>
      <c r="F50" s="12" t="s">
        <v>54</v>
      </c>
      <c r="G50" s="57" t="s">
        <v>128</v>
      </c>
      <c r="H50" s="350"/>
      <c r="I50" s="8" t="s">
        <v>92</v>
      </c>
      <c r="J50" s="8" t="s">
        <v>90</v>
      </c>
      <c r="K50" s="344"/>
      <c r="L50" s="344"/>
      <c r="M50" s="344"/>
      <c r="N50" s="344"/>
      <c r="O50" s="319"/>
      <c r="P50" s="319"/>
      <c r="Q50" s="319"/>
      <c r="R50" s="319"/>
      <c r="S50" s="276"/>
      <c r="T50" s="276"/>
      <c r="U50" s="276"/>
      <c r="V50" s="276"/>
      <c r="W50" s="133">
        <v>9.0509259259259243E-4</v>
      </c>
      <c r="X50" s="134">
        <v>37</v>
      </c>
      <c r="Y50" s="134">
        <v>25</v>
      </c>
      <c r="Z50" s="134">
        <v>76</v>
      </c>
      <c r="AA50" s="210" t="s">
        <v>291</v>
      </c>
      <c r="AB50" s="94"/>
      <c r="AC50" s="94"/>
      <c r="AD50" s="108">
        <v>28</v>
      </c>
      <c r="AE50" s="254">
        <v>6.4004629629629622E-4</v>
      </c>
      <c r="AF50" s="255">
        <v>44</v>
      </c>
      <c r="AG50" s="255">
        <v>29</v>
      </c>
      <c r="AH50" s="255">
        <v>72</v>
      </c>
      <c r="AI50" s="194">
        <v>4.6296296296296293E-4</v>
      </c>
      <c r="AJ50" s="177">
        <v>40</v>
      </c>
      <c r="AK50" s="177">
        <v>40</v>
      </c>
      <c r="AL50" s="177">
        <v>61</v>
      </c>
      <c r="AM50" s="41">
        <v>2.3148148148148146E-4</v>
      </c>
      <c r="AN50" s="42">
        <v>52</v>
      </c>
      <c r="AO50" s="42">
        <v>39</v>
      </c>
      <c r="AP50" s="42">
        <v>62</v>
      </c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110"/>
      <c r="BR50" s="110"/>
      <c r="BS50" s="110"/>
      <c r="BT50" s="90"/>
      <c r="BU50" s="90"/>
      <c r="BV50" s="90"/>
      <c r="BW50" s="90"/>
      <c r="BX50" s="90"/>
      <c r="BY50" s="90"/>
      <c r="BZ50" s="90"/>
    </row>
    <row r="51" spans="1:78" s="33" customFormat="1" ht="18.75" hidden="1" x14ac:dyDescent="0.3">
      <c r="A51" s="53">
        <f>N51+R51+V51+Z51+AD51+AH51+AL51+AP51</f>
        <v>295</v>
      </c>
      <c r="B51" s="53">
        <v>49</v>
      </c>
      <c r="C51" s="336">
        <f>AVERAGE(L51,P51,T51,X51,AB51,AF51,AJ51,AN51,)</f>
        <v>24</v>
      </c>
      <c r="D51" s="3" t="s">
        <v>185</v>
      </c>
      <c r="E51" s="12" t="s">
        <v>13</v>
      </c>
      <c r="F51" s="12" t="s">
        <v>274</v>
      </c>
      <c r="G51" s="57" t="s">
        <v>279</v>
      </c>
      <c r="H51" s="350"/>
      <c r="I51" s="8" t="s">
        <v>92</v>
      </c>
      <c r="J51" s="8" t="s">
        <v>90</v>
      </c>
      <c r="K51" s="344"/>
      <c r="L51" s="344"/>
      <c r="M51" s="344"/>
      <c r="N51" s="344"/>
      <c r="O51" s="314"/>
      <c r="P51" s="314"/>
      <c r="Q51" s="314"/>
      <c r="R51" s="314"/>
      <c r="S51" s="278"/>
      <c r="T51" s="278"/>
      <c r="U51" s="278"/>
      <c r="V51" s="278"/>
      <c r="W51" s="133">
        <v>8.8888888888888882E-4</v>
      </c>
      <c r="X51" s="134">
        <v>32</v>
      </c>
      <c r="Y51" s="134">
        <v>22</v>
      </c>
      <c r="Z51" s="134">
        <v>79</v>
      </c>
      <c r="AA51" s="98">
        <v>1.151273148148148E-2</v>
      </c>
      <c r="AB51" s="94">
        <v>26</v>
      </c>
      <c r="AC51" s="94">
        <v>47</v>
      </c>
      <c r="AD51" s="94">
        <v>54</v>
      </c>
      <c r="AE51" s="250">
        <v>6.4236111111111113E-4</v>
      </c>
      <c r="AF51" s="252">
        <v>38</v>
      </c>
      <c r="AG51" s="252">
        <v>31</v>
      </c>
      <c r="AH51" s="253">
        <v>70</v>
      </c>
      <c r="AI51" s="199" t="s">
        <v>289</v>
      </c>
      <c r="AJ51" s="199"/>
      <c r="AK51" s="197"/>
      <c r="AL51" s="180">
        <v>39</v>
      </c>
      <c r="AM51" s="43" t="s">
        <v>152</v>
      </c>
      <c r="AN51" s="42"/>
      <c r="AO51" s="42"/>
      <c r="AP51" s="42">
        <v>53</v>
      </c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110"/>
      <c r="BE51" s="110"/>
      <c r="BF51" s="110"/>
      <c r="BG51" s="110"/>
      <c r="BH51" s="110"/>
      <c r="BI51" s="110"/>
      <c r="BJ51" s="110"/>
      <c r="BK51" s="110"/>
      <c r="BL51" s="110"/>
      <c r="BM51" s="110"/>
      <c r="BN51" s="110"/>
      <c r="BO51" s="110"/>
      <c r="BP51" s="110"/>
      <c r="BQ51" s="90"/>
      <c r="BR51" s="90"/>
      <c r="BS51" s="90"/>
      <c r="BT51" s="106"/>
      <c r="BU51" s="106"/>
      <c r="BV51" s="106"/>
      <c r="BW51" s="106"/>
      <c r="BX51" s="106"/>
      <c r="BY51" s="106"/>
      <c r="BZ51" s="106"/>
    </row>
    <row r="52" spans="1:78" ht="18.75" hidden="1" customHeight="1" x14ac:dyDescent="0.3">
      <c r="A52" s="53">
        <f>N52+R52+V52+Z52+AD52+AH52+AL52+AP52</f>
        <v>285</v>
      </c>
      <c r="B52" s="53">
        <v>50</v>
      </c>
      <c r="C52" s="336">
        <f>AVERAGE(L52,P52,T52,X52,AB52,AF52,AJ52,AN52,)</f>
        <v>36.75</v>
      </c>
      <c r="D52" s="3" t="s">
        <v>38</v>
      </c>
      <c r="E52" s="12" t="s">
        <v>13</v>
      </c>
      <c r="F52" s="12" t="s">
        <v>18</v>
      </c>
      <c r="G52" s="57" t="s">
        <v>210</v>
      </c>
      <c r="I52" s="8" t="s">
        <v>92</v>
      </c>
      <c r="J52" s="8" t="s">
        <v>90</v>
      </c>
      <c r="K52" s="344"/>
      <c r="L52" s="344"/>
      <c r="M52" s="344"/>
      <c r="N52" s="344"/>
      <c r="O52" s="314"/>
      <c r="P52" s="314"/>
      <c r="Q52" s="314"/>
      <c r="R52" s="314"/>
      <c r="S52" s="278"/>
      <c r="T52" s="278"/>
      <c r="U52" s="278"/>
      <c r="V52" s="278"/>
      <c r="W52" s="134"/>
      <c r="X52" s="134"/>
      <c r="Y52" s="134"/>
      <c r="Z52" s="134"/>
      <c r="AA52" s="95"/>
      <c r="AB52" s="95"/>
      <c r="AC52" s="95"/>
      <c r="AD52" s="95"/>
      <c r="AE52" s="250">
        <v>5.7175925925925927E-4</v>
      </c>
      <c r="AF52" s="252">
        <v>46</v>
      </c>
      <c r="AG52" s="252">
        <v>8</v>
      </c>
      <c r="AH52" s="253">
        <v>93</v>
      </c>
      <c r="AI52" s="195">
        <v>3.7615740740740735E-4</v>
      </c>
      <c r="AJ52" s="180">
        <v>44</v>
      </c>
      <c r="AK52" s="180">
        <v>6</v>
      </c>
      <c r="AL52" s="181">
        <v>95</v>
      </c>
      <c r="AM52" s="43">
        <v>1.8287037037037038E-4</v>
      </c>
      <c r="AN52" s="44">
        <v>57</v>
      </c>
      <c r="AO52" s="44">
        <v>4</v>
      </c>
      <c r="AP52" s="44">
        <v>97</v>
      </c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Q52" s="90"/>
      <c r="BR52" s="90"/>
      <c r="BS52" s="90"/>
      <c r="BT52" s="106"/>
      <c r="BU52" s="106"/>
      <c r="BV52" s="106"/>
      <c r="BW52" s="106"/>
      <c r="BX52" s="106"/>
      <c r="BY52" s="106"/>
      <c r="BZ52" s="106"/>
    </row>
    <row r="53" spans="1:78" s="14" customFormat="1" ht="18.75" hidden="1" x14ac:dyDescent="0.3">
      <c r="A53" s="53">
        <f>N53+R53+V53+Z53+AD53+AH53+AL53+AP53</f>
        <v>268</v>
      </c>
      <c r="B53" s="53">
        <v>51</v>
      </c>
      <c r="C53" s="336">
        <f>AVERAGE(L53,P53,T53,X53,AB53,AF53,AJ53,AN53,)</f>
        <v>38.75</v>
      </c>
      <c r="D53" s="3" t="s">
        <v>16</v>
      </c>
      <c r="E53" s="12" t="s">
        <v>7</v>
      </c>
      <c r="F53" s="12" t="s">
        <v>8</v>
      </c>
      <c r="G53" s="57" t="s">
        <v>210</v>
      </c>
      <c r="H53" s="350"/>
      <c r="I53" s="8" t="s">
        <v>92</v>
      </c>
      <c r="J53" s="8" t="s">
        <v>90</v>
      </c>
      <c r="K53" s="344"/>
      <c r="L53" s="344"/>
      <c r="M53" s="344"/>
      <c r="N53" s="344"/>
      <c r="O53" s="314"/>
      <c r="P53" s="314"/>
      <c r="Q53" s="314"/>
      <c r="R53" s="314"/>
      <c r="S53" s="278"/>
      <c r="T53" s="278"/>
      <c r="U53" s="278"/>
      <c r="V53" s="278"/>
      <c r="W53" s="134"/>
      <c r="X53" s="134"/>
      <c r="Y53" s="139"/>
      <c r="Z53" s="139"/>
      <c r="AA53" s="94"/>
      <c r="AB53" s="94"/>
      <c r="AC53" s="94"/>
      <c r="AD53" s="94"/>
      <c r="AE53" s="250">
        <v>5.7754629629629627E-4</v>
      </c>
      <c r="AF53" s="252">
        <v>47</v>
      </c>
      <c r="AG53" s="252">
        <v>10</v>
      </c>
      <c r="AH53" s="253">
        <v>91</v>
      </c>
      <c r="AI53" s="195">
        <v>3.8310185185185186E-4</v>
      </c>
      <c r="AJ53" s="180">
        <v>54</v>
      </c>
      <c r="AK53" s="180">
        <v>9</v>
      </c>
      <c r="AL53" s="181">
        <v>92</v>
      </c>
      <c r="AM53" s="41">
        <v>1.9097222222222223E-4</v>
      </c>
      <c r="AN53" s="42">
        <v>54</v>
      </c>
      <c r="AO53" s="42">
        <v>16</v>
      </c>
      <c r="AP53" s="42">
        <v>85</v>
      </c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106"/>
      <c r="BR53" s="106"/>
      <c r="BS53" s="106"/>
    </row>
    <row r="54" spans="1:78" ht="18.75" hidden="1" x14ac:dyDescent="0.3">
      <c r="A54" s="53">
        <f>N54+R54+V54+Z54+AD54+AH54+AL54+AP54</f>
        <v>264</v>
      </c>
      <c r="B54" s="53">
        <v>52</v>
      </c>
      <c r="C54" s="336">
        <f>AVERAGE(L54,P54,T54,X54,AB54,AF54,AJ54,AN54,)</f>
        <v>20.666666666666668</v>
      </c>
      <c r="D54" s="12" t="s">
        <v>255</v>
      </c>
      <c r="E54" s="12" t="s">
        <v>25</v>
      </c>
      <c r="F54" s="12" t="s">
        <v>18</v>
      </c>
      <c r="G54" s="57" t="s">
        <v>210</v>
      </c>
      <c r="H54" s="351"/>
      <c r="I54" s="8" t="s">
        <v>92</v>
      </c>
      <c r="J54" s="8" t="s">
        <v>90</v>
      </c>
      <c r="K54" s="344"/>
      <c r="L54" s="344"/>
      <c r="M54" s="344"/>
      <c r="N54" s="344"/>
      <c r="O54" s="314"/>
      <c r="P54" s="314"/>
      <c r="Q54" s="314"/>
      <c r="R54" s="314"/>
      <c r="S54" s="278"/>
      <c r="T54" s="278"/>
      <c r="U54" s="278"/>
      <c r="V54" s="278"/>
      <c r="W54" s="133">
        <v>9.8958333333333342E-4</v>
      </c>
      <c r="X54" s="134">
        <v>35</v>
      </c>
      <c r="Y54" s="134">
        <v>32</v>
      </c>
      <c r="Z54" s="134">
        <v>69</v>
      </c>
      <c r="AA54" s="104">
        <v>1.0863425925925924E-2</v>
      </c>
      <c r="AB54" s="95">
        <v>27</v>
      </c>
      <c r="AC54" s="95">
        <v>37</v>
      </c>
      <c r="AD54" s="95">
        <v>64</v>
      </c>
      <c r="AE54" s="256" t="s">
        <v>290</v>
      </c>
      <c r="AF54" s="257"/>
      <c r="AG54" s="257"/>
      <c r="AH54" s="249">
        <v>39</v>
      </c>
      <c r="AI54" s="199" t="s">
        <v>289</v>
      </c>
      <c r="AJ54" s="199"/>
      <c r="AK54" s="199"/>
      <c r="AL54" s="181">
        <v>39</v>
      </c>
      <c r="AM54" s="43" t="s">
        <v>152</v>
      </c>
      <c r="AN54" s="44"/>
      <c r="AO54" s="44"/>
      <c r="AP54" s="44">
        <v>53</v>
      </c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106"/>
      <c r="BR54" s="106"/>
      <c r="BS54" s="106"/>
      <c r="BT54" s="14"/>
      <c r="BU54" s="14"/>
      <c r="BV54" s="14"/>
      <c r="BW54" s="14"/>
      <c r="BX54" s="14"/>
      <c r="BY54" s="14"/>
      <c r="BZ54" s="14"/>
    </row>
    <row r="55" spans="1:78" ht="18.75" hidden="1" customHeight="1" x14ac:dyDescent="0.3">
      <c r="A55" s="53">
        <f>N55+R55+V55+Z55+AD55+AH55+AL55+AP55</f>
        <v>261</v>
      </c>
      <c r="B55" s="53">
        <v>53</v>
      </c>
      <c r="C55" s="336">
        <f>AVERAGE(L55,P55,T55,X55,AB55,AF55,AJ55,AN55,)</f>
        <v>25</v>
      </c>
      <c r="D55" s="3" t="s">
        <v>119</v>
      </c>
      <c r="E55" s="12" t="s">
        <v>25</v>
      </c>
      <c r="F55" s="12" t="s">
        <v>120</v>
      </c>
      <c r="G55" s="3" t="s">
        <v>225</v>
      </c>
      <c r="H55" s="350" t="s">
        <v>351</v>
      </c>
      <c r="I55" s="8" t="s">
        <v>77</v>
      </c>
      <c r="J55" s="8" t="s">
        <v>90</v>
      </c>
      <c r="K55" s="344"/>
      <c r="L55" s="344"/>
      <c r="M55" s="344"/>
      <c r="N55" s="344"/>
      <c r="O55" s="311"/>
      <c r="P55" s="311"/>
      <c r="Q55" s="311"/>
      <c r="R55" s="311"/>
      <c r="S55" s="275"/>
      <c r="T55" s="275"/>
      <c r="U55" s="275"/>
      <c r="V55" s="275"/>
      <c r="W55" s="156">
        <v>1.0254629629629628E-3</v>
      </c>
      <c r="X55" s="154">
        <v>37</v>
      </c>
      <c r="Y55" s="154">
        <v>35</v>
      </c>
      <c r="Z55" s="154">
        <v>66</v>
      </c>
      <c r="AA55" s="210" t="s">
        <v>291</v>
      </c>
      <c r="AB55" s="94"/>
      <c r="AC55" s="94"/>
      <c r="AD55" s="108">
        <v>28</v>
      </c>
      <c r="AE55" s="258">
        <v>7.4537037037037031E-4</v>
      </c>
      <c r="AF55" s="251">
        <v>28</v>
      </c>
      <c r="AG55" s="251">
        <v>45</v>
      </c>
      <c r="AH55" s="251">
        <v>56</v>
      </c>
      <c r="AI55" s="194">
        <v>4.6759259259259258E-4</v>
      </c>
      <c r="AJ55" s="177">
        <v>35</v>
      </c>
      <c r="AK55" s="177">
        <v>43</v>
      </c>
      <c r="AL55" s="177">
        <v>58</v>
      </c>
      <c r="AM55" s="41" t="s">
        <v>152</v>
      </c>
      <c r="AN55" s="42"/>
      <c r="AO55" s="42"/>
      <c r="AP55" s="42">
        <v>53</v>
      </c>
      <c r="BQ55" s="14"/>
      <c r="BR55" s="14"/>
      <c r="BS55" s="14"/>
      <c r="BT55" s="33"/>
      <c r="BU55" s="33"/>
      <c r="BV55" s="33"/>
      <c r="BW55" s="33"/>
      <c r="BX55" s="33"/>
      <c r="BY55" s="33"/>
      <c r="BZ55" s="33"/>
    </row>
    <row r="56" spans="1:78" s="106" customFormat="1" ht="18.75" hidden="1" x14ac:dyDescent="0.3">
      <c r="A56" s="53">
        <f>N56+R56+V56+Z56+AD56+AH56+AL56+AP56</f>
        <v>261</v>
      </c>
      <c r="B56" s="53">
        <v>54</v>
      </c>
      <c r="C56" s="336">
        <f>AVERAGE(L56,P56,T56,X56,AB56,AF56,AJ56,AN56,)</f>
        <v>22</v>
      </c>
      <c r="D56" s="3" t="s">
        <v>175</v>
      </c>
      <c r="E56" s="12" t="s">
        <v>135</v>
      </c>
      <c r="F56" s="3" t="s">
        <v>170</v>
      </c>
      <c r="G56" s="57" t="s">
        <v>212</v>
      </c>
      <c r="H56" s="350"/>
      <c r="I56" s="8" t="s">
        <v>92</v>
      </c>
      <c r="J56" s="8" t="s">
        <v>90</v>
      </c>
      <c r="K56" s="344"/>
      <c r="L56" s="344"/>
      <c r="M56" s="344"/>
      <c r="N56" s="344"/>
      <c r="O56" s="314"/>
      <c r="P56" s="314"/>
      <c r="Q56" s="314"/>
      <c r="R56" s="314"/>
      <c r="S56" s="278"/>
      <c r="T56" s="278"/>
      <c r="U56" s="278"/>
      <c r="V56" s="278"/>
      <c r="W56" s="133"/>
      <c r="X56" s="134"/>
      <c r="Y56" s="139"/>
      <c r="Z56" s="139"/>
      <c r="AA56" s="98">
        <v>1.0059027777777778E-2</v>
      </c>
      <c r="AB56" s="94">
        <v>24</v>
      </c>
      <c r="AC56" s="94">
        <v>16</v>
      </c>
      <c r="AD56" s="94">
        <v>85</v>
      </c>
      <c r="AE56" s="250">
        <v>5.9259259259259258E-4</v>
      </c>
      <c r="AF56" s="252">
        <v>42</v>
      </c>
      <c r="AG56" s="252">
        <v>17</v>
      </c>
      <c r="AH56" s="253">
        <v>84</v>
      </c>
      <c r="AI56" s="199" t="s">
        <v>289</v>
      </c>
      <c r="AJ56" s="199"/>
      <c r="AK56" s="197"/>
      <c r="AL56" s="180">
        <v>39</v>
      </c>
      <c r="AM56" s="43" t="s">
        <v>152</v>
      </c>
      <c r="AN56" s="42"/>
      <c r="AO56" s="42"/>
      <c r="AP56" s="42">
        <v>53</v>
      </c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5"/>
      <c r="BU56" s="5"/>
      <c r="BV56" s="5"/>
      <c r="BW56" s="5"/>
      <c r="BX56" s="5"/>
      <c r="BY56" s="5"/>
      <c r="BZ56" s="5"/>
    </row>
    <row r="57" spans="1:78" s="106" customFormat="1" ht="18.75" hidden="1" x14ac:dyDescent="0.3">
      <c r="A57" s="53">
        <f>N57+R57+V57+Z57+AD57+AH57+AL57+AP57</f>
        <v>259</v>
      </c>
      <c r="B57" s="53">
        <v>55</v>
      </c>
      <c r="C57" s="336">
        <f>AVERAGE(L57,P57,T57,X57,AB57,AF57,AJ57,AN57,)</f>
        <v>22</v>
      </c>
      <c r="D57" s="3" t="s">
        <v>169</v>
      </c>
      <c r="E57" s="12" t="s">
        <v>31</v>
      </c>
      <c r="F57" s="12" t="s">
        <v>170</v>
      </c>
      <c r="G57" s="57" t="s">
        <v>212</v>
      </c>
      <c r="H57" s="350"/>
      <c r="I57" s="8" t="s">
        <v>92</v>
      </c>
      <c r="J57" s="8" t="s">
        <v>90</v>
      </c>
      <c r="K57" s="344"/>
      <c r="L57" s="344"/>
      <c r="M57" s="344"/>
      <c r="N57" s="344"/>
      <c r="O57" s="314"/>
      <c r="P57" s="314"/>
      <c r="Q57" s="314"/>
      <c r="R57" s="314"/>
      <c r="S57" s="278"/>
      <c r="T57" s="278"/>
      <c r="U57" s="278"/>
      <c r="V57" s="278"/>
      <c r="W57" s="133"/>
      <c r="X57" s="134"/>
      <c r="Y57" s="139"/>
      <c r="Z57" s="139"/>
      <c r="AA57" s="98">
        <v>1.0403935185185186E-2</v>
      </c>
      <c r="AB57" s="94">
        <v>24</v>
      </c>
      <c r="AC57" s="94">
        <v>26</v>
      </c>
      <c r="AD57" s="94">
        <v>75</v>
      </c>
      <c r="AE57" s="250">
        <v>5.7638888888888887E-4</v>
      </c>
      <c r="AF57" s="252">
        <v>42</v>
      </c>
      <c r="AG57" s="252">
        <v>9</v>
      </c>
      <c r="AH57" s="253">
        <v>92</v>
      </c>
      <c r="AI57" s="199" t="s">
        <v>289</v>
      </c>
      <c r="AJ57" s="199"/>
      <c r="AK57" s="197"/>
      <c r="AL57" s="180">
        <v>39</v>
      </c>
      <c r="AM57" s="43" t="s">
        <v>152</v>
      </c>
      <c r="AN57" s="42"/>
      <c r="AO57" s="42"/>
      <c r="AP57" s="42">
        <v>53</v>
      </c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Q57" s="33"/>
      <c r="BR57" s="33"/>
      <c r="BS57" s="33"/>
      <c r="BT57" s="14"/>
      <c r="BU57" s="14"/>
      <c r="BV57" s="14"/>
      <c r="BW57" s="14"/>
      <c r="BX57" s="14"/>
      <c r="BY57" s="14"/>
      <c r="BZ57" s="14"/>
    </row>
    <row r="58" spans="1:78" ht="18.75" hidden="1" customHeight="1" x14ac:dyDescent="0.3">
      <c r="A58" s="53">
        <f>N58+R58+V58+Z58+AD58+AH58+AL58+AP58</f>
        <v>253</v>
      </c>
      <c r="B58" s="53">
        <v>56</v>
      </c>
      <c r="C58" s="336">
        <f>AVERAGE(L58,P58,T58,X58,AB58,AF58,AJ58,AN58,)</f>
        <v>23.333333333333332</v>
      </c>
      <c r="D58" s="3" t="s">
        <v>176</v>
      </c>
      <c r="E58" s="12" t="s">
        <v>135</v>
      </c>
      <c r="F58" s="12" t="s">
        <v>170</v>
      </c>
      <c r="G58" s="57" t="s">
        <v>212</v>
      </c>
      <c r="I58" s="8" t="s">
        <v>92</v>
      </c>
      <c r="J58" s="8" t="s">
        <v>90</v>
      </c>
      <c r="K58" s="344"/>
      <c r="L58" s="344"/>
      <c r="M58" s="344"/>
      <c r="N58" s="344"/>
      <c r="O58" s="314"/>
      <c r="P58" s="314"/>
      <c r="Q58" s="314"/>
      <c r="R58" s="314"/>
      <c r="S58" s="278"/>
      <c r="T58" s="278"/>
      <c r="U58" s="278"/>
      <c r="V58" s="278"/>
      <c r="W58" s="133"/>
      <c r="X58" s="134"/>
      <c r="Y58" s="138"/>
      <c r="Z58" s="138"/>
      <c r="AA58" s="98">
        <v>1.0274305555555556E-2</v>
      </c>
      <c r="AB58" s="94">
        <v>22</v>
      </c>
      <c r="AC58" s="94">
        <v>21</v>
      </c>
      <c r="AD58" s="94">
        <v>80</v>
      </c>
      <c r="AE58" s="250">
        <v>6.0648148148148139E-4</v>
      </c>
      <c r="AF58" s="252">
        <v>48</v>
      </c>
      <c r="AG58" s="252">
        <v>20</v>
      </c>
      <c r="AH58" s="253">
        <v>81</v>
      </c>
      <c r="AI58" s="199" t="s">
        <v>289</v>
      </c>
      <c r="AJ58" s="199"/>
      <c r="AK58" s="197"/>
      <c r="AL58" s="180">
        <v>39</v>
      </c>
      <c r="AM58" s="43" t="s">
        <v>152</v>
      </c>
      <c r="AN58" s="42"/>
      <c r="AO58" s="42"/>
      <c r="AP58" s="42">
        <v>53</v>
      </c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</row>
    <row r="59" spans="1:78" ht="18.75" hidden="1" customHeight="1" x14ac:dyDescent="0.3">
      <c r="A59" s="53">
        <f>N59+R59+V59+Z59+AD59+AH59+AL59+AP59</f>
        <v>235</v>
      </c>
      <c r="B59" s="53">
        <v>57</v>
      </c>
      <c r="C59" s="336">
        <f>AVERAGE(L59,P59,T59,X59,AB59,AF59,AJ59,AN59,)</f>
        <v>17.75</v>
      </c>
      <c r="D59" s="3" t="s">
        <v>280</v>
      </c>
      <c r="E59" s="12" t="s">
        <v>195</v>
      </c>
      <c r="F59" s="12" t="s">
        <v>170</v>
      </c>
      <c r="G59" s="57" t="s">
        <v>212</v>
      </c>
      <c r="H59" s="351" t="s">
        <v>353</v>
      </c>
      <c r="I59" s="8" t="s">
        <v>77</v>
      </c>
      <c r="J59" s="8" t="s">
        <v>90</v>
      </c>
      <c r="K59" s="344"/>
      <c r="L59" s="344"/>
      <c r="M59" s="344"/>
      <c r="N59" s="344"/>
      <c r="O59" s="311"/>
      <c r="P59" s="311"/>
      <c r="Q59" s="311"/>
      <c r="R59" s="311"/>
      <c r="S59" s="286"/>
      <c r="T59" s="275"/>
      <c r="U59" s="275"/>
      <c r="V59" s="275"/>
      <c r="W59" s="156">
        <v>1.1562499999999999E-3</v>
      </c>
      <c r="X59" s="154">
        <v>32</v>
      </c>
      <c r="Y59" s="154">
        <v>38</v>
      </c>
      <c r="Z59" s="154">
        <v>63</v>
      </c>
      <c r="AA59" s="107">
        <v>1.351388888888889E-2</v>
      </c>
      <c r="AB59" s="108">
        <v>0</v>
      </c>
      <c r="AC59" s="94">
        <v>65</v>
      </c>
      <c r="AD59" s="94">
        <v>36</v>
      </c>
      <c r="AE59" s="248">
        <v>8.4027777777777779E-4</v>
      </c>
      <c r="AF59" s="249">
        <v>39</v>
      </c>
      <c r="AG59" s="249">
        <v>57</v>
      </c>
      <c r="AH59" s="249">
        <v>44</v>
      </c>
      <c r="AI59" s="199" t="s">
        <v>289</v>
      </c>
      <c r="AJ59" s="199"/>
      <c r="AK59" s="196"/>
      <c r="AL59" s="193">
        <v>39</v>
      </c>
      <c r="AM59" s="43" t="s">
        <v>152</v>
      </c>
      <c r="AN59" s="115"/>
      <c r="AO59" s="115"/>
      <c r="AP59" s="115">
        <v>53</v>
      </c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14"/>
      <c r="BR59" s="14"/>
      <c r="BS59" s="14"/>
    </row>
    <row r="60" spans="1:78" ht="18.75" hidden="1" x14ac:dyDescent="0.3">
      <c r="A60" s="53">
        <f>N60+R60+V60+Z60+AD60+AH60+AL60+AP60</f>
        <v>233</v>
      </c>
      <c r="B60" s="53">
        <v>58</v>
      </c>
      <c r="C60" s="336">
        <f>AVERAGE(L60,P60,T60,X60,AB60,AF60,AJ60,AN60,)</f>
        <v>30</v>
      </c>
      <c r="D60" s="3" t="s">
        <v>104</v>
      </c>
      <c r="E60" s="12" t="s">
        <v>31</v>
      </c>
      <c r="F60" s="12" t="s">
        <v>105</v>
      </c>
      <c r="G60" s="57" t="s">
        <v>213</v>
      </c>
      <c r="I60" s="8" t="s">
        <v>92</v>
      </c>
      <c r="J60" s="8" t="s">
        <v>90</v>
      </c>
      <c r="K60" s="344"/>
      <c r="L60" s="344"/>
      <c r="M60" s="344"/>
      <c r="N60" s="344"/>
      <c r="O60" s="314"/>
      <c r="P60" s="314"/>
      <c r="Q60" s="314"/>
      <c r="R60" s="314"/>
      <c r="S60" s="278"/>
      <c r="T60" s="278"/>
      <c r="U60" s="278"/>
      <c r="V60" s="278"/>
      <c r="W60" s="134"/>
      <c r="X60" s="134"/>
      <c r="Y60" s="139"/>
      <c r="Z60" s="139"/>
      <c r="AA60" s="94"/>
      <c r="AB60" s="94"/>
      <c r="AC60" s="94"/>
      <c r="AD60" s="94"/>
      <c r="AE60" s="250">
        <v>5.7870370370370378E-4</v>
      </c>
      <c r="AF60" s="252">
        <v>46</v>
      </c>
      <c r="AG60" s="252">
        <v>12</v>
      </c>
      <c r="AH60" s="253">
        <v>89</v>
      </c>
      <c r="AI60" s="195">
        <v>3.8657407407407407E-4</v>
      </c>
      <c r="AJ60" s="180">
        <v>44</v>
      </c>
      <c r="AK60" s="180">
        <v>10</v>
      </c>
      <c r="AL60" s="181">
        <v>91</v>
      </c>
      <c r="AM60" s="41" t="s">
        <v>152</v>
      </c>
      <c r="AN60" s="42"/>
      <c r="AO60" s="42"/>
      <c r="AP60" s="42">
        <v>53</v>
      </c>
      <c r="BT60" s="106"/>
      <c r="BU60" s="106"/>
      <c r="BV60" s="106"/>
      <c r="BW60" s="106"/>
      <c r="BX60" s="106"/>
      <c r="BY60" s="106"/>
      <c r="BZ60" s="106"/>
    </row>
    <row r="61" spans="1:78" s="106" customFormat="1" ht="18.75" hidden="1" x14ac:dyDescent="0.3">
      <c r="A61" s="53">
        <f>N61+R61+V61+Z61+AD61+AH61+AL61+AP61</f>
        <v>226</v>
      </c>
      <c r="B61" s="53">
        <v>59</v>
      </c>
      <c r="C61" s="336">
        <f>AVERAGE(L61,P61,T61,X61,AB61,AF61,AJ61,AN61,)</f>
        <v>14.5</v>
      </c>
      <c r="D61" s="12" t="s">
        <v>238</v>
      </c>
      <c r="E61" s="12" t="s">
        <v>135</v>
      </c>
      <c r="F61" s="12" t="s">
        <v>235</v>
      </c>
      <c r="G61" s="57" t="s">
        <v>236</v>
      </c>
      <c r="H61" s="350"/>
      <c r="I61" s="8" t="s">
        <v>92</v>
      </c>
      <c r="J61" s="8" t="s">
        <v>90</v>
      </c>
      <c r="K61" s="344"/>
      <c r="L61" s="344"/>
      <c r="M61" s="344"/>
      <c r="N61" s="344"/>
      <c r="O61" s="315"/>
      <c r="P61" s="315"/>
      <c r="Q61" s="315"/>
      <c r="R61" s="315"/>
      <c r="S61" s="279"/>
      <c r="T61" s="279"/>
      <c r="U61" s="279"/>
      <c r="V61" s="279"/>
      <c r="W61" s="133"/>
      <c r="X61" s="134"/>
      <c r="Y61" s="139"/>
      <c r="Z61" s="139"/>
      <c r="AA61" s="98">
        <v>9.571759259259259E-3</v>
      </c>
      <c r="AB61" s="94">
        <v>29</v>
      </c>
      <c r="AC61" s="94">
        <v>6</v>
      </c>
      <c r="AD61" s="94">
        <v>95</v>
      </c>
      <c r="AE61" s="256" t="s">
        <v>290</v>
      </c>
      <c r="AF61" s="259"/>
      <c r="AG61" s="259"/>
      <c r="AH61" s="252">
        <v>39</v>
      </c>
      <c r="AI61" s="199" t="s">
        <v>289</v>
      </c>
      <c r="AJ61" s="199"/>
      <c r="AK61" s="197"/>
      <c r="AL61" s="180">
        <v>39</v>
      </c>
      <c r="AM61" s="43" t="s">
        <v>152</v>
      </c>
      <c r="AN61" s="42"/>
      <c r="AO61" s="42"/>
      <c r="AP61" s="42">
        <v>53</v>
      </c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T61" s="5"/>
      <c r="BU61" s="5"/>
      <c r="BV61" s="5"/>
      <c r="BW61" s="5"/>
      <c r="BX61" s="5"/>
      <c r="BY61" s="5"/>
      <c r="BZ61" s="5"/>
    </row>
    <row r="62" spans="1:78" s="106" customFormat="1" ht="18.75" hidden="1" customHeight="1" x14ac:dyDescent="0.3">
      <c r="A62" s="53">
        <f>N62+R62+V62+Z62+AD62+AH62+AL62+AP62</f>
        <v>222</v>
      </c>
      <c r="B62" s="53">
        <v>60</v>
      </c>
      <c r="C62" s="336">
        <f>AVERAGE(L62,P62,T62,X62,AB62,AF62,AJ62,AN62,)</f>
        <v>16.5</v>
      </c>
      <c r="D62" s="12" t="s">
        <v>241</v>
      </c>
      <c r="E62" s="12" t="s">
        <v>173</v>
      </c>
      <c r="F62" s="12" t="s">
        <v>235</v>
      </c>
      <c r="G62" s="57" t="s">
        <v>236</v>
      </c>
      <c r="H62" s="350"/>
      <c r="I62" s="8" t="s">
        <v>92</v>
      </c>
      <c r="J62" s="8" t="s">
        <v>90</v>
      </c>
      <c r="K62" s="344"/>
      <c r="L62" s="344"/>
      <c r="M62" s="344"/>
      <c r="N62" s="344"/>
      <c r="O62" s="315"/>
      <c r="P62" s="315"/>
      <c r="Q62" s="315"/>
      <c r="R62" s="315"/>
      <c r="S62" s="279"/>
      <c r="T62" s="279"/>
      <c r="U62" s="279"/>
      <c r="V62" s="279"/>
      <c r="W62" s="133"/>
      <c r="X62" s="134"/>
      <c r="Y62" s="139"/>
      <c r="Z62" s="139"/>
      <c r="AA62" s="98">
        <v>9.6678240740740735E-3</v>
      </c>
      <c r="AB62" s="94">
        <v>33</v>
      </c>
      <c r="AC62" s="94">
        <v>10</v>
      </c>
      <c r="AD62" s="94">
        <v>91</v>
      </c>
      <c r="AE62" s="256" t="s">
        <v>290</v>
      </c>
      <c r="AF62" s="259"/>
      <c r="AG62" s="259"/>
      <c r="AH62" s="252">
        <v>39</v>
      </c>
      <c r="AI62" s="199" t="s">
        <v>289</v>
      </c>
      <c r="AJ62" s="199"/>
      <c r="AK62" s="197"/>
      <c r="AL62" s="180">
        <v>39</v>
      </c>
      <c r="AM62" s="43" t="s">
        <v>152</v>
      </c>
      <c r="AN62" s="42"/>
      <c r="AO62" s="42"/>
      <c r="AP62" s="42">
        <v>53</v>
      </c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5"/>
      <c r="BR62" s="5"/>
      <c r="BS62" s="5"/>
      <c r="BT62" s="5"/>
      <c r="BU62" s="5"/>
      <c r="BV62" s="5"/>
      <c r="BW62" s="5"/>
      <c r="BX62" s="5"/>
      <c r="BY62" s="5"/>
      <c r="BZ62" s="5"/>
    </row>
    <row r="63" spans="1:78" s="14" customFormat="1" ht="18.75" customHeight="1" x14ac:dyDescent="0.3">
      <c r="A63" s="53">
        <f>N63+R63+V63+Z63+AD63+AH63+AL63+AP63</f>
        <v>220</v>
      </c>
      <c r="B63" s="53">
        <v>61</v>
      </c>
      <c r="C63" s="336">
        <f>AVERAGE(L63,P63,T63,X63,AB63,AF63,AJ63,AN63,)</f>
        <v>15</v>
      </c>
      <c r="D63" s="12" t="s">
        <v>366</v>
      </c>
      <c r="E63" s="12" t="s">
        <v>101</v>
      </c>
      <c r="F63" s="12" t="s">
        <v>170</v>
      </c>
      <c r="G63" s="57" t="s">
        <v>212</v>
      </c>
      <c r="H63" s="350" t="s">
        <v>346</v>
      </c>
      <c r="I63" s="8" t="s">
        <v>77</v>
      </c>
      <c r="J63" s="8" t="s">
        <v>90</v>
      </c>
      <c r="K63" s="344"/>
      <c r="L63" s="344"/>
      <c r="M63" s="344"/>
      <c r="N63" s="344"/>
      <c r="O63" s="311"/>
      <c r="P63" s="311"/>
      <c r="Q63" s="311"/>
      <c r="R63" s="311"/>
      <c r="S63" s="275"/>
      <c r="T63" s="275"/>
      <c r="U63" s="275"/>
      <c r="V63" s="275"/>
      <c r="W63" s="156">
        <v>1.2893518518518519E-3</v>
      </c>
      <c r="X63" s="154">
        <v>30</v>
      </c>
      <c r="Y63" s="154">
        <v>39</v>
      </c>
      <c r="Z63" s="154">
        <v>61</v>
      </c>
      <c r="AA63" s="210" t="s">
        <v>291</v>
      </c>
      <c r="AB63" s="94"/>
      <c r="AC63" s="94"/>
      <c r="AD63" s="108">
        <v>28</v>
      </c>
      <c r="AE63" s="256" t="s">
        <v>290</v>
      </c>
      <c r="AF63" s="257"/>
      <c r="AG63" s="257"/>
      <c r="AH63" s="249">
        <v>39</v>
      </c>
      <c r="AI63" s="199" t="s">
        <v>289</v>
      </c>
      <c r="AJ63" s="199"/>
      <c r="AK63" s="196"/>
      <c r="AL63" s="193">
        <v>39</v>
      </c>
      <c r="AM63" s="43" t="s">
        <v>152</v>
      </c>
      <c r="AN63" s="42"/>
      <c r="AO63" s="42"/>
      <c r="AP63" s="42">
        <v>53</v>
      </c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5"/>
      <c r="BR63" s="5"/>
      <c r="BS63" s="5"/>
      <c r="BT63" s="5"/>
      <c r="BU63" s="5"/>
      <c r="BV63" s="5"/>
      <c r="BW63" s="5"/>
      <c r="BX63" s="5"/>
      <c r="BY63" s="5"/>
      <c r="BZ63" s="5"/>
    </row>
    <row r="64" spans="1:78" s="106" customFormat="1" ht="18.75" hidden="1" customHeight="1" x14ac:dyDescent="0.3">
      <c r="A64" s="53">
        <f>N64+R64+V64+Z64+AD64+AH64+AL64+AP64</f>
        <v>219</v>
      </c>
      <c r="B64" s="53">
        <v>62</v>
      </c>
      <c r="C64" s="336">
        <f>AVERAGE(L64,P64,T64,X64,AB64,AF64,AJ64,AN64,)</f>
        <v>14.5</v>
      </c>
      <c r="D64" s="12" t="s">
        <v>240</v>
      </c>
      <c r="E64" s="12" t="s">
        <v>31</v>
      </c>
      <c r="F64" s="12" t="s">
        <v>235</v>
      </c>
      <c r="G64" s="57" t="s">
        <v>236</v>
      </c>
      <c r="H64" s="350"/>
      <c r="I64" s="8" t="s">
        <v>92</v>
      </c>
      <c r="J64" s="8" t="s">
        <v>90</v>
      </c>
      <c r="K64" s="344"/>
      <c r="L64" s="344"/>
      <c r="M64" s="344"/>
      <c r="N64" s="344"/>
      <c r="O64" s="315"/>
      <c r="P64" s="315"/>
      <c r="Q64" s="315"/>
      <c r="R64" s="315"/>
      <c r="S64" s="279"/>
      <c r="T64" s="279"/>
      <c r="U64" s="279"/>
      <c r="V64" s="279"/>
      <c r="W64" s="133"/>
      <c r="X64" s="134"/>
      <c r="Y64" s="139"/>
      <c r="Z64" s="139"/>
      <c r="AA64" s="98">
        <v>9.8530092592592593E-3</v>
      </c>
      <c r="AB64" s="94">
        <v>29</v>
      </c>
      <c r="AC64" s="94">
        <v>13</v>
      </c>
      <c r="AD64" s="94">
        <v>88</v>
      </c>
      <c r="AE64" s="256" t="s">
        <v>290</v>
      </c>
      <c r="AF64" s="259"/>
      <c r="AG64" s="259"/>
      <c r="AH64" s="252">
        <v>39</v>
      </c>
      <c r="AI64" s="199" t="s">
        <v>289</v>
      </c>
      <c r="AJ64" s="199"/>
      <c r="AK64" s="197"/>
      <c r="AL64" s="180">
        <v>39</v>
      </c>
      <c r="AM64" s="43" t="s">
        <v>152</v>
      </c>
      <c r="AN64" s="42"/>
      <c r="AO64" s="42"/>
      <c r="AP64" s="42">
        <v>53</v>
      </c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5"/>
      <c r="BR64" s="5"/>
      <c r="BS64" s="5"/>
    </row>
    <row r="65" spans="1:78" s="106" customFormat="1" ht="18.75" hidden="1" customHeight="1" x14ac:dyDescent="0.3">
      <c r="A65" s="53">
        <f>N65+R65+V65+Z65+AD65+AH65+AL65+AP65</f>
        <v>217</v>
      </c>
      <c r="B65" s="53">
        <v>63</v>
      </c>
      <c r="C65" s="336">
        <f>AVERAGE(L65,P65,T65,X65,AB65,AF65,AJ65,AN65,)</f>
        <v>14.5</v>
      </c>
      <c r="D65" s="12" t="s">
        <v>242</v>
      </c>
      <c r="E65" s="12" t="s">
        <v>135</v>
      </c>
      <c r="F65" s="12" t="s">
        <v>235</v>
      </c>
      <c r="G65" s="57" t="s">
        <v>236</v>
      </c>
      <c r="H65" s="350"/>
      <c r="I65" s="8" t="s">
        <v>92</v>
      </c>
      <c r="J65" s="8" t="s">
        <v>90</v>
      </c>
      <c r="K65" s="344"/>
      <c r="L65" s="344"/>
      <c r="M65" s="344"/>
      <c r="N65" s="344"/>
      <c r="O65" s="315"/>
      <c r="P65" s="315"/>
      <c r="Q65" s="315"/>
      <c r="R65" s="315"/>
      <c r="S65" s="279"/>
      <c r="T65" s="279"/>
      <c r="U65" s="279"/>
      <c r="V65" s="279"/>
      <c r="W65" s="133"/>
      <c r="X65" s="134"/>
      <c r="Y65" s="139"/>
      <c r="Z65" s="139"/>
      <c r="AA65" s="98">
        <v>1.0047453703703704E-2</v>
      </c>
      <c r="AB65" s="94">
        <v>29</v>
      </c>
      <c r="AC65" s="94">
        <v>15</v>
      </c>
      <c r="AD65" s="94">
        <v>86</v>
      </c>
      <c r="AE65" s="256" t="s">
        <v>290</v>
      </c>
      <c r="AF65" s="259"/>
      <c r="AG65" s="259"/>
      <c r="AH65" s="252">
        <v>39</v>
      </c>
      <c r="AI65" s="199" t="s">
        <v>289</v>
      </c>
      <c r="AJ65" s="199"/>
      <c r="AK65" s="197"/>
      <c r="AL65" s="180">
        <v>39</v>
      </c>
      <c r="AM65" s="43" t="s">
        <v>152</v>
      </c>
      <c r="AN65" s="42"/>
      <c r="AO65" s="42"/>
      <c r="AP65" s="42">
        <v>53</v>
      </c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</row>
    <row r="66" spans="1:78" s="106" customFormat="1" ht="18.75" hidden="1" x14ac:dyDescent="0.3">
      <c r="A66" s="53">
        <f>N66+R66+V66+Z66+AD66+AH66+AL66+AP66</f>
        <v>215</v>
      </c>
      <c r="B66" s="53">
        <v>64</v>
      </c>
      <c r="C66" s="336">
        <f>AVERAGE(L66,P66,T66,X66,AB66,AF66,AJ66,AN66,)</f>
        <v>11.5</v>
      </c>
      <c r="D66" s="12" t="s">
        <v>244</v>
      </c>
      <c r="E66" s="12" t="s">
        <v>135</v>
      </c>
      <c r="F66" s="12" t="s">
        <v>170</v>
      </c>
      <c r="G66" s="57" t="s">
        <v>212</v>
      </c>
      <c r="H66" s="350"/>
      <c r="I66" s="8" t="s">
        <v>92</v>
      </c>
      <c r="J66" s="8" t="s">
        <v>90</v>
      </c>
      <c r="K66" s="344"/>
      <c r="L66" s="344"/>
      <c r="M66" s="344"/>
      <c r="N66" s="344"/>
      <c r="O66" s="315"/>
      <c r="P66" s="315"/>
      <c r="Q66" s="315"/>
      <c r="R66" s="315"/>
      <c r="S66" s="279"/>
      <c r="T66" s="279"/>
      <c r="U66" s="279"/>
      <c r="V66" s="279"/>
      <c r="W66" s="133"/>
      <c r="X66" s="134"/>
      <c r="Y66" s="139"/>
      <c r="Z66" s="139"/>
      <c r="AA66" s="98">
        <v>1.0128472222222223E-2</v>
      </c>
      <c r="AB66" s="94">
        <v>23</v>
      </c>
      <c r="AC66" s="94">
        <v>17</v>
      </c>
      <c r="AD66" s="94">
        <v>84</v>
      </c>
      <c r="AE66" s="256" t="s">
        <v>290</v>
      </c>
      <c r="AF66" s="259"/>
      <c r="AG66" s="259"/>
      <c r="AH66" s="252">
        <v>39</v>
      </c>
      <c r="AI66" s="199" t="s">
        <v>289</v>
      </c>
      <c r="AJ66" s="199"/>
      <c r="AK66" s="197"/>
      <c r="AL66" s="180">
        <v>39</v>
      </c>
      <c r="AM66" s="43" t="s">
        <v>152</v>
      </c>
      <c r="AN66" s="42"/>
      <c r="AO66" s="42"/>
      <c r="AP66" s="42">
        <v>53</v>
      </c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T66" s="14"/>
      <c r="BU66" s="14"/>
      <c r="BV66" s="14"/>
      <c r="BW66" s="14"/>
      <c r="BX66" s="14"/>
      <c r="BY66" s="14"/>
      <c r="BZ66" s="14"/>
    </row>
    <row r="67" spans="1:78" s="106" customFormat="1" ht="18.75" hidden="1" customHeight="1" x14ac:dyDescent="0.3">
      <c r="A67" s="53">
        <f>N67+R67+V67+Z67+AD67+AH67+AL67+AP67</f>
        <v>214</v>
      </c>
      <c r="B67" s="53">
        <v>65</v>
      </c>
      <c r="C67" s="336">
        <f>AVERAGE(L67,P67,T67,X67,AB67,AF67,AJ67,AN67,)</f>
        <v>13</v>
      </c>
      <c r="D67" s="12" t="s">
        <v>243</v>
      </c>
      <c r="E67" s="12" t="s">
        <v>7</v>
      </c>
      <c r="F67" s="12" t="s">
        <v>170</v>
      </c>
      <c r="G67" s="57" t="s">
        <v>212</v>
      </c>
      <c r="H67" s="350"/>
      <c r="I67" s="8" t="s">
        <v>92</v>
      </c>
      <c r="J67" s="8" t="s">
        <v>90</v>
      </c>
      <c r="K67" s="344"/>
      <c r="L67" s="344"/>
      <c r="M67" s="344"/>
      <c r="N67" s="344"/>
      <c r="O67" s="315"/>
      <c r="P67" s="315"/>
      <c r="Q67" s="315"/>
      <c r="R67" s="315"/>
      <c r="S67" s="279"/>
      <c r="T67" s="279"/>
      <c r="U67" s="279"/>
      <c r="V67" s="279"/>
      <c r="W67" s="133"/>
      <c r="X67" s="134"/>
      <c r="Y67" s="139"/>
      <c r="Z67" s="139"/>
      <c r="AA67" s="98">
        <v>1.0162037037037037E-2</v>
      </c>
      <c r="AB67" s="94">
        <v>26</v>
      </c>
      <c r="AC67" s="94">
        <v>18</v>
      </c>
      <c r="AD67" s="94">
        <v>83</v>
      </c>
      <c r="AE67" s="256" t="s">
        <v>290</v>
      </c>
      <c r="AF67" s="259"/>
      <c r="AG67" s="259"/>
      <c r="AH67" s="252">
        <v>39</v>
      </c>
      <c r="AI67" s="199" t="s">
        <v>289</v>
      </c>
      <c r="AJ67" s="199"/>
      <c r="AK67" s="197"/>
      <c r="AL67" s="180">
        <v>39</v>
      </c>
      <c r="AM67" s="43" t="s">
        <v>152</v>
      </c>
      <c r="AN67" s="42"/>
      <c r="AO67" s="42"/>
      <c r="AP67" s="42">
        <v>53</v>
      </c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14"/>
      <c r="BR67" s="14"/>
      <c r="BS67" s="14"/>
    </row>
    <row r="68" spans="1:78" s="106" customFormat="1" ht="18.75" hidden="1" x14ac:dyDescent="0.3">
      <c r="A68" s="53">
        <f>N68+R68+V68+Z68+AD68+AH68+AL68+AP68</f>
        <v>213</v>
      </c>
      <c r="B68" s="53">
        <v>66</v>
      </c>
      <c r="C68" s="336">
        <f>AVERAGE(L68,P68,T68,X68,AB68,AF68,AJ68,AN68,)</f>
        <v>0</v>
      </c>
      <c r="D68" s="12" t="s">
        <v>246</v>
      </c>
      <c r="E68" s="12" t="s">
        <v>245</v>
      </c>
      <c r="F68" s="12" t="s">
        <v>170</v>
      </c>
      <c r="G68" s="57" t="s">
        <v>212</v>
      </c>
      <c r="H68" s="351"/>
      <c r="I68" s="8" t="s">
        <v>92</v>
      </c>
      <c r="J68" s="8" t="s">
        <v>90</v>
      </c>
      <c r="K68" s="344"/>
      <c r="L68" s="344"/>
      <c r="M68" s="344"/>
      <c r="N68" s="344"/>
      <c r="O68" s="312"/>
      <c r="P68" s="312"/>
      <c r="Q68" s="312"/>
      <c r="R68" s="312"/>
      <c r="S68" s="280"/>
      <c r="T68" s="280"/>
      <c r="U68" s="280"/>
      <c r="V68" s="280"/>
      <c r="W68" s="132"/>
      <c r="X68" s="131"/>
      <c r="Y68" s="138"/>
      <c r="Z68" s="138"/>
      <c r="AA68" s="107">
        <v>1.0171296296296296E-2</v>
      </c>
      <c r="AB68" s="108"/>
      <c r="AC68" s="108">
        <v>19</v>
      </c>
      <c r="AD68" s="108">
        <v>82</v>
      </c>
      <c r="AE68" s="256" t="s">
        <v>290</v>
      </c>
      <c r="AF68" s="257"/>
      <c r="AG68" s="257"/>
      <c r="AH68" s="249">
        <v>39</v>
      </c>
      <c r="AI68" s="199" t="s">
        <v>289</v>
      </c>
      <c r="AJ68" s="199"/>
      <c r="AK68" s="196"/>
      <c r="AL68" s="193">
        <v>39</v>
      </c>
      <c r="AM68" s="43" t="s">
        <v>152</v>
      </c>
      <c r="AN68" s="115"/>
      <c r="AO68" s="115"/>
      <c r="AP68" s="115">
        <v>53</v>
      </c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</row>
    <row r="69" spans="1:78" s="106" customFormat="1" ht="18.75" hidden="1" customHeight="1" x14ac:dyDescent="0.3">
      <c r="A69" s="53">
        <f>N69+R69+V69+Z69+AD69+AH69+AL69+AP69</f>
        <v>212</v>
      </c>
      <c r="B69" s="53">
        <v>67</v>
      </c>
      <c r="C69" s="336">
        <f>AVERAGE(L69,P69,T69,X69,AB69,AF69,AJ69,AN69,)</f>
        <v>15</v>
      </c>
      <c r="D69" s="12" t="s">
        <v>247</v>
      </c>
      <c r="E69" s="12" t="s">
        <v>173</v>
      </c>
      <c r="F69" s="12" t="s">
        <v>235</v>
      </c>
      <c r="G69" s="57" t="s">
        <v>236</v>
      </c>
      <c r="H69" s="350"/>
      <c r="I69" s="8" t="s">
        <v>92</v>
      </c>
      <c r="J69" s="8" t="s">
        <v>90</v>
      </c>
      <c r="K69" s="344"/>
      <c r="L69" s="344"/>
      <c r="M69" s="344"/>
      <c r="N69" s="344"/>
      <c r="O69" s="315"/>
      <c r="P69" s="315"/>
      <c r="Q69" s="315"/>
      <c r="R69" s="315"/>
      <c r="S69" s="279"/>
      <c r="T69" s="279"/>
      <c r="U69" s="279"/>
      <c r="V69" s="279"/>
      <c r="W69" s="133"/>
      <c r="X69" s="134"/>
      <c r="Y69" s="139"/>
      <c r="Z69" s="139"/>
      <c r="AA69" s="98">
        <v>1.0229166666666666E-2</v>
      </c>
      <c r="AB69" s="94">
        <v>30</v>
      </c>
      <c r="AC69" s="94">
        <v>20</v>
      </c>
      <c r="AD69" s="94">
        <v>81</v>
      </c>
      <c r="AE69" s="256" t="s">
        <v>290</v>
      </c>
      <c r="AF69" s="259"/>
      <c r="AG69" s="259"/>
      <c r="AH69" s="252">
        <v>39</v>
      </c>
      <c r="AI69" s="199" t="s">
        <v>289</v>
      </c>
      <c r="AJ69" s="199"/>
      <c r="AK69" s="197"/>
      <c r="AL69" s="180">
        <v>39</v>
      </c>
      <c r="AM69" s="43" t="s">
        <v>152</v>
      </c>
      <c r="AN69" s="42"/>
      <c r="AO69" s="42"/>
      <c r="AP69" s="42">
        <v>53</v>
      </c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</row>
    <row r="70" spans="1:78" ht="18.75" hidden="1" customHeight="1" x14ac:dyDescent="0.3">
      <c r="A70" s="53">
        <f>N70+R70+V70+Z70+AD70+AH70+AL70+AP70</f>
        <v>211</v>
      </c>
      <c r="B70" s="53">
        <v>68</v>
      </c>
      <c r="C70" s="336">
        <f>AVERAGE(L70,P70,T70,X70,AB70,AF70,AJ70,AN70,)</f>
        <v>20.333333333333332</v>
      </c>
      <c r="D70" s="3" t="s">
        <v>189</v>
      </c>
      <c r="E70" s="12" t="s">
        <v>25</v>
      </c>
      <c r="F70" s="12" t="s">
        <v>170</v>
      </c>
      <c r="G70" s="57" t="s">
        <v>212</v>
      </c>
      <c r="I70" s="8" t="s">
        <v>92</v>
      </c>
      <c r="J70" s="8" t="s">
        <v>90</v>
      </c>
      <c r="K70" s="344"/>
      <c r="L70" s="344"/>
      <c r="M70" s="344"/>
      <c r="N70" s="344"/>
      <c r="O70" s="314"/>
      <c r="P70" s="314"/>
      <c r="Q70" s="314"/>
      <c r="R70" s="314"/>
      <c r="S70" s="278"/>
      <c r="T70" s="278"/>
      <c r="U70" s="278"/>
      <c r="V70" s="278"/>
      <c r="W70" s="133"/>
      <c r="X70" s="134"/>
      <c r="Y70" s="139"/>
      <c r="Z70" s="139"/>
      <c r="AA70" s="98">
        <v>1.1263888888888888E-2</v>
      </c>
      <c r="AB70" s="94">
        <v>23</v>
      </c>
      <c r="AC70" s="94">
        <v>45</v>
      </c>
      <c r="AD70" s="94">
        <v>56</v>
      </c>
      <c r="AE70" s="250">
        <v>6.7013888888888885E-4</v>
      </c>
      <c r="AF70" s="252">
        <v>38</v>
      </c>
      <c r="AG70" s="252">
        <v>38</v>
      </c>
      <c r="AH70" s="253">
        <v>63</v>
      </c>
      <c r="AI70" s="199" t="s">
        <v>289</v>
      </c>
      <c r="AJ70" s="199"/>
      <c r="AK70" s="197"/>
      <c r="AL70" s="180">
        <v>39</v>
      </c>
      <c r="AM70" s="43" t="s">
        <v>152</v>
      </c>
      <c r="AN70" s="42"/>
      <c r="AO70" s="42"/>
      <c r="AP70" s="42">
        <v>53</v>
      </c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</row>
    <row r="71" spans="1:78" ht="18.75" hidden="1" x14ac:dyDescent="0.3">
      <c r="A71" s="53">
        <f>N71+R71+V71+Z71+AD71+AH71+AL71+AP71</f>
        <v>210</v>
      </c>
      <c r="B71" s="53">
        <v>69</v>
      </c>
      <c r="C71" s="336">
        <f>AVERAGE(L71,P71,T71,X71,AB71,AF71,AJ71,AN71,)</f>
        <v>13.5</v>
      </c>
      <c r="D71" s="12" t="s">
        <v>248</v>
      </c>
      <c r="E71" s="12" t="s">
        <v>13</v>
      </c>
      <c r="F71" s="12" t="s">
        <v>235</v>
      </c>
      <c r="G71" s="57" t="s">
        <v>236</v>
      </c>
      <c r="I71" s="8" t="s">
        <v>92</v>
      </c>
      <c r="J71" s="8" t="s">
        <v>90</v>
      </c>
      <c r="K71" s="344"/>
      <c r="L71" s="344"/>
      <c r="M71" s="344"/>
      <c r="N71" s="344"/>
      <c r="O71" s="315"/>
      <c r="P71" s="315"/>
      <c r="Q71" s="315"/>
      <c r="R71" s="315"/>
      <c r="S71" s="279"/>
      <c r="T71" s="279"/>
      <c r="U71" s="279"/>
      <c r="V71" s="279"/>
      <c r="W71" s="133"/>
      <c r="X71" s="134"/>
      <c r="Y71" s="139"/>
      <c r="Z71" s="139"/>
      <c r="AA71" s="98">
        <v>1.0278935185185184E-2</v>
      </c>
      <c r="AB71" s="94">
        <v>27</v>
      </c>
      <c r="AC71" s="94">
        <v>22</v>
      </c>
      <c r="AD71" s="94">
        <v>79</v>
      </c>
      <c r="AE71" s="256" t="s">
        <v>290</v>
      </c>
      <c r="AF71" s="259"/>
      <c r="AG71" s="259"/>
      <c r="AH71" s="252">
        <v>39</v>
      </c>
      <c r="AI71" s="199" t="s">
        <v>289</v>
      </c>
      <c r="AJ71" s="199"/>
      <c r="AK71" s="197"/>
      <c r="AL71" s="180">
        <v>39</v>
      </c>
      <c r="AM71" s="43" t="s">
        <v>152</v>
      </c>
      <c r="AN71" s="42"/>
      <c r="AO71" s="42"/>
      <c r="AP71" s="42">
        <v>53</v>
      </c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</row>
    <row r="72" spans="1:78" ht="18.75" hidden="1" x14ac:dyDescent="0.3">
      <c r="A72" s="53">
        <f>N72+R72+V72+Z72+AD72+AH72+AL72+AP72</f>
        <v>208</v>
      </c>
      <c r="B72" s="53">
        <v>70</v>
      </c>
      <c r="C72" s="336">
        <f>AVERAGE(L72,P72,T72,X72,AB72,AF72,AJ72,AN72,)</f>
        <v>14</v>
      </c>
      <c r="D72" s="12" t="s">
        <v>249</v>
      </c>
      <c r="E72" s="12" t="s">
        <v>135</v>
      </c>
      <c r="F72" s="12" t="s">
        <v>235</v>
      </c>
      <c r="G72" s="57" t="s">
        <v>236</v>
      </c>
      <c r="I72" s="8" t="s">
        <v>92</v>
      </c>
      <c r="J72" s="8" t="s">
        <v>90</v>
      </c>
      <c r="K72" s="344"/>
      <c r="L72" s="344"/>
      <c r="M72" s="344"/>
      <c r="N72" s="344"/>
      <c r="O72" s="315"/>
      <c r="P72" s="315"/>
      <c r="Q72" s="315"/>
      <c r="R72" s="315"/>
      <c r="S72" s="279"/>
      <c r="T72" s="279"/>
      <c r="U72" s="279"/>
      <c r="V72" s="279"/>
      <c r="W72" s="133"/>
      <c r="X72" s="134"/>
      <c r="Y72" s="139"/>
      <c r="Z72" s="139"/>
      <c r="AA72" s="98">
        <v>1.0305555555555556E-2</v>
      </c>
      <c r="AB72" s="94">
        <v>28</v>
      </c>
      <c r="AC72" s="94">
        <v>24</v>
      </c>
      <c r="AD72" s="94">
        <v>77</v>
      </c>
      <c r="AE72" s="256" t="s">
        <v>290</v>
      </c>
      <c r="AF72" s="259"/>
      <c r="AG72" s="259"/>
      <c r="AH72" s="252">
        <v>39</v>
      </c>
      <c r="AI72" s="199" t="s">
        <v>289</v>
      </c>
      <c r="AJ72" s="199"/>
      <c r="AK72" s="197"/>
      <c r="AL72" s="180">
        <v>39</v>
      </c>
      <c r="AM72" s="43" t="s">
        <v>152</v>
      </c>
      <c r="AN72" s="42"/>
      <c r="AO72" s="42"/>
      <c r="AP72" s="42">
        <v>53</v>
      </c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</row>
    <row r="73" spans="1:78" s="90" customFormat="1" ht="18.75" hidden="1" x14ac:dyDescent="0.3">
      <c r="A73" s="53">
        <f>N73+R73+V73+Z73+AD73+AH73+AL73+AP73</f>
        <v>205</v>
      </c>
      <c r="B73" s="53">
        <v>71</v>
      </c>
      <c r="C73" s="336">
        <f>AVERAGE(L73,P73,T73,X73,AB73,AF73,AJ73,AN73,)</f>
        <v>14.5</v>
      </c>
      <c r="D73" s="12" t="s">
        <v>250</v>
      </c>
      <c r="E73" s="12" t="s">
        <v>34</v>
      </c>
      <c r="F73" s="12" t="s">
        <v>235</v>
      </c>
      <c r="G73" s="57" t="s">
        <v>236</v>
      </c>
      <c r="H73" s="350"/>
      <c r="I73" s="8" t="s">
        <v>92</v>
      </c>
      <c r="J73" s="8" t="s">
        <v>90</v>
      </c>
      <c r="K73" s="344"/>
      <c r="L73" s="344"/>
      <c r="M73" s="344"/>
      <c r="N73" s="344"/>
      <c r="O73" s="315"/>
      <c r="P73" s="315"/>
      <c r="Q73" s="315"/>
      <c r="R73" s="315"/>
      <c r="S73" s="279"/>
      <c r="T73" s="279"/>
      <c r="U73" s="279"/>
      <c r="V73" s="279"/>
      <c r="W73" s="133"/>
      <c r="X73" s="134"/>
      <c r="Y73" s="139"/>
      <c r="Z73" s="139"/>
      <c r="AA73" s="98">
        <v>1.0408564814814815E-2</v>
      </c>
      <c r="AB73" s="94">
        <v>29</v>
      </c>
      <c r="AC73" s="94">
        <v>27</v>
      </c>
      <c r="AD73" s="94">
        <v>74</v>
      </c>
      <c r="AE73" s="256" t="s">
        <v>290</v>
      </c>
      <c r="AF73" s="259"/>
      <c r="AG73" s="259"/>
      <c r="AH73" s="252">
        <v>39</v>
      </c>
      <c r="AI73" s="199" t="s">
        <v>289</v>
      </c>
      <c r="AJ73" s="199"/>
      <c r="AK73" s="197"/>
      <c r="AL73" s="180">
        <v>39</v>
      </c>
      <c r="AM73" s="43" t="s">
        <v>152</v>
      </c>
      <c r="AN73" s="42"/>
      <c r="AO73" s="42"/>
      <c r="AP73" s="42">
        <v>53</v>
      </c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5"/>
      <c r="BU73" s="5"/>
      <c r="BV73" s="5"/>
      <c r="BW73" s="5"/>
      <c r="BX73" s="5"/>
      <c r="BY73" s="5"/>
      <c r="BZ73" s="5"/>
    </row>
    <row r="74" spans="1:78" s="33" customFormat="1" ht="18.75" hidden="1" x14ac:dyDescent="0.3">
      <c r="A74" s="53">
        <f>N74+R74+V74+Z74+AD74+AH74+AL74+AP74</f>
        <v>202</v>
      </c>
      <c r="B74" s="53">
        <v>72</v>
      </c>
      <c r="C74" s="336">
        <f>AVERAGE(L74,P74,T74,X74,AB74,AF74,AJ74,AN74,)</f>
        <v>14.5</v>
      </c>
      <c r="D74" s="12" t="s">
        <v>252</v>
      </c>
      <c r="E74" s="12" t="s">
        <v>135</v>
      </c>
      <c r="F74" s="12" t="s">
        <v>235</v>
      </c>
      <c r="G74" s="57" t="s">
        <v>236</v>
      </c>
      <c r="H74" s="350"/>
      <c r="I74" s="8" t="s">
        <v>92</v>
      </c>
      <c r="J74" s="8" t="s">
        <v>90</v>
      </c>
      <c r="K74" s="344"/>
      <c r="L74" s="344"/>
      <c r="M74" s="344"/>
      <c r="N74" s="344"/>
      <c r="O74" s="315"/>
      <c r="P74" s="315"/>
      <c r="Q74" s="315"/>
      <c r="R74" s="315"/>
      <c r="S74" s="279"/>
      <c r="T74" s="279"/>
      <c r="U74" s="279"/>
      <c r="V74" s="279"/>
      <c r="W74" s="133"/>
      <c r="X74" s="134"/>
      <c r="Y74" s="139"/>
      <c r="Z74" s="139"/>
      <c r="AA74" s="98">
        <v>1.0605324074074074E-2</v>
      </c>
      <c r="AB74" s="94">
        <v>29</v>
      </c>
      <c r="AC74" s="94">
        <v>30</v>
      </c>
      <c r="AD74" s="94">
        <v>71</v>
      </c>
      <c r="AE74" s="256" t="s">
        <v>290</v>
      </c>
      <c r="AF74" s="259"/>
      <c r="AG74" s="259"/>
      <c r="AH74" s="252">
        <v>39</v>
      </c>
      <c r="AI74" s="199" t="s">
        <v>289</v>
      </c>
      <c r="AJ74" s="199"/>
      <c r="AK74" s="197"/>
      <c r="AL74" s="180">
        <v>39</v>
      </c>
      <c r="AM74" s="43" t="s">
        <v>152</v>
      </c>
      <c r="AN74" s="42"/>
      <c r="AO74" s="42"/>
      <c r="AP74" s="42">
        <v>53</v>
      </c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5"/>
      <c r="BR74" s="5"/>
      <c r="BS74" s="5"/>
      <c r="BT74" s="5"/>
      <c r="BU74" s="5"/>
      <c r="BV74" s="5"/>
      <c r="BW74" s="5"/>
      <c r="BX74" s="5"/>
      <c r="BY74" s="5"/>
      <c r="BZ74" s="5"/>
    </row>
    <row r="75" spans="1:78" s="33" customFormat="1" ht="18.75" hidden="1" x14ac:dyDescent="0.3">
      <c r="A75" s="53">
        <f>N75+R75+V75+Z75+AD75+AH75+AL75+AP75</f>
        <v>201</v>
      </c>
      <c r="B75" s="53">
        <v>73</v>
      </c>
      <c r="C75" s="336">
        <f>AVERAGE(L75,P75,T75,X75,AB75,AF75,AJ75,AN75,)</f>
        <v>12.5</v>
      </c>
      <c r="D75" s="12" t="s">
        <v>253</v>
      </c>
      <c r="E75" s="12" t="s">
        <v>7</v>
      </c>
      <c r="F75" s="12" t="s">
        <v>170</v>
      </c>
      <c r="G75" s="57" t="s">
        <v>212</v>
      </c>
      <c r="H75" s="350"/>
      <c r="I75" s="8" t="s">
        <v>92</v>
      </c>
      <c r="J75" s="8" t="s">
        <v>90</v>
      </c>
      <c r="K75" s="344"/>
      <c r="L75" s="344"/>
      <c r="M75" s="344"/>
      <c r="N75" s="344"/>
      <c r="O75" s="315"/>
      <c r="P75" s="315"/>
      <c r="Q75" s="315"/>
      <c r="R75" s="315"/>
      <c r="S75" s="279"/>
      <c r="T75" s="279"/>
      <c r="U75" s="279"/>
      <c r="V75" s="279"/>
      <c r="W75" s="133"/>
      <c r="X75" s="134"/>
      <c r="Y75" s="139"/>
      <c r="Z75" s="139"/>
      <c r="AA75" s="98">
        <v>1.0616898148148148E-2</v>
      </c>
      <c r="AB75" s="94">
        <v>25</v>
      </c>
      <c r="AC75" s="94">
        <v>31</v>
      </c>
      <c r="AD75" s="94">
        <v>70</v>
      </c>
      <c r="AE75" s="256" t="s">
        <v>290</v>
      </c>
      <c r="AF75" s="259"/>
      <c r="AG75" s="259"/>
      <c r="AH75" s="252">
        <v>39</v>
      </c>
      <c r="AI75" s="199" t="s">
        <v>289</v>
      </c>
      <c r="AJ75" s="199"/>
      <c r="AK75" s="197"/>
      <c r="AL75" s="180">
        <v>39</v>
      </c>
      <c r="AM75" s="43" t="s">
        <v>152</v>
      </c>
      <c r="AN75" s="42"/>
      <c r="AO75" s="42"/>
      <c r="AP75" s="42">
        <v>53</v>
      </c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5"/>
      <c r="BR75" s="5"/>
      <c r="BS75" s="5"/>
      <c r="BT75" s="5"/>
      <c r="BU75" s="5"/>
      <c r="BV75" s="5"/>
      <c r="BW75" s="5"/>
      <c r="BX75" s="5"/>
      <c r="BY75" s="5"/>
      <c r="BZ75" s="5"/>
    </row>
    <row r="76" spans="1:78" s="14" customFormat="1" ht="18.75" hidden="1" x14ac:dyDescent="0.3">
      <c r="A76" s="53">
        <f>N76+R76+V76+Z76+AD76+AH76+AL76+AP76</f>
        <v>199</v>
      </c>
      <c r="B76" s="53">
        <v>74</v>
      </c>
      <c r="C76" s="336">
        <f>AVERAGE(L76,P76,T76,X76,AB76,AF76,AJ76,AN76,)</f>
        <v>42.333333333333336</v>
      </c>
      <c r="D76" s="3" t="s">
        <v>42</v>
      </c>
      <c r="E76" s="12" t="s">
        <v>31</v>
      </c>
      <c r="F76" s="12" t="s">
        <v>36</v>
      </c>
      <c r="G76" s="57" t="s">
        <v>124</v>
      </c>
      <c r="H76" s="350"/>
      <c r="I76" s="8" t="s">
        <v>92</v>
      </c>
      <c r="J76" s="8" t="s">
        <v>90</v>
      </c>
      <c r="K76" s="344"/>
      <c r="L76" s="344"/>
      <c r="M76" s="344"/>
      <c r="N76" s="344"/>
      <c r="O76" s="316"/>
      <c r="P76" s="316"/>
      <c r="Q76" s="316"/>
      <c r="R76" s="316"/>
      <c r="S76" s="281"/>
      <c r="T76" s="281"/>
      <c r="U76" s="281"/>
      <c r="V76" s="281"/>
      <c r="W76" s="131"/>
      <c r="X76" s="131"/>
      <c r="Y76" s="143"/>
      <c r="Z76" s="143"/>
      <c r="AA76" s="96"/>
      <c r="AB76" s="96"/>
      <c r="AC76" s="96"/>
      <c r="AD76" s="96"/>
      <c r="AE76" s="258"/>
      <c r="AF76" s="260"/>
      <c r="AG76" s="252"/>
      <c r="AH76" s="253"/>
      <c r="AI76" s="200">
        <v>3.6226851851851855E-4</v>
      </c>
      <c r="AJ76" s="178">
        <v>62</v>
      </c>
      <c r="AK76" s="178">
        <v>2</v>
      </c>
      <c r="AL76" s="181">
        <v>99</v>
      </c>
      <c r="AM76" s="45">
        <v>1.7708333333333335E-4</v>
      </c>
      <c r="AN76" s="46">
        <v>65</v>
      </c>
      <c r="AO76" s="46">
        <v>1</v>
      </c>
      <c r="AP76" s="46">
        <v>100</v>
      </c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Q76" s="5"/>
      <c r="BR76" s="5"/>
      <c r="BS76" s="5"/>
      <c r="BT76" s="90"/>
      <c r="BU76" s="90"/>
      <c r="BV76" s="90"/>
      <c r="BW76" s="90"/>
      <c r="BX76" s="90"/>
      <c r="BY76" s="90"/>
      <c r="BZ76" s="90"/>
    </row>
    <row r="77" spans="1:78" s="14" customFormat="1" ht="18.75" hidden="1" customHeight="1" x14ac:dyDescent="0.3">
      <c r="A77" s="53">
        <f>N77+R77+V77+Z77+AD77+AH77+AL77+AP77</f>
        <v>198</v>
      </c>
      <c r="B77" s="53">
        <v>75</v>
      </c>
      <c r="C77" s="336">
        <f>AVERAGE(L77,P77,T77,X77,AB77,AF77,AJ77,AN77,)</f>
        <v>14.5</v>
      </c>
      <c r="D77" s="12" t="s">
        <v>254</v>
      </c>
      <c r="E77" s="12" t="s">
        <v>135</v>
      </c>
      <c r="F77" s="12" t="s">
        <v>235</v>
      </c>
      <c r="G77" s="57" t="s">
        <v>236</v>
      </c>
      <c r="H77" s="350"/>
      <c r="I77" s="8" t="s">
        <v>92</v>
      </c>
      <c r="J77" s="8" t="s">
        <v>90</v>
      </c>
      <c r="K77" s="344"/>
      <c r="L77" s="344"/>
      <c r="M77" s="344"/>
      <c r="N77" s="344"/>
      <c r="O77" s="315"/>
      <c r="P77" s="315"/>
      <c r="Q77" s="315"/>
      <c r="R77" s="315"/>
      <c r="S77" s="279"/>
      <c r="T77" s="279"/>
      <c r="U77" s="279"/>
      <c r="V77" s="279"/>
      <c r="W77" s="133"/>
      <c r="X77" s="134"/>
      <c r="Y77" s="139"/>
      <c r="Z77" s="139"/>
      <c r="AA77" s="98">
        <v>1.0769675925925926E-2</v>
      </c>
      <c r="AB77" s="94">
        <v>29</v>
      </c>
      <c r="AC77" s="94">
        <v>34</v>
      </c>
      <c r="AD77" s="94">
        <v>67</v>
      </c>
      <c r="AE77" s="256" t="s">
        <v>290</v>
      </c>
      <c r="AF77" s="259"/>
      <c r="AG77" s="259"/>
      <c r="AH77" s="252">
        <v>39</v>
      </c>
      <c r="AI77" s="199" t="s">
        <v>289</v>
      </c>
      <c r="AJ77" s="199"/>
      <c r="AK77" s="197"/>
      <c r="AL77" s="180">
        <v>39</v>
      </c>
      <c r="AM77" s="43" t="s">
        <v>152</v>
      </c>
      <c r="AN77" s="42"/>
      <c r="AO77" s="42"/>
      <c r="AP77" s="42">
        <v>53</v>
      </c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90"/>
      <c r="BR77" s="90"/>
      <c r="BS77" s="90"/>
      <c r="BT77" s="33"/>
      <c r="BU77" s="33"/>
      <c r="BV77" s="33"/>
      <c r="BW77" s="33"/>
      <c r="BX77" s="33"/>
      <c r="BY77" s="33"/>
      <c r="BZ77" s="33"/>
    </row>
    <row r="78" spans="1:78" s="14" customFormat="1" ht="18.75" hidden="1" customHeight="1" x14ac:dyDescent="0.3">
      <c r="A78" s="53">
        <f>N78+R78+V78+Z78+AD78+AH78+AL78+AP78</f>
        <v>193</v>
      </c>
      <c r="B78" s="53">
        <v>76</v>
      </c>
      <c r="C78" s="336">
        <f>AVERAGE(L78,P78,T78,X78,AB78,AF78,AJ78,AN78,)</f>
        <v>14</v>
      </c>
      <c r="D78" s="12" t="s">
        <v>256</v>
      </c>
      <c r="E78" s="12" t="s">
        <v>135</v>
      </c>
      <c r="F78" s="12" t="s">
        <v>235</v>
      </c>
      <c r="G78" s="57" t="s">
        <v>236</v>
      </c>
      <c r="H78" s="350"/>
      <c r="I78" s="8" t="s">
        <v>92</v>
      </c>
      <c r="J78" s="8" t="s">
        <v>90</v>
      </c>
      <c r="K78" s="344"/>
      <c r="L78" s="344"/>
      <c r="M78" s="344"/>
      <c r="N78" s="344"/>
      <c r="O78" s="315"/>
      <c r="P78" s="315"/>
      <c r="Q78" s="315"/>
      <c r="R78" s="315"/>
      <c r="S78" s="279"/>
      <c r="T78" s="279"/>
      <c r="U78" s="279"/>
      <c r="V78" s="279"/>
      <c r="W78" s="133"/>
      <c r="X78" s="134"/>
      <c r="Y78" s="139"/>
      <c r="Z78" s="139"/>
      <c r="AA78" s="98">
        <v>1.089699074074074E-2</v>
      </c>
      <c r="AB78" s="94">
        <v>28</v>
      </c>
      <c r="AC78" s="94">
        <v>39</v>
      </c>
      <c r="AD78" s="94">
        <v>62</v>
      </c>
      <c r="AE78" s="256" t="s">
        <v>290</v>
      </c>
      <c r="AF78" s="259"/>
      <c r="AG78" s="259"/>
      <c r="AH78" s="252">
        <v>39</v>
      </c>
      <c r="AI78" s="199" t="s">
        <v>289</v>
      </c>
      <c r="AJ78" s="199"/>
      <c r="AK78" s="197"/>
      <c r="AL78" s="180">
        <v>39</v>
      </c>
      <c r="AM78" s="43" t="s">
        <v>152</v>
      </c>
      <c r="AN78" s="42"/>
      <c r="AO78" s="42"/>
      <c r="AP78" s="42">
        <v>53</v>
      </c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33"/>
      <c r="BR78" s="33"/>
      <c r="BS78" s="33"/>
    </row>
    <row r="79" spans="1:78" s="14" customFormat="1" ht="18.75" hidden="1" customHeight="1" x14ac:dyDescent="0.3">
      <c r="A79" s="53">
        <f>N79+R79+V79+Z79+AD79+AH79+AL79+AP79</f>
        <v>191</v>
      </c>
      <c r="B79" s="53">
        <v>77</v>
      </c>
      <c r="C79" s="336">
        <f>AVERAGE(L79,P79,T79,X79,AB79,AF79,AJ79,AN79,)</f>
        <v>13</v>
      </c>
      <c r="D79" s="12" t="s">
        <v>257</v>
      </c>
      <c r="E79" s="12" t="s">
        <v>195</v>
      </c>
      <c r="F79" s="12" t="s">
        <v>235</v>
      </c>
      <c r="G79" s="57" t="s">
        <v>236</v>
      </c>
      <c r="H79" s="351" t="s">
        <v>354</v>
      </c>
      <c r="I79" s="8" t="s">
        <v>92</v>
      </c>
      <c r="J79" s="8" t="s">
        <v>90</v>
      </c>
      <c r="K79" s="344"/>
      <c r="L79" s="344"/>
      <c r="M79" s="344"/>
      <c r="N79" s="344"/>
      <c r="O79" s="312"/>
      <c r="P79" s="312"/>
      <c r="Q79" s="312"/>
      <c r="R79" s="312"/>
      <c r="S79" s="280"/>
      <c r="T79" s="280"/>
      <c r="U79" s="280"/>
      <c r="V79" s="280"/>
      <c r="W79" s="132"/>
      <c r="X79" s="131"/>
      <c r="Y79" s="138"/>
      <c r="Z79" s="138"/>
      <c r="AA79" s="107">
        <v>1.0974537037037038E-2</v>
      </c>
      <c r="AB79" s="108">
        <v>26</v>
      </c>
      <c r="AC79" s="108">
        <v>41</v>
      </c>
      <c r="AD79" s="108">
        <v>60</v>
      </c>
      <c r="AE79" s="256" t="s">
        <v>290</v>
      </c>
      <c r="AF79" s="257"/>
      <c r="AG79" s="257"/>
      <c r="AH79" s="249">
        <v>39</v>
      </c>
      <c r="AI79" s="199" t="s">
        <v>289</v>
      </c>
      <c r="AJ79" s="199"/>
      <c r="AK79" s="196"/>
      <c r="AL79" s="193">
        <v>39</v>
      </c>
      <c r="AM79" s="43" t="s">
        <v>152</v>
      </c>
      <c r="AN79" s="115"/>
      <c r="AO79" s="115"/>
      <c r="AP79" s="115">
        <v>53</v>
      </c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</row>
    <row r="80" spans="1:78" ht="18.75" x14ac:dyDescent="0.3">
      <c r="A80" s="53">
        <f>N80+R80+V80+Z80+AD80+AH80+AL80+AP80</f>
        <v>190</v>
      </c>
      <c r="B80" s="53">
        <v>78</v>
      </c>
      <c r="C80" s="336">
        <f>AVERAGE(L80,P80,T80,X80,AB80,AF80,AJ80,AN80,)</f>
        <v>13</v>
      </c>
      <c r="D80" s="12" t="s">
        <v>258</v>
      </c>
      <c r="E80" s="12" t="s">
        <v>101</v>
      </c>
      <c r="F80" s="12" t="s">
        <v>235</v>
      </c>
      <c r="G80" s="57" t="s">
        <v>236</v>
      </c>
      <c r="I80" s="8" t="s">
        <v>92</v>
      </c>
      <c r="J80" s="8" t="s">
        <v>90</v>
      </c>
      <c r="K80" s="344"/>
      <c r="L80" s="344"/>
      <c r="M80" s="344"/>
      <c r="N80" s="344"/>
      <c r="O80" s="315"/>
      <c r="P80" s="315"/>
      <c r="Q80" s="315"/>
      <c r="R80" s="315"/>
      <c r="S80" s="279"/>
      <c r="T80" s="279"/>
      <c r="U80" s="279"/>
      <c r="V80" s="279"/>
      <c r="W80" s="133"/>
      <c r="X80" s="134"/>
      <c r="Y80" s="139"/>
      <c r="Z80" s="139"/>
      <c r="AA80" s="98">
        <v>1.1130787037037036E-2</v>
      </c>
      <c r="AB80" s="94">
        <v>26</v>
      </c>
      <c r="AC80" s="94">
        <v>42</v>
      </c>
      <c r="AD80" s="94">
        <v>59</v>
      </c>
      <c r="AE80" s="256" t="s">
        <v>290</v>
      </c>
      <c r="AF80" s="259"/>
      <c r="AG80" s="259"/>
      <c r="AH80" s="252">
        <v>39</v>
      </c>
      <c r="AI80" s="199" t="s">
        <v>289</v>
      </c>
      <c r="AJ80" s="199"/>
      <c r="AK80" s="197"/>
      <c r="AL80" s="180">
        <v>39</v>
      </c>
      <c r="AM80" s="43" t="s">
        <v>152</v>
      </c>
      <c r="AN80" s="42"/>
      <c r="AO80" s="42"/>
      <c r="AP80" s="42">
        <v>53</v>
      </c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4"/>
      <c r="BR80" s="14"/>
      <c r="BS80" s="14"/>
      <c r="BT80" s="14"/>
      <c r="BU80" s="14"/>
      <c r="BV80" s="14"/>
      <c r="BW80" s="14"/>
      <c r="BX80" s="14"/>
      <c r="BY80" s="14"/>
      <c r="BZ80" s="14"/>
    </row>
    <row r="81" spans="1:78" s="14" customFormat="1" ht="18.75" hidden="1" x14ac:dyDescent="0.3">
      <c r="A81" s="53">
        <f>N81+R81+V81+Z81+AD81+AH81+AL81+AP81</f>
        <v>190</v>
      </c>
      <c r="B81" s="53">
        <v>79</v>
      </c>
      <c r="C81" s="336">
        <f>AVERAGE(L81,P81,T81,X81,AB81,AF81,AJ81,AN81,)</f>
        <v>23</v>
      </c>
      <c r="D81" s="3" t="s">
        <v>167</v>
      </c>
      <c r="E81" s="12" t="s">
        <v>13</v>
      </c>
      <c r="F81" s="12" t="s">
        <v>18</v>
      </c>
      <c r="G81" s="57" t="s">
        <v>210</v>
      </c>
      <c r="H81" s="350"/>
      <c r="I81" s="8" t="s">
        <v>92</v>
      </c>
      <c r="J81" s="8" t="s">
        <v>90</v>
      </c>
      <c r="K81" s="344"/>
      <c r="L81" s="344"/>
      <c r="M81" s="344"/>
      <c r="N81" s="344"/>
      <c r="O81" s="314"/>
      <c r="P81" s="314"/>
      <c r="Q81" s="314"/>
      <c r="R81" s="314"/>
      <c r="S81" s="278"/>
      <c r="T81" s="278"/>
      <c r="U81" s="278"/>
      <c r="V81" s="278"/>
      <c r="W81" s="134"/>
      <c r="X81" s="134"/>
      <c r="Y81" s="139"/>
      <c r="Z81" s="139"/>
      <c r="AA81" s="94"/>
      <c r="AB81" s="94"/>
      <c r="AC81" s="94"/>
      <c r="AD81" s="94"/>
      <c r="AE81" s="250">
        <v>5.5787037037037036E-4</v>
      </c>
      <c r="AF81" s="252">
        <v>46</v>
      </c>
      <c r="AG81" s="252">
        <v>3</v>
      </c>
      <c r="AH81" s="253">
        <v>98</v>
      </c>
      <c r="AI81" s="199" t="s">
        <v>289</v>
      </c>
      <c r="AJ81" s="199"/>
      <c r="AK81" s="197"/>
      <c r="AL81" s="180">
        <v>39</v>
      </c>
      <c r="AM81" s="43" t="s">
        <v>152</v>
      </c>
      <c r="AN81" s="42"/>
      <c r="AO81" s="42"/>
      <c r="AP81" s="42">
        <v>53</v>
      </c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</row>
    <row r="82" spans="1:78" s="14" customFormat="1" ht="18.75" hidden="1" x14ac:dyDescent="0.3">
      <c r="A82" s="53">
        <f>N82+R82+V82+Z82+AD82+AH82+AL82+AP82</f>
        <v>189</v>
      </c>
      <c r="B82" s="53">
        <v>80</v>
      </c>
      <c r="C82" s="336">
        <f>AVERAGE(L82,P82,T82,X82,AB82,AF82,AJ82,AN82,)</f>
        <v>33.333333333333336</v>
      </c>
      <c r="D82" s="3" t="s">
        <v>17</v>
      </c>
      <c r="E82" s="12" t="s">
        <v>13</v>
      </c>
      <c r="F82" s="12" t="s">
        <v>18</v>
      </c>
      <c r="G82" s="3" t="s">
        <v>210</v>
      </c>
      <c r="H82" s="350"/>
      <c r="I82" s="8" t="s">
        <v>92</v>
      </c>
      <c r="J82" s="8" t="s">
        <v>90</v>
      </c>
      <c r="K82" s="344"/>
      <c r="L82" s="344"/>
      <c r="M82" s="344"/>
      <c r="N82" s="344"/>
      <c r="O82" s="314"/>
      <c r="P82" s="314"/>
      <c r="Q82" s="314"/>
      <c r="R82" s="314"/>
      <c r="S82" s="278"/>
      <c r="T82" s="278"/>
      <c r="U82" s="278"/>
      <c r="V82" s="278"/>
      <c r="W82" s="134"/>
      <c r="X82" s="134"/>
      <c r="Y82" s="139"/>
      <c r="Z82" s="139"/>
      <c r="AA82" s="94"/>
      <c r="AB82" s="94"/>
      <c r="AC82" s="94"/>
      <c r="AD82" s="94"/>
      <c r="AE82" s="258"/>
      <c r="AF82" s="252"/>
      <c r="AG82" s="252"/>
      <c r="AH82" s="253"/>
      <c r="AI82" s="195">
        <v>3.8078703703703706E-4</v>
      </c>
      <c r="AJ82" s="180">
        <v>47</v>
      </c>
      <c r="AK82" s="180">
        <v>7</v>
      </c>
      <c r="AL82" s="181">
        <v>94</v>
      </c>
      <c r="AM82" s="41">
        <v>1.8287037037037038E-4</v>
      </c>
      <c r="AN82" s="42">
        <v>53</v>
      </c>
      <c r="AO82" s="42">
        <v>6</v>
      </c>
      <c r="AP82" s="42">
        <v>95</v>
      </c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T82" s="5"/>
      <c r="BU82" s="5"/>
      <c r="BV82" s="5"/>
      <c r="BW82" s="5"/>
      <c r="BX82" s="5"/>
      <c r="BY82" s="5"/>
      <c r="BZ82" s="5"/>
    </row>
    <row r="83" spans="1:78" ht="18.75" x14ac:dyDescent="0.3">
      <c r="A83" s="53">
        <f>N83+R83+V83+Z83+AD83+AH83+AL83+AP83</f>
        <v>186</v>
      </c>
      <c r="B83" s="53">
        <v>81</v>
      </c>
      <c r="C83" s="336">
        <f>AVERAGE(L83,P83,T83,X83,AB83,AF83,AJ83,AN83,)</f>
        <v>13</v>
      </c>
      <c r="D83" s="12" t="s">
        <v>259</v>
      </c>
      <c r="E83" s="12" t="s">
        <v>101</v>
      </c>
      <c r="F83" s="12" t="s">
        <v>235</v>
      </c>
      <c r="G83" s="57" t="s">
        <v>236</v>
      </c>
      <c r="I83" s="8" t="s">
        <v>92</v>
      </c>
      <c r="J83" s="8" t="s">
        <v>90</v>
      </c>
      <c r="K83" s="344"/>
      <c r="L83" s="344"/>
      <c r="M83" s="344"/>
      <c r="N83" s="344"/>
      <c r="O83" s="315"/>
      <c r="P83" s="315"/>
      <c r="Q83" s="315"/>
      <c r="R83" s="315"/>
      <c r="S83" s="279"/>
      <c r="T83" s="279"/>
      <c r="U83" s="279"/>
      <c r="V83" s="279"/>
      <c r="W83" s="133"/>
      <c r="X83" s="134"/>
      <c r="Y83" s="139"/>
      <c r="Z83" s="139"/>
      <c r="AA83" s="98">
        <v>1.1320601851851851E-2</v>
      </c>
      <c r="AB83" s="94">
        <v>26</v>
      </c>
      <c r="AC83" s="94">
        <v>46</v>
      </c>
      <c r="AD83" s="94">
        <v>55</v>
      </c>
      <c r="AE83" s="256" t="s">
        <v>290</v>
      </c>
      <c r="AF83" s="259"/>
      <c r="AG83" s="259"/>
      <c r="AH83" s="252">
        <v>39</v>
      </c>
      <c r="AI83" s="199" t="s">
        <v>289</v>
      </c>
      <c r="AJ83" s="199"/>
      <c r="AK83" s="197"/>
      <c r="AL83" s="180">
        <v>39</v>
      </c>
      <c r="AM83" s="43" t="s">
        <v>152</v>
      </c>
      <c r="AN83" s="42"/>
      <c r="AO83" s="42"/>
      <c r="AP83" s="42">
        <v>53</v>
      </c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T83" s="14"/>
      <c r="BU83" s="14"/>
      <c r="BV83" s="14"/>
      <c r="BW83" s="14"/>
      <c r="BX83" s="14"/>
      <c r="BY83" s="14"/>
      <c r="BZ83" s="14"/>
    </row>
    <row r="84" spans="1:78" ht="18.75" hidden="1" x14ac:dyDescent="0.3">
      <c r="A84" s="53">
        <f>N84+R84+V84+Z84+AD84+AH84+AL84+AP84</f>
        <v>183</v>
      </c>
      <c r="B84" s="53">
        <v>82</v>
      </c>
      <c r="C84" s="336">
        <f>AVERAGE(L84,P84,T84,X84,AB84,AF84,AJ84,AN84,)</f>
        <v>19.666666666666668</v>
      </c>
      <c r="D84" s="3" t="s">
        <v>198</v>
      </c>
      <c r="E84" s="12" t="s">
        <v>31</v>
      </c>
      <c r="F84" s="12" t="s">
        <v>274</v>
      </c>
      <c r="G84" s="57" t="s">
        <v>210</v>
      </c>
      <c r="H84" s="351"/>
      <c r="I84" s="8" t="s">
        <v>77</v>
      </c>
      <c r="J84" s="8" t="s">
        <v>90</v>
      </c>
      <c r="K84" s="344"/>
      <c r="L84" s="344"/>
      <c r="M84" s="344"/>
      <c r="N84" s="344"/>
      <c r="O84" s="312"/>
      <c r="P84" s="312"/>
      <c r="Q84" s="312"/>
      <c r="R84" s="312"/>
      <c r="S84" s="280"/>
      <c r="T84" s="280"/>
      <c r="U84" s="280"/>
      <c r="V84" s="280"/>
      <c r="W84" s="132"/>
      <c r="X84" s="131"/>
      <c r="Y84" s="138"/>
      <c r="Z84" s="138"/>
      <c r="AA84" s="107">
        <v>1.2662037037037039E-2</v>
      </c>
      <c r="AB84" s="108">
        <v>22</v>
      </c>
      <c r="AC84" s="108">
        <v>61</v>
      </c>
      <c r="AD84" s="108">
        <v>40</v>
      </c>
      <c r="AE84" s="248">
        <v>7.6388888888888893E-4</v>
      </c>
      <c r="AF84" s="249">
        <v>37</v>
      </c>
      <c r="AG84" s="249">
        <v>50</v>
      </c>
      <c r="AH84" s="249">
        <v>51</v>
      </c>
      <c r="AI84" s="199" t="s">
        <v>289</v>
      </c>
      <c r="AJ84" s="199"/>
      <c r="AK84" s="196"/>
      <c r="AL84" s="193">
        <v>39</v>
      </c>
      <c r="AM84" s="43" t="s">
        <v>152</v>
      </c>
      <c r="AN84" s="115"/>
      <c r="AO84" s="115"/>
      <c r="AP84" s="115">
        <v>53</v>
      </c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</row>
    <row r="85" spans="1:78" ht="18.75" hidden="1" x14ac:dyDescent="0.3">
      <c r="A85" s="53">
        <f>N85+R85+V85+Z85+AD85+AH85+AL85+AP85</f>
        <v>182</v>
      </c>
      <c r="B85" s="53">
        <v>83</v>
      </c>
      <c r="C85" s="336">
        <f>AVERAGE(L85,P85,T85,X85,AB85,AF85,AJ85,AN85,)</f>
        <v>21.333333333333332</v>
      </c>
      <c r="D85" s="3" t="s">
        <v>193</v>
      </c>
      <c r="E85" s="12" t="s">
        <v>173</v>
      </c>
      <c r="F85" s="12" t="s">
        <v>170</v>
      </c>
      <c r="G85" s="57" t="s">
        <v>212</v>
      </c>
      <c r="H85" s="351" t="s">
        <v>347</v>
      </c>
      <c r="I85" s="8" t="s">
        <v>77</v>
      </c>
      <c r="J85" s="8" t="s">
        <v>90</v>
      </c>
      <c r="K85" s="344"/>
      <c r="L85" s="344"/>
      <c r="M85" s="344"/>
      <c r="N85" s="344"/>
      <c r="O85" s="318"/>
      <c r="P85" s="318"/>
      <c r="Q85" s="318"/>
      <c r="R85" s="318"/>
      <c r="S85" s="277"/>
      <c r="T85" s="277"/>
      <c r="U85" s="277"/>
      <c r="V85" s="277"/>
      <c r="W85" s="132"/>
      <c r="X85" s="131"/>
      <c r="Y85" s="139"/>
      <c r="Z85" s="139"/>
      <c r="AA85" s="107">
        <v>1.3962962962962962E-2</v>
      </c>
      <c r="AB85" s="108">
        <v>22</v>
      </c>
      <c r="AC85" s="94">
        <v>68</v>
      </c>
      <c r="AD85" s="94">
        <v>33</v>
      </c>
      <c r="AE85" s="254">
        <v>7.361111111111111E-4</v>
      </c>
      <c r="AF85" s="255">
        <v>42</v>
      </c>
      <c r="AG85" s="255">
        <v>44</v>
      </c>
      <c r="AH85" s="255">
        <v>57</v>
      </c>
      <c r="AI85" s="199" t="s">
        <v>289</v>
      </c>
      <c r="AJ85" s="199"/>
      <c r="AK85" s="197"/>
      <c r="AL85" s="180">
        <v>39</v>
      </c>
      <c r="AM85" s="43" t="s">
        <v>152</v>
      </c>
      <c r="AN85" s="42"/>
      <c r="AO85" s="42"/>
      <c r="AP85" s="42">
        <v>53</v>
      </c>
      <c r="BQ85" s="14"/>
      <c r="BR85" s="14"/>
      <c r="BS85" s="14"/>
    </row>
    <row r="86" spans="1:78" ht="18.75" hidden="1" x14ac:dyDescent="0.3">
      <c r="A86" s="53">
        <f>N86+R86+V86+Z86+AD86+AH86+AL86+AP86</f>
        <v>181</v>
      </c>
      <c r="B86" s="53">
        <v>84</v>
      </c>
      <c r="C86" s="336">
        <f>AVERAGE(L86,P86,T86,X86,AB86,AF86,AJ86,AN86,)</f>
        <v>26</v>
      </c>
      <c r="D86" s="3" t="s">
        <v>221</v>
      </c>
      <c r="E86" s="12" t="s">
        <v>25</v>
      </c>
      <c r="F86" s="12" t="s">
        <v>18</v>
      </c>
      <c r="G86" s="57" t="s">
        <v>210</v>
      </c>
      <c r="I86" s="8" t="s">
        <v>92</v>
      </c>
      <c r="J86" s="8" t="s">
        <v>90</v>
      </c>
      <c r="K86" s="344"/>
      <c r="L86" s="344"/>
      <c r="M86" s="344"/>
      <c r="N86" s="344"/>
      <c r="O86" s="318"/>
      <c r="P86" s="318"/>
      <c r="Q86" s="318"/>
      <c r="R86" s="318"/>
      <c r="S86" s="277"/>
      <c r="T86" s="277"/>
      <c r="U86" s="277"/>
      <c r="V86" s="277"/>
      <c r="W86" s="134"/>
      <c r="X86" s="134"/>
      <c r="Y86" s="139"/>
      <c r="Z86" s="139"/>
      <c r="AA86" s="94"/>
      <c r="AB86" s="94"/>
      <c r="AC86" s="94"/>
      <c r="AD86" s="94"/>
      <c r="AE86" s="254">
        <v>6.3773148148148142E-4</v>
      </c>
      <c r="AF86" s="255">
        <v>40</v>
      </c>
      <c r="AG86" s="255">
        <v>27</v>
      </c>
      <c r="AH86" s="255">
        <v>74</v>
      </c>
      <c r="AI86" s="199" t="s">
        <v>289</v>
      </c>
      <c r="AJ86" s="199"/>
      <c r="AK86" s="197"/>
      <c r="AL86" s="180">
        <v>39</v>
      </c>
      <c r="AM86" s="41">
        <v>2.1527777777777778E-4</v>
      </c>
      <c r="AN86" s="42">
        <v>38</v>
      </c>
      <c r="AO86" s="42">
        <v>33</v>
      </c>
      <c r="AP86" s="42">
        <v>68</v>
      </c>
    </row>
    <row r="87" spans="1:78" ht="18.75" hidden="1" x14ac:dyDescent="0.3">
      <c r="A87" s="53">
        <f>N87+R87+V87+Z87+AD87+AH87+AL87+AP87</f>
        <v>180</v>
      </c>
      <c r="B87" s="53">
        <v>85</v>
      </c>
      <c r="C87" s="336">
        <f>AVERAGE(L87,P87,T87,X87,AB87,AF87,AJ87,AN87,)</f>
        <v>12.5</v>
      </c>
      <c r="D87" s="12" t="s">
        <v>260</v>
      </c>
      <c r="E87" s="12" t="s">
        <v>195</v>
      </c>
      <c r="F87" s="12" t="s">
        <v>235</v>
      </c>
      <c r="G87" s="57" t="s">
        <v>236</v>
      </c>
      <c r="I87" s="8" t="s">
        <v>92</v>
      </c>
      <c r="J87" s="8" t="s">
        <v>90</v>
      </c>
      <c r="K87" s="344"/>
      <c r="L87" s="344"/>
      <c r="M87" s="344"/>
      <c r="N87" s="344"/>
      <c r="O87" s="315"/>
      <c r="P87" s="315"/>
      <c r="Q87" s="315"/>
      <c r="R87" s="315"/>
      <c r="S87" s="279"/>
      <c r="T87" s="279"/>
      <c r="U87" s="279"/>
      <c r="V87" s="279"/>
      <c r="W87" s="133"/>
      <c r="X87" s="134"/>
      <c r="Y87" s="139"/>
      <c r="Z87" s="139"/>
      <c r="AA87" s="98">
        <v>1.1971064814814815E-2</v>
      </c>
      <c r="AB87" s="94">
        <v>25</v>
      </c>
      <c r="AC87" s="94">
        <v>52</v>
      </c>
      <c r="AD87" s="94">
        <v>49</v>
      </c>
      <c r="AE87" s="256" t="s">
        <v>290</v>
      </c>
      <c r="AF87" s="259"/>
      <c r="AG87" s="259"/>
      <c r="AH87" s="252">
        <v>39</v>
      </c>
      <c r="AI87" s="199" t="s">
        <v>289</v>
      </c>
      <c r="AJ87" s="199"/>
      <c r="AK87" s="197"/>
      <c r="AL87" s="180">
        <v>39</v>
      </c>
      <c r="AM87" s="41" t="s">
        <v>152</v>
      </c>
      <c r="AN87" s="42"/>
      <c r="AO87" s="42"/>
      <c r="AP87" s="42">
        <v>53</v>
      </c>
    </row>
    <row r="88" spans="1:78" s="14" customFormat="1" ht="18.75" hidden="1" x14ac:dyDescent="0.3">
      <c r="A88" s="53">
        <f>N88+R88+V88+Z88+AD88+AH88+AL88+AP88</f>
        <v>177</v>
      </c>
      <c r="B88" s="53">
        <v>86</v>
      </c>
      <c r="C88" s="336">
        <f>AVERAGE(L88,P88,T88,X88,AB88,AF88,AJ88,AN88,)</f>
        <v>0</v>
      </c>
      <c r="D88" s="12" t="s">
        <v>261</v>
      </c>
      <c r="E88" s="12" t="s">
        <v>245</v>
      </c>
      <c r="F88" s="12" t="s">
        <v>170</v>
      </c>
      <c r="G88" s="57" t="s">
        <v>212</v>
      </c>
      <c r="H88" s="350"/>
      <c r="I88" s="8" t="s">
        <v>92</v>
      </c>
      <c r="J88" s="8" t="s">
        <v>90</v>
      </c>
      <c r="K88" s="344"/>
      <c r="L88" s="344"/>
      <c r="M88" s="344"/>
      <c r="N88" s="344"/>
      <c r="O88" s="315"/>
      <c r="P88" s="315"/>
      <c r="Q88" s="315"/>
      <c r="R88" s="315"/>
      <c r="S88" s="279"/>
      <c r="T88" s="279"/>
      <c r="U88" s="279"/>
      <c r="V88" s="279"/>
      <c r="W88" s="133"/>
      <c r="X88" s="134"/>
      <c r="Y88" s="138"/>
      <c r="Z88" s="138"/>
      <c r="AA88" s="98">
        <v>1.2085648148148149E-2</v>
      </c>
      <c r="AB88" s="94">
        <v>0</v>
      </c>
      <c r="AC88" s="108">
        <v>55</v>
      </c>
      <c r="AD88" s="108">
        <v>46</v>
      </c>
      <c r="AE88" s="256" t="s">
        <v>290</v>
      </c>
      <c r="AF88" s="259"/>
      <c r="AG88" s="259"/>
      <c r="AH88" s="252">
        <v>39</v>
      </c>
      <c r="AI88" s="199" t="s">
        <v>289</v>
      </c>
      <c r="AJ88" s="199"/>
      <c r="AK88" s="197"/>
      <c r="AL88" s="180">
        <v>39</v>
      </c>
      <c r="AM88" s="41" t="s">
        <v>152</v>
      </c>
      <c r="AN88" s="42"/>
      <c r="AO88" s="42"/>
      <c r="AP88" s="42">
        <v>53</v>
      </c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5"/>
      <c r="BR88" s="5"/>
      <c r="BS88" s="5"/>
      <c r="BT88" s="5"/>
      <c r="BU88" s="5"/>
      <c r="BV88" s="5"/>
      <c r="BW88" s="5"/>
      <c r="BX88" s="5"/>
      <c r="BY88" s="5"/>
      <c r="BZ88" s="5"/>
    </row>
    <row r="89" spans="1:78" ht="18.75" hidden="1" x14ac:dyDescent="0.3">
      <c r="A89" s="53">
        <f>N89+R89+V89+Z89+AD89+AH89+AL89+AP89</f>
        <v>176</v>
      </c>
      <c r="B89" s="53">
        <v>87</v>
      </c>
      <c r="C89" s="336">
        <f>AVERAGE(L89,P89,T89,X89,AB89,AF89,AJ89,AN89,)</f>
        <v>13.5</v>
      </c>
      <c r="D89" s="12" t="s">
        <v>262</v>
      </c>
      <c r="E89" s="12" t="s">
        <v>13</v>
      </c>
      <c r="F89" s="12" t="s">
        <v>235</v>
      </c>
      <c r="G89" s="57" t="s">
        <v>236</v>
      </c>
      <c r="I89" s="8" t="s">
        <v>77</v>
      </c>
      <c r="J89" s="8" t="s">
        <v>90</v>
      </c>
      <c r="K89" s="344"/>
      <c r="L89" s="344"/>
      <c r="M89" s="344"/>
      <c r="N89" s="344"/>
      <c r="O89" s="315"/>
      <c r="P89" s="315"/>
      <c r="Q89" s="315"/>
      <c r="R89" s="315"/>
      <c r="S89" s="279"/>
      <c r="T89" s="279"/>
      <c r="U89" s="279"/>
      <c r="V89" s="279"/>
      <c r="W89" s="133"/>
      <c r="X89" s="134"/>
      <c r="Y89" s="139"/>
      <c r="Z89" s="139"/>
      <c r="AA89" s="98">
        <v>1.2222222222222223E-2</v>
      </c>
      <c r="AB89" s="94">
        <v>27</v>
      </c>
      <c r="AC89" s="94">
        <v>56</v>
      </c>
      <c r="AD89" s="94">
        <v>45</v>
      </c>
      <c r="AE89" s="256" t="s">
        <v>290</v>
      </c>
      <c r="AF89" s="259"/>
      <c r="AG89" s="259"/>
      <c r="AH89" s="252">
        <v>39</v>
      </c>
      <c r="AI89" s="199" t="s">
        <v>289</v>
      </c>
      <c r="AJ89" s="199"/>
      <c r="AK89" s="197"/>
      <c r="AL89" s="180">
        <v>39</v>
      </c>
      <c r="AM89" s="41" t="s">
        <v>152</v>
      </c>
      <c r="AN89" s="42"/>
      <c r="AO89" s="42"/>
      <c r="AP89" s="42">
        <v>53</v>
      </c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</row>
    <row r="90" spans="1:78" ht="18.75" hidden="1" x14ac:dyDescent="0.3">
      <c r="A90" s="53">
        <f>N90+R90+V90+Z90+AD90+AH90+AL90+AP90</f>
        <v>175</v>
      </c>
      <c r="B90" s="53">
        <v>88</v>
      </c>
      <c r="C90" s="336">
        <f>AVERAGE(L90,P90,T90,X90,AB90,AF90,AJ90,AN90,)</f>
        <v>15.5</v>
      </c>
      <c r="D90" s="12" t="s">
        <v>263</v>
      </c>
      <c r="E90" s="12" t="s">
        <v>13</v>
      </c>
      <c r="F90" s="12" t="s">
        <v>235</v>
      </c>
      <c r="G90" s="57" t="s">
        <v>236</v>
      </c>
      <c r="I90" s="8" t="s">
        <v>77</v>
      </c>
      <c r="J90" s="8" t="s">
        <v>90</v>
      </c>
      <c r="K90" s="344"/>
      <c r="L90" s="344"/>
      <c r="M90" s="344"/>
      <c r="N90" s="344"/>
      <c r="O90" s="315"/>
      <c r="P90" s="315"/>
      <c r="Q90" s="315"/>
      <c r="R90" s="315"/>
      <c r="S90" s="279"/>
      <c r="T90" s="279"/>
      <c r="U90" s="279"/>
      <c r="V90" s="279"/>
      <c r="W90" s="133"/>
      <c r="X90" s="134"/>
      <c r="Y90" s="139"/>
      <c r="Z90" s="139"/>
      <c r="AA90" s="98">
        <v>1.2267361111111111E-2</v>
      </c>
      <c r="AB90" s="94">
        <v>31</v>
      </c>
      <c r="AC90" s="94">
        <v>57</v>
      </c>
      <c r="AD90" s="94">
        <v>44</v>
      </c>
      <c r="AE90" s="256" t="s">
        <v>290</v>
      </c>
      <c r="AF90" s="259"/>
      <c r="AG90" s="259"/>
      <c r="AH90" s="252">
        <v>39</v>
      </c>
      <c r="AI90" s="199" t="s">
        <v>289</v>
      </c>
      <c r="AJ90" s="199"/>
      <c r="AK90" s="197"/>
      <c r="AL90" s="180">
        <v>39</v>
      </c>
      <c r="AM90" s="41" t="s">
        <v>152</v>
      </c>
      <c r="AN90" s="42"/>
      <c r="AO90" s="42"/>
      <c r="AP90" s="42">
        <v>53</v>
      </c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T90" s="14"/>
      <c r="BU90" s="14"/>
      <c r="BV90" s="14"/>
      <c r="BW90" s="14"/>
      <c r="BX90" s="14"/>
      <c r="BY90" s="14"/>
      <c r="BZ90" s="14"/>
    </row>
    <row r="91" spans="1:78" ht="18.75" x14ac:dyDescent="0.3">
      <c r="A91" s="53">
        <f>N91+R91+V91+Z91+AD91+AH91+AL91+AP91</f>
        <v>173</v>
      </c>
      <c r="B91" s="53">
        <v>89</v>
      </c>
      <c r="C91" s="336">
        <f>AVERAGE(L91,P91,T91,X91,AB91,AF91,AJ91,AN91,)</f>
        <v>17.5</v>
      </c>
      <c r="D91" s="12" t="s">
        <v>264</v>
      </c>
      <c r="E91" s="12" t="s">
        <v>123</v>
      </c>
      <c r="F91" s="12" t="s">
        <v>235</v>
      </c>
      <c r="G91" s="57" t="s">
        <v>236</v>
      </c>
      <c r="H91" s="351" t="str">
        <f>E91</f>
        <v>MASTER G</v>
      </c>
      <c r="I91" s="8" t="s">
        <v>92</v>
      </c>
      <c r="J91" s="8" t="s">
        <v>90</v>
      </c>
      <c r="K91" s="344"/>
      <c r="L91" s="344"/>
      <c r="M91" s="344"/>
      <c r="N91" s="344"/>
      <c r="O91" s="312"/>
      <c r="P91" s="312"/>
      <c r="Q91" s="312"/>
      <c r="R91" s="312"/>
      <c r="S91" s="280"/>
      <c r="T91" s="280"/>
      <c r="U91" s="280"/>
      <c r="V91" s="280"/>
      <c r="W91" s="132"/>
      <c r="X91" s="131"/>
      <c r="Y91" s="139"/>
      <c r="Z91" s="139"/>
      <c r="AA91" s="107">
        <v>1.2653935185185185E-2</v>
      </c>
      <c r="AB91" s="108">
        <v>35</v>
      </c>
      <c r="AC91" s="94">
        <v>59</v>
      </c>
      <c r="AD91" s="94">
        <v>42</v>
      </c>
      <c r="AE91" s="256" t="s">
        <v>290</v>
      </c>
      <c r="AF91" s="257"/>
      <c r="AG91" s="257"/>
      <c r="AH91" s="249">
        <v>39</v>
      </c>
      <c r="AI91" s="199" t="s">
        <v>289</v>
      </c>
      <c r="AJ91" s="199"/>
      <c r="AK91" s="196"/>
      <c r="AL91" s="193">
        <v>39</v>
      </c>
      <c r="AM91" s="41" t="s">
        <v>152</v>
      </c>
      <c r="AN91" s="115"/>
      <c r="AO91" s="115"/>
      <c r="AP91" s="115">
        <v>53</v>
      </c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</row>
    <row r="92" spans="1:78" ht="18.75" hidden="1" x14ac:dyDescent="0.3">
      <c r="A92" s="53">
        <f>N92+R92+V92+Z92+AD92+AH92+AL92+AP92</f>
        <v>172</v>
      </c>
      <c r="B92" s="53">
        <v>90</v>
      </c>
      <c r="C92" s="336">
        <f>AVERAGE(L92,P92,T92,X92,AB92,AF92,AJ92,AN92,)</f>
        <v>0</v>
      </c>
      <c r="D92" s="12" t="s">
        <v>265</v>
      </c>
      <c r="E92" s="12" t="s">
        <v>195</v>
      </c>
      <c r="F92" s="12" t="s">
        <v>170</v>
      </c>
      <c r="G92" s="57" t="s">
        <v>212</v>
      </c>
      <c r="I92" s="8" t="s">
        <v>92</v>
      </c>
      <c r="J92" s="8" t="s">
        <v>90</v>
      </c>
      <c r="K92" s="344"/>
      <c r="L92" s="344"/>
      <c r="M92" s="344"/>
      <c r="N92" s="344"/>
      <c r="O92" s="315"/>
      <c r="P92" s="315"/>
      <c r="Q92" s="315"/>
      <c r="R92" s="315"/>
      <c r="S92" s="279"/>
      <c r="T92" s="279"/>
      <c r="U92" s="279"/>
      <c r="V92" s="279"/>
      <c r="W92" s="133"/>
      <c r="X92" s="134"/>
      <c r="Y92" s="138"/>
      <c r="Z92" s="138"/>
      <c r="AA92" s="98">
        <v>1.2653935185185185E-2</v>
      </c>
      <c r="AB92" s="94">
        <v>0</v>
      </c>
      <c r="AC92" s="108">
        <v>60</v>
      </c>
      <c r="AD92" s="108">
        <v>41</v>
      </c>
      <c r="AE92" s="256" t="s">
        <v>290</v>
      </c>
      <c r="AF92" s="259"/>
      <c r="AG92" s="259"/>
      <c r="AH92" s="252">
        <v>39</v>
      </c>
      <c r="AI92" s="199" t="s">
        <v>289</v>
      </c>
      <c r="AJ92" s="199"/>
      <c r="AK92" s="197"/>
      <c r="AL92" s="180">
        <v>39</v>
      </c>
      <c r="AM92" s="41" t="s">
        <v>152</v>
      </c>
      <c r="AN92" s="42"/>
      <c r="AO92" s="42"/>
      <c r="AP92" s="42">
        <v>53</v>
      </c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</row>
    <row r="93" spans="1:78" ht="18.75" hidden="1" x14ac:dyDescent="0.3">
      <c r="A93" s="53">
        <f>N93+R93+V93+Z93+AD93+AH93+AL93+AP93</f>
        <v>170</v>
      </c>
      <c r="B93" s="53">
        <v>91</v>
      </c>
      <c r="C93" s="336">
        <f>AVERAGE(L93,P93,T93,X93,AB93,AF93,AJ93,AN93,)</f>
        <v>11</v>
      </c>
      <c r="D93" s="12" t="s">
        <v>266</v>
      </c>
      <c r="E93" s="12" t="s">
        <v>34</v>
      </c>
      <c r="F93" s="12" t="s">
        <v>170</v>
      </c>
      <c r="G93" s="57" t="s">
        <v>212</v>
      </c>
      <c r="H93" s="351"/>
      <c r="I93" s="8" t="s">
        <v>77</v>
      </c>
      <c r="J93" s="8" t="s">
        <v>90</v>
      </c>
      <c r="K93" s="344"/>
      <c r="L93" s="344"/>
      <c r="M93" s="344"/>
      <c r="N93" s="344"/>
      <c r="O93" s="312"/>
      <c r="P93" s="312"/>
      <c r="Q93" s="312"/>
      <c r="R93" s="312"/>
      <c r="S93" s="280"/>
      <c r="T93" s="280"/>
      <c r="U93" s="280"/>
      <c r="V93" s="280"/>
      <c r="W93" s="132"/>
      <c r="X93" s="131"/>
      <c r="Y93" s="138"/>
      <c r="Z93" s="138"/>
      <c r="AA93" s="107">
        <v>1.308564814814815E-2</v>
      </c>
      <c r="AB93" s="108">
        <v>22</v>
      </c>
      <c r="AC93" s="108">
        <v>62</v>
      </c>
      <c r="AD93" s="108">
        <v>39</v>
      </c>
      <c r="AE93" s="256" t="s">
        <v>290</v>
      </c>
      <c r="AF93" s="257"/>
      <c r="AG93" s="257"/>
      <c r="AH93" s="249">
        <v>39</v>
      </c>
      <c r="AI93" s="199" t="s">
        <v>289</v>
      </c>
      <c r="AJ93" s="199"/>
      <c r="AK93" s="196"/>
      <c r="AL93" s="193">
        <v>39</v>
      </c>
      <c r="AM93" s="41" t="s">
        <v>152</v>
      </c>
      <c r="AN93" s="115"/>
      <c r="AO93" s="115"/>
      <c r="AP93" s="115">
        <v>53</v>
      </c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</row>
    <row r="94" spans="1:78" ht="18.75" hidden="1" x14ac:dyDescent="0.3">
      <c r="A94" s="53">
        <f>N94+R94+V94+Z94+AD94+AH94+AL94+AP94</f>
        <v>169</v>
      </c>
      <c r="B94" s="53">
        <v>92</v>
      </c>
      <c r="C94" s="336">
        <f>AVERAGE(L94,P94,T94,X94,AB94,AF94,AJ94,AN94,)</f>
        <v>14.5</v>
      </c>
      <c r="D94" s="12" t="s">
        <v>267</v>
      </c>
      <c r="E94" s="12" t="s">
        <v>50</v>
      </c>
      <c r="F94" s="12" t="s">
        <v>235</v>
      </c>
      <c r="G94" s="57" t="s">
        <v>236</v>
      </c>
      <c r="H94" s="351" t="s">
        <v>350</v>
      </c>
      <c r="I94" s="8" t="s">
        <v>77</v>
      </c>
      <c r="J94" s="8" t="s">
        <v>90</v>
      </c>
      <c r="K94" s="344"/>
      <c r="L94" s="344"/>
      <c r="M94" s="344"/>
      <c r="N94" s="344"/>
      <c r="O94" s="312"/>
      <c r="P94" s="312"/>
      <c r="Q94" s="312"/>
      <c r="R94" s="312"/>
      <c r="S94" s="280"/>
      <c r="T94" s="280"/>
      <c r="U94" s="280"/>
      <c r="V94" s="280"/>
      <c r="W94" s="132"/>
      <c r="X94" s="131"/>
      <c r="Y94" s="138"/>
      <c r="Z94" s="138"/>
      <c r="AA94" s="107">
        <v>1.3325231481481481E-2</v>
      </c>
      <c r="AB94" s="108">
        <v>29</v>
      </c>
      <c r="AC94" s="108">
        <v>63</v>
      </c>
      <c r="AD94" s="108">
        <v>38</v>
      </c>
      <c r="AE94" s="256" t="s">
        <v>290</v>
      </c>
      <c r="AF94" s="257"/>
      <c r="AG94" s="257"/>
      <c r="AH94" s="249">
        <v>39</v>
      </c>
      <c r="AI94" s="199" t="s">
        <v>289</v>
      </c>
      <c r="AJ94" s="199"/>
      <c r="AK94" s="196"/>
      <c r="AL94" s="193">
        <v>39</v>
      </c>
      <c r="AM94" s="41" t="s">
        <v>152</v>
      </c>
      <c r="AN94" s="115"/>
      <c r="AO94" s="115"/>
      <c r="AP94" s="115">
        <v>53</v>
      </c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</row>
    <row r="95" spans="1:78" ht="18.75" hidden="1" x14ac:dyDescent="0.3">
      <c r="A95" s="53">
        <f>N95+R95+V95+Z95+AD95+AH95+AL95+AP95</f>
        <v>166</v>
      </c>
      <c r="B95" s="53">
        <v>93</v>
      </c>
      <c r="C95" s="336">
        <f>AVERAGE(L95,P95,T95,X95,AB95,AF95,AJ95,AN95,)</f>
        <v>0</v>
      </c>
      <c r="D95" s="12" t="s">
        <v>270</v>
      </c>
      <c r="E95" s="12" t="s">
        <v>245</v>
      </c>
      <c r="F95" s="12" t="s">
        <v>170</v>
      </c>
      <c r="G95" s="57" t="s">
        <v>212</v>
      </c>
      <c r="I95" s="8" t="s">
        <v>92</v>
      </c>
      <c r="J95" s="8" t="s">
        <v>90</v>
      </c>
      <c r="K95" s="344"/>
      <c r="L95" s="344"/>
      <c r="M95" s="344"/>
      <c r="N95" s="344"/>
      <c r="O95" s="315"/>
      <c r="P95" s="315"/>
      <c r="Q95" s="315"/>
      <c r="R95" s="315"/>
      <c r="S95" s="279"/>
      <c r="T95" s="279"/>
      <c r="U95" s="279"/>
      <c r="V95" s="279"/>
      <c r="W95" s="133"/>
      <c r="X95" s="134"/>
      <c r="Y95" s="139"/>
      <c r="Z95" s="139"/>
      <c r="AA95" s="98">
        <v>1.3659722222222224E-2</v>
      </c>
      <c r="AB95" s="94">
        <v>0</v>
      </c>
      <c r="AC95" s="94">
        <v>66</v>
      </c>
      <c r="AD95" s="94">
        <v>35</v>
      </c>
      <c r="AE95" s="256" t="s">
        <v>290</v>
      </c>
      <c r="AF95" s="259"/>
      <c r="AG95" s="259"/>
      <c r="AH95" s="252">
        <v>39</v>
      </c>
      <c r="AI95" s="199" t="s">
        <v>289</v>
      </c>
      <c r="AJ95" s="199"/>
      <c r="AK95" s="197"/>
      <c r="AL95" s="180">
        <v>39</v>
      </c>
      <c r="AM95" s="41" t="s">
        <v>152</v>
      </c>
      <c r="AN95" s="42"/>
      <c r="AO95" s="42"/>
      <c r="AP95" s="42">
        <v>53</v>
      </c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</row>
    <row r="96" spans="1:78" s="14" customFormat="1" ht="18.75" hidden="1" x14ac:dyDescent="0.3">
      <c r="A96" s="53">
        <f>N96+R96+V96+Z96+AD96+AH96+AL96+AP96</f>
        <v>165</v>
      </c>
      <c r="B96" s="53">
        <v>94</v>
      </c>
      <c r="C96" s="336">
        <f>AVERAGE(L96,P96,T96,X96,AB96,AF96,AJ96,AN96,)</f>
        <v>31.666666666666668</v>
      </c>
      <c r="D96" s="3" t="s">
        <v>79</v>
      </c>
      <c r="E96" s="12" t="s">
        <v>13</v>
      </c>
      <c r="F96" s="12" t="s">
        <v>18</v>
      </c>
      <c r="G96" s="57" t="s">
        <v>210</v>
      </c>
      <c r="H96" s="350"/>
      <c r="I96" s="8" t="s">
        <v>92</v>
      </c>
      <c r="J96" s="8" t="s">
        <v>90</v>
      </c>
      <c r="K96" s="344"/>
      <c r="L96" s="344"/>
      <c r="M96" s="344"/>
      <c r="N96" s="344"/>
      <c r="O96" s="314"/>
      <c r="P96" s="314"/>
      <c r="Q96" s="314"/>
      <c r="R96" s="314"/>
      <c r="S96" s="278"/>
      <c r="T96" s="278"/>
      <c r="U96" s="278"/>
      <c r="V96" s="278"/>
      <c r="W96" s="134"/>
      <c r="X96" s="134"/>
      <c r="Y96" s="139"/>
      <c r="Z96" s="139"/>
      <c r="AA96" s="94"/>
      <c r="AB96" s="94"/>
      <c r="AC96" s="94"/>
      <c r="AD96" s="94"/>
      <c r="AE96" s="258"/>
      <c r="AF96" s="252"/>
      <c r="AG96" s="252"/>
      <c r="AH96" s="253"/>
      <c r="AI96" s="195">
        <v>3.9814814814814818E-4</v>
      </c>
      <c r="AJ96" s="180">
        <v>45</v>
      </c>
      <c r="AK96" s="180">
        <v>19</v>
      </c>
      <c r="AL96" s="181">
        <v>82</v>
      </c>
      <c r="AM96" s="41">
        <v>1.9328703703703703E-4</v>
      </c>
      <c r="AN96" s="42">
        <v>50</v>
      </c>
      <c r="AO96" s="42">
        <v>18</v>
      </c>
      <c r="AP96" s="42">
        <v>83</v>
      </c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</row>
    <row r="97" spans="1:78" s="14" customFormat="1" ht="18.75" hidden="1" x14ac:dyDescent="0.3">
      <c r="A97" s="53">
        <f>N97+R97+V97+Z97+AD97+AH97+AL97+AP97</f>
        <v>161</v>
      </c>
      <c r="B97" s="53">
        <v>95</v>
      </c>
      <c r="C97" s="336">
        <f>AVERAGE(L97,P97,T97,X97,AB97,AF97,AJ97,AN97,)</f>
        <v>26.333333333333332</v>
      </c>
      <c r="D97" s="3" t="s">
        <v>76</v>
      </c>
      <c r="E97" s="12" t="s">
        <v>13</v>
      </c>
      <c r="F97" s="12" t="s">
        <v>18</v>
      </c>
      <c r="G97" s="57" t="s">
        <v>210</v>
      </c>
      <c r="H97" s="350"/>
      <c r="I97" s="8" t="s">
        <v>92</v>
      </c>
      <c r="J97" s="8" t="s">
        <v>90</v>
      </c>
      <c r="K97" s="344"/>
      <c r="L97" s="344"/>
      <c r="M97" s="344"/>
      <c r="N97" s="344"/>
      <c r="O97" s="314"/>
      <c r="P97" s="314"/>
      <c r="Q97" s="314"/>
      <c r="R97" s="314"/>
      <c r="S97" s="278"/>
      <c r="T97" s="278"/>
      <c r="U97" s="278"/>
      <c r="V97" s="278"/>
      <c r="W97" s="134"/>
      <c r="X97" s="134"/>
      <c r="Y97" s="139"/>
      <c r="Z97" s="139"/>
      <c r="AA97" s="94"/>
      <c r="AB97" s="94"/>
      <c r="AC97" s="94"/>
      <c r="AD97" s="94"/>
      <c r="AE97" s="258"/>
      <c r="AF97" s="252"/>
      <c r="AG97" s="252"/>
      <c r="AH97" s="253"/>
      <c r="AI97" s="195">
        <v>3.9699074074074072E-4</v>
      </c>
      <c r="AJ97" s="203">
        <v>40</v>
      </c>
      <c r="AK97" s="203">
        <v>18</v>
      </c>
      <c r="AL97" s="181">
        <v>83</v>
      </c>
      <c r="AM97" s="41">
        <v>1.9675925925925926E-4</v>
      </c>
      <c r="AN97" s="42">
        <v>39</v>
      </c>
      <c r="AO97" s="42">
        <v>23</v>
      </c>
      <c r="AP97" s="42">
        <v>78</v>
      </c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</row>
    <row r="98" spans="1:78" s="14" customFormat="1" ht="18.75" hidden="1" x14ac:dyDescent="0.3">
      <c r="A98" s="53">
        <f>N98+R98+V98+Z98+AD98+AH98+AL98+AP98</f>
        <v>161</v>
      </c>
      <c r="B98" s="53">
        <v>96</v>
      </c>
      <c r="C98" s="336">
        <f>AVERAGE(L98,P98,T98,X98,AB98,AF98,AJ98,AN98,)</f>
        <v>22</v>
      </c>
      <c r="D98" s="3" t="s">
        <v>219</v>
      </c>
      <c r="E98" s="12" t="s">
        <v>135</v>
      </c>
      <c r="F98" s="12" t="s">
        <v>184</v>
      </c>
      <c r="G98" s="57" t="s">
        <v>210</v>
      </c>
      <c r="H98" s="350"/>
      <c r="I98" s="8" t="s">
        <v>92</v>
      </c>
      <c r="J98" s="8" t="s">
        <v>90</v>
      </c>
      <c r="K98" s="344"/>
      <c r="L98" s="344"/>
      <c r="M98" s="344"/>
      <c r="N98" s="344"/>
      <c r="O98" s="314"/>
      <c r="P98" s="314"/>
      <c r="Q98" s="314"/>
      <c r="R98" s="314"/>
      <c r="S98" s="278"/>
      <c r="T98" s="278"/>
      <c r="U98" s="278"/>
      <c r="V98" s="278"/>
      <c r="W98" s="134"/>
      <c r="X98" s="134"/>
      <c r="Y98" s="139"/>
      <c r="Z98" s="139"/>
      <c r="AA98" s="94"/>
      <c r="AB98" s="94"/>
      <c r="AC98" s="94"/>
      <c r="AD98" s="94"/>
      <c r="AE98" s="250">
        <v>6.4236111111111113E-4</v>
      </c>
      <c r="AF98" s="252">
        <v>44</v>
      </c>
      <c r="AG98" s="252">
        <v>32</v>
      </c>
      <c r="AH98" s="253">
        <v>69</v>
      </c>
      <c r="AI98" s="199" t="s">
        <v>289</v>
      </c>
      <c r="AJ98" s="199"/>
      <c r="AK98" s="197"/>
      <c r="AL98" s="180">
        <v>39</v>
      </c>
      <c r="AM98" s="41" t="s">
        <v>152</v>
      </c>
      <c r="AN98" s="42"/>
      <c r="AO98" s="42"/>
      <c r="AP98" s="42">
        <v>53</v>
      </c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</row>
    <row r="99" spans="1:78" s="14" customFormat="1" ht="18.75" hidden="1" x14ac:dyDescent="0.3">
      <c r="A99" s="53">
        <f>N99+R99+V99+Z99+AD99+AH99+AL99+AP99</f>
        <v>160</v>
      </c>
      <c r="B99" s="53">
        <v>97</v>
      </c>
      <c r="C99" s="336">
        <f>AVERAGE(L99,P99,T99,X99,AB99,AF99,AJ99,AN99,)</f>
        <v>11.5</v>
      </c>
      <c r="D99" s="12" t="s">
        <v>272</v>
      </c>
      <c r="E99" s="12" t="s">
        <v>50</v>
      </c>
      <c r="F99" s="12" t="s">
        <v>170</v>
      </c>
      <c r="G99" s="57" t="s">
        <v>212</v>
      </c>
      <c r="H99" s="350"/>
      <c r="I99" s="8" t="s">
        <v>77</v>
      </c>
      <c r="J99" s="8" t="s">
        <v>90</v>
      </c>
      <c r="K99" s="344"/>
      <c r="L99" s="344"/>
      <c r="M99" s="344"/>
      <c r="N99" s="344"/>
      <c r="O99" s="315"/>
      <c r="P99" s="315"/>
      <c r="Q99" s="315"/>
      <c r="R99" s="315"/>
      <c r="S99" s="279"/>
      <c r="T99" s="279"/>
      <c r="U99" s="279"/>
      <c r="V99" s="279"/>
      <c r="W99" s="133"/>
      <c r="X99" s="134"/>
      <c r="Y99" s="139"/>
      <c r="Z99" s="139"/>
      <c r="AA99" s="98">
        <v>1.7556712962962965E-2</v>
      </c>
      <c r="AB99" s="94">
        <v>23</v>
      </c>
      <c r="AC99" s="94">
        <v>72</v>
      </c>
      <c r="AD99" s="94">
        <v>29</v>
      </c>
      <c r="AE99" s="256" t="s">
        <v>290</v>
      </c>
      <c r="AF99" s="259"/>
      <c r="AG99" s="259"/>
      <c r="AH99" s="252">
        <v>39</v>
      </c>
      <c r="AI99" s="199" t="s">
        <v>289</v>
      </c>
      <c r="AJ99" s="199"/>
      <c r="AK99" s="197"/>
      <c r="AL99" s="180">
        <v>39</v>
      </c>
      <c r="AM99" s="41" t="s">
        <v>152</v>
      </c>
      <c r="AN99" s="42"/>
      <c r="AO99" s="42"/>
      <c r="AP99" s="42">
        <v>53</v>
      </c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</row>
    <row r="100" spans="1:78" ht="18.75" hidden="1" x14ac:dyDescent="0.3">
      <c r="A100" s="53">
        <f>N100+R100+V100+Z100+AD100+AH100+AL100+AP100</f>
        <v>156</v>
      </c>
      <c r="B100" s="53">
        <v>98</v>
      </c>
      <c r="C100" s="336">
        <f>AVERAGE(L100,P100,T100,X100,AB100,AF100,AJ100,AN100,)</f>
        <v>19</v>
      </c>
      <c r="D100" s="3" t="s">
        <v>188</v>
      </c>
      <c r="E100" s="12" t="s">
        <v>135</v>
      </c>
      <c r="F100" s="12" t="s">
        <v>170</v>
      </c>
      <c r="G100" s="57" t="s">
        <v>212</v>
      </c>
      <c r="I100" s="8" t="s">
        <v>92</v>
      </c>
      <c r="J100" s="8" t="s">
        <v>90</v>
      </c>
      <c r="K100" s="344"/>
      <c r="L100" s="344"/>
      <c r="M100" s="344"/>
      <c r="N100" s="344"/>
      <c r="O100" s="314"/>
      <c r="P100" s="314"/>
      <c r="Q100" s="314"/>
      <c r="R100" s="314"/>
      <c r="S100" s="278"/>
      <c r="T100" s="278"/>
      <c r="U100" s="278"/>
      <c r="V100" s="278"/>
      <c r="W100" s="134"/>
      <c r="X100" s="134"/>
      <c r="Y100" s="139"/>
      <c r="Z100" s="139"/>
      <c r="AA100" s="94"/>
      <c r="AB100" s="94"/>
      <c r="AC100" s="94"/>
      <c r="AD100" s="94"/>
      <c r="AE100" s="250">
        <v>6.6782407407407404E-4</v>
      </c>
      <c r="AF100" s="252">
        <v>38</v>
      </c>
      <c r="AG100" s="252">
        <v>37</v>
      </c>
      <c r="AH100" s="253">
        <v>64</v>
      </c>
      <c r="AI100" s="199" t="s">
        <v>289</v>
      </c>
      <c r="AJ100" s="199"/>
      <c r="AK100" s="197"/>
      <c r="AL100" s="180">
        <v>39</v>
      </c>
      <c r="AM100" s="41" t="s">
        <v>152</v>
      </c>
      <c r="AN100" s="42"/>
      <c r="AO100" s="42"/>
      <c r="AP100" s="42">
        <v>53</v>
      </c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</row>
    <row r="101" spans="1:78" ht="18.75" hidden="1" x14ac:dyDescent="0.3">
      <c r="A101" s="53">
        <f>N101+R101+V101+Z101+AD101+AH101+AL101+AP101</f>
        <v>152</v>
      </c>
      <c r="B101" s="53">
        <v>99</v>
      </c>
      <c r="C101" s="336">
        <f>AVERAGE(L101,P101,T101,X101,AB101,AF101,AJ101,AN101,)</f>
        <v>18.5</v>
      </c>
      <c r="D101" s="3" t="s">
        <v>190</v>
      </c>
      <c r="E101" s="12" t="s">
        <v>13</v>
      </c>
      <c r="F101" s="12" t="s">
        <v>170</v>
      </c>
      <c r="G101" s="57" t="s">
        <v>212</v>
      </c>
      <c r="I101" s="8" t="s">
        <v>92</v>
      </c>
      <c r="J101" s="8" t="s">
        <v>90</v>
      </c>
      <c r="K101" s="344"/>
      <c r="L101" s="344"/>
      <c r="M101" s="344"/>
      <c r="N101" s="344"/>
      <c r="O101" s="314"/>
      <c r="P101" s="314"/>
      <c r="Q101" s="314"/>
      <c r="R101" s="314"/>
      <c r="S101" s="278"/>
      <c r="T101" s="278"/>
      <c r="U101" s="278"/>
      <c r="V101" s="278"/>
      <c r="W101" s="134"/>
      <c r="X101" s="134"/>
      <c r="Y101" s="139"/>
      <c r="Z101" s="139"/>
      <c r="AA101" s="94"/>
      <c r="AB101" s="94"/>
      <c r="AC101" s="94"/>
      <c r="AD101" s="94"/>
      <c r="AE101" s="250">
        <v>7.2222222222222219E-4</v>
      </c>
      <c r="AF101" s="252">
        <v>37</v>
      </c>
      <c r="AG101" s="252">
        <v>41</v>
      </c>
      <c r="AH101" s="253">
        <v>60</v>
      </c>
      <c r="AI101" s="199" t="s">
        <v>289</v>
      </c>
      <c r="AJ101" s="199"/>
      <c r="AK101" s="197"/>
      <c r="AL101" s="180">
        <v>39</v>
      </c>
      <c r="AM101" s="41" t="s">
        <v>152</v>
      </c>
      <c r="AN101" s="42"/>
      <c r="AO101" s="42"/>
      <c r="AP101" s="42">
        <v>53</v>
      </c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</row>
    <row r="102" spans="1:78" s="14" customFormat="1" ht="18.75" hidden="1" x14ac:dyDescent="0.3">
      <c r="A102" s="53">
        <f>N102+R102+V102+Z102+AD102+AH102+AL102+AP102</f>
        <v>151</v>
      </c>
      <c r="B102" s="53">
        <v>100</v>
      </c>
      <c r="C102" s="336">
        <f>AVERAGE(L102,P102,T102,X102,AB102,AF102,AJ102,AN102,)</f>
        <v>19</v>
      </c>
      <c r="D102" s="3" t="s">
        <v>191</v>
      </c>
      <c r="E102" s="12" t="s">
        <v>13</v>
      </c>
      <c r="F102" s="12" t="s">
        <v>170</v>
      </c>
      <c r="G102" s="57" t="s">
        <v>212</v>
      </c>
      <c r="H102" s="350"/>
      <c r="I102" s="8" t="s">
        <v>92</v>
      </c>
      <c r="J102" s="8" t="s">
        <v>90</v>
      </c>
      <c r="K102" s="344"/>
      <c r="L102" s="344"/>
      <c r="M102" s="344"/>
      <c r="N102" s="344"/>
      <c r="O102" s="314"/>
      <c r="P102" s="314"/>
      <c r="Q102" s="314"/>
      <c r="R102" s="314"/>
      <c r="S102" s="278"/>
      <c r="T102" s="278"/>
      <c r="U102" s="278"/>
      <c r="V102" s="278"/>
      <c r="W102" s="134"/>
      <c r="X102" s="134"/>
      <c r="Y102" s="139"/>
      <c r="Z102" s="139"/>
      <c r="AA102" s="94"/>
      <c r="AB102" s="94"/>
      <c r="AC102" s="94"/>
      <c r="AD102" s="94"/>
      <c r="AE102" s="250">
        <v>7.2685185185185179E-4</v>
      </c>
      <c r="AF102" s="252">
        <v>38</v>
      </c>
      <c r="AG102" s="252">
        <v>42</v>
      </c>
      <c r="AH102" s="253">
        <v>59</v>
      </c>
      <c r="AI102" s="199" t="s">
        <v>289</v>
      </c>
      <c r="AJ102" s="199"/>
      <c r="AK102" s="197"/>
      <c r="AL102" s="180">
        <v>39</v>
      </c>
      <c r="AM102" s="41" t="s">
        <v>152</v>
      </c>
      <c r="AN102" s="42"/>
      <c r="AO102" s="42"/>
      <c r="AP102" s="42">
        <v>53</v>
      </c>
      <c r="BT102" s="5"/>
      <c r="BU102" s="5"/>
      <c r="BV102" s="5"/>
      <c r="BW102" s="5"/>
      <c r="BX102" s="5"/>
      <c r="BY102" s="5"/>
      <c r="BZ102" s="5"/>
    </row>
    <row r="103" spans="1:78" s="14" customFormat="1" ht="18.75" hidden="1" x14ac:dyDescent="0.3">
      <c r="A103" s="53">
        <f>N103+R103+V103+Z103+AD103+AH103+AL103+AP103</f>
        <v>150</v>
      </c>
      <c r="B103" s="53">
        <v>101</v>
      </c>
      <c r="C103" s="336">
        <f>AVERAGE(L103,P103,T103,X103,AB103,AF103,AJ103,AN103,)</f>
        <v>18.5</v>
      </c>
      <c r="D103" s="3" t="s">
        <v>192</v>
      </c>
      <c r="E103" s="12" t="s">
        <v>25</v>
      </c>
      <c r="F103" s="12" t="s">
        <v>170</v>
      </c>
      <c r="G103" s="57" t="s">
        <v>212</v>
      </c>
      <c r="H103" s="350"/>
      <c r="I103" s="8" t="s">
        <v>92</v>
      </c>
      <c r="J103" s="8" t="s">
        <v>90</v>
      </c>
      <c r="K103" s="344"/>
      <c r="L103" s="344"/>
      <c r="M103" s="344"/>
      <c r="N103" s="344"/>
      <c r="O103" s="314"/>
      <c r="P103" s="314"/>
      <c r="Q103" s="314"/>
      <c r="R103" s="314"/>
      <c r="S103" s="278"/>
      <c r="T103" s="278"/>
      <c r="U103" s="278"/>
      <c r="V103" s="278"/>
      <c r="W103" s="134"/>
      <c r="X103" s="134"/>
      <c r="Y103" s="139"/>
      <c r="Z103" s="139"/>
      <c r="AA103" s="94"/>
      <c r="AB103" s="94"/>
      <c r="AC103" s="94"/>
      <c r="AD103" s="94"/>
      <c r="AE103" s="250">
        <v>7.3148148148148139E-4</v>
      </c>
      <c r="AF103" s="252">
        <v>37</v>
      </c>
      <c r="AG103" s="252">
        <v>43</v>
      </c>
      <c r="AH103" s="253">
        <v>58</v>
      </c>
      <c r="AI103" s="199" t="s">
        <v>289</v>
      </c>
      <c r="AJ103" s="199"/>
      <c r="AK103" s="197"/>
      <c r="AL103" s="180">
        <v>39</v>
      </c>
      <c r="AM103" s="41" t="s">
        <v>152</v>
      </c>
      <c r="AN103" s="42"/>
      <c r="AO103" s="42"/>
      <c r="AP103" s="42">
        <v>53</v>
      </c>
      <c r="BQ103" s="5"/>
      <c r="BR103" s="5"/>
      <c r="BS103" s="5"/>
      <c r="BT103" s="5"/>
      <c r="BU103" s="5"/>
      <c r="BV103" s="5"/>
      <c r="BW103" s="5"/>
      <c r="BX103" s="5"/>
      <c r="BY103" s="5"/>
      <c r="BZ103" s="5"/>
    </row>
    <row r="104" spans="1:78" ht="18.75" hidden="1" x14ac:dyDescent="0.3">
      <c r="A104" s="53">
        <f>N104+R104+V104+Z104+AD104+AH104+AL104+AP104</f>
        <v>148</v>
      </c>
      <c r="B104" s="53">
        <v>102</v>
      </c>
      <c r="C104" s="336">
        <f>AVERAGE(L104,P104,T104,X104,AB104,AF104,AJ104,AN104,)</f>
        <v>36.333333333333336</v>
      </c>
      <c r="D104" s="3" t="s">
        <v>58</v>
      </c>
      <c r="E104" s="12" t="s">
        <v>102</v>
      </c>
      <c r="F104" s="12" t="s">
        <v>234</v>
      </c>
      <c r="G104" s="57" t="s">
        <v>210</v>
      </c>
      <c r="I104" s="8" t="s">
        <v>92</v>
      </c>
      <c r="J104" s="8" t="s">
        <v>90</v>
      </c>
      <c r="K104" s="344"/>
      <c r="L104" s="344"/>
      <c r="M104" s="344"/>
      <c r="N104" s="344"/>
      <c r="O104" s="316"/>
      <c r="P104" s="316"/>
      <c r="Q104" s="316"/>
      <c r="R104" s="316"/>
      <c r="S104" s="281"/>
      <c r="T104" s="281"/>
      <c r="U104" s="281"/>
      <c r="V104" s="281"/>
      <c r="W104" s="131"/>
      <c r="X104" s="131"/>
      <c r="Y104" s="143"/>
      <c r="Z104" s="143"/>
      <c r="AA104" s="96"/>
      <c r="AB104" s="96"/>
      <c r="AC104" s="96"/>
      <c r="AD104" s="96"/>
      <c r="AE104" s="258"/>
      <c r="AF104" s="260"/>
      <c r="AG104" s="252"/>
      <c r="AH104" s="253"/>
      <c r="AI104" s="200">
        <v>4.1203703703703709E-4</v>
      </c>
      <c r="AJ104" s="178">
        <v>50</v>
      </c>
      <c r="AK104" s="180">
        <v>22</v>
      </c>
      <c r="AL104" s="181">
        <v>79</v>
      </c>
      <c r="AM104" s="45">
        <v>2.1412037037037038E-4</v>
      </c>
      <c r="AN104" s="46">
        <v>59</v>
      </c>
      <c r="AO104" s="46">
        <v>32</v>
      </c>
      <c r="AP104" s="46">
        <v>69</v>
      </c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T104" s="14"/>
      <c r="BU104" s="14"/>
      <c r="BV104" s="14"/>
      <c r="BW104" s="14"/>
      <c r="BX104" s="14"/>
      <c r="BY104" s="14"/>
      <c r="BZ104" s="14"/>
    </row>
    <row r="105" spans="1:78" s="14" customFormat="1" ht="18.75" hidden="1" x14ac:dyDescent="0.3">
      <c r="A105" s="53">
        <f>N105+R105+V105+Z105+AD105+AH105+AL105+AP105</f>
        <v>146</v>
      </c>
      <c r="B105" s="53">
        <v>103</v>
      </c>
      <c r="C105" s="336">
        <f>AVERAGE(L105,P105,T105,X105,AB105,AF105,AJ105,AN105,)</f>
        <v>19</v>
      </c>
      <c r="D105" s="3" t="s">
        <v>194</v>
      </c>
      <c r="E105" s="12" t="s">
        <v>195</v>
      </c>
      <c r="F105" s="12" t="s">
        <v>170</v>
      </c>
      <c r="G105" s="57" t="s">
        <v>212</v>
      </c>
      <c r="H105" s="350"/>
      <c r="I105" s="8" t="s">
        <v>92</v>
      </c>
      <c r="J105" s="8" t="s">
        <v>90</v>
      </c>
      <c r="K105" s="344"/>
      <c r="L105" s="344"/>
      <c r="M105" s="344"/>
      <c r="N105" s="344"/>
      <c r="O105" s="318"/>
      <c r="P105" s="318"/>
      <c r="Q105" s="318"/>
      <c r="R105" s="318"/>
      <c r="S105" s="277"/>
      <c r="T105" s="277"/>
      <c r="U105" s="277"/>
      <c r="V105" s="277"/>
      <c r="W105" s="131"/>
      <c r="X105" s="131"/>
      <c r="Y105" s="137"/>
      <c r="Z105" s="137"/>
      <c r="AA105" s="97"/>
      <c r="AB105" s="97"/>
      <c r="AC105" s="97"/>
      <c r="AD105" s="97"/>
      <c r="AE105" s="254">
        <v>7.5000000000000012E-4</v>
      </c>
      <c r="AF105" s="255">
        <v>38</v>
      </c>
      <c r="AG105" s="255">
        <v>47</v>
      </c>
      <c r="AH105" s="255">
        <v>54</v>
      </c>
      <c r="AI105" s="199" t="s">
        <v>289</v>
      </c>
      <c r="AJ105" s="199"/>
      <c r="AK105" s="197"/>
      <c r="AL105" s="180">
        <v>39</v>
      </c>
      <c r="AM105" s="41" t="s">
        <v>152</v>
      </c>
      <c r="AN105" s="42"/>
      <c r="AO105" s="42"/>
      <c r="AP105" s="42">
        <v>53</v>
      </c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</row>
    <row r="106" spans="1:78" s="14" customFormat="1" ht="18.75" x14ac:dyDescent="0.3">
      <c r="A106" s="53">
        <f>N106+R106+V106+Z106+AD106+AH106+AL106+AP106</f>
        <v>144</v>
      </c>
      <c r="B106" s="53">
        <v>104</v>
      </c>
      <c r="C106" s="336">
        <f>AVERAGE(L106,P106,T106,X106,AB106,AF106,AJ106,AN106,)</f>
        <v>19.5</v>
      </c>
      <c r="D106" s="3" t="s">
        <v>196</v>
      </c>
      <c r="E106" s="12" t="s">
        <v>197</v>
      </c>
      <c r="F106" s="12" t="s">
        <v>170</v>
      </c>
      <c r="G106" s="57" t="s">
        <v>212</v>
      </c>
      <c r="H106" s="350" t="s">
        <v>352</v>
      </c>
      <c r="I106" s="8" t="s">
        <v>92</v>
      </c>
      <c r="J106" s="8" t="s">
        <v>90</v>
      </c>
      <c r="K106" s="344"/>
      <c r="L106" s="344"/>
      <c r="M106" s="344"/>
      <c r="N106" s="344"/>
      <c r="O106" s="318"/>
      <c r="P106" s="318"/>
      <c r="Q106" s="318"/>
      <c r="R106" s="318"/>
      <c r="S106" s="277"/>
      <c r="T106" s="277"/>
      <c r="U106" s="277"/>
      <c r="V106" s="277"/>
      <c r="W106" s="131"/>
      <c r="X106" s="131"/>
      <c r="Y106" s="137"/>
      <c r="Z106" s="137"/>
      <c r="AA106" s="97"/>
      <c r="AB106" s="97"/>
      <c r="AC106" s="97"/>
      <c r="AD106" s="97"/>
      <c r="AE106" s="254">
        <v>7.5231481481481471E-4</v>
      </c>
      <c r="AF106" s="255">
        <v>39</v>
      </c>
      <c r="AG106" s="255">
        <v>49</v>
      </c>
      <c r="AH106" s="255">
        <v>52</v>
      </c>
      <c r="AI106" s="199" t="s">
        <v>289</v>
      </c>
      <c r="AJ106" s="199"/>
      <c r="AK106" s="197"/>
      <c r="AL106" s="180">
        <v>39</v>
      </c>
      <c r="AM106" s="41" t="s">
        <v>152</v>
      </c>
      <c r="AN106" s="42"/>
      <c r="AO106" s="42"/>
      <c r="AP106" s="42">
        <v>53</v>
      </c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T106" s="5"/>
      <c r="BU106" s="5"/>
      <c r="BV106" s="5"/>
      <c r="BW106" s="5"/>
      <c r="BX106" s="5"/>
      <c r="BY106" s="5"/>
      <c r="BZ106" s="5"/>
    </row>
    <row r="107" spans="1:78" s="14" customFormat="1" ht="18.75" hidden="1" x14ac:dyDescent="0.3">
      <c r="A107" s="53">
        <f>N107+R107+V107+Z107+AD107+AH107+AL107+AP107</f>
        <v>142</v>
      </c>
      <c r="B107" s="53">
        <v>105</v>
      </c>
      <c r="C107" s="336">
        <f>AVERAGE(L107,P107,T107,X107,AB107,AF107,AJ107,AN107,)</f>
        <v>18</v>
      </c>
      <c r="D107" s="3" t="s">
        <v>134</v>
      </c>
      <c r="E107" s="12" t="s">
        <v>135</v>
      </c>
      <c r="F107" s="12" t="s">
        <v>18</v>
      </c>
      <c r="G107" s="57" t="s">
        <v>210</v>
      </c>
      <c r="H107" s="350"/>
      <c r="I107" s="8" t="s">
        <v>92</v>
      </c>
      <c r="J107" s="8" t="s">
        <v>90</v>
      </c>
      <c r="K107" s="344"/>
      <c r="L107" s="344"/>
      <c r="M107" s="344"/>
      <c r="N107" s="344"/>
      <c r="O107" s="319"/>
      <c r="P107" s="319"/>
      <c r="Q107" s="319"/>
      <c r="R107" s="319"/>
      <c r="S107" s="276"/>
      <c r="T107" s="276"/>
      <c r="U107" s="276"/>
      <c r="V107" s="276"/>
      <c r="W107" s="131"/>
      <c r="X107" s="131"/>
      <c r="Y107" s="144"/>
      <c r="Z107" s="144"/>
      <c r="AA107" s="93"/>
      <c r="AB107" s="93"/>
      <c r="AC107" s="93"/>
      <c r="AD107" s="93"/>
      <c r="AE107" s="258"/>
      <c r="AF107" s="251"/>
      <c r="AG107" s="252"/>
      <c r="AH107" s="253"/>
      <c r="AI107" s="194">
        <v>3.8888888888888892E-4</v>
      </c>
      <c r="AJ107" s="177">
        <v>36</v>
      </c>
      <c r="AK107" s="177">
        <v>11</v>
      </c>
      <c r="AL107" s="177">
        <v>89</v>
      </c>
      <c r="AM107" s="41" t="s">
        <v>152</v>
      </c>
      <c r="AN107" s="42"/>
      <c r="AO107" s="42"/>
      <c r="AP107" s="42">
        <v>53</v>
      </c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Q107" s="5"/>
      <c r="BR107" s="5"/>
      <c r="BS107" s="5"/>
    </row>
    <row r="108" spans="1:78" ht="18.75" x14ac:dyDescent="0.3">
      <c r="A108" s="53">
        <f>N108+R108+V108+Z108+AD108+AH108+AL108+AP108</f>
        <v>141</v>
      </c>
      <c r="B108" s="53">
        <v>106</v>
      </c>
      <c r="C108" s="336">
        <f>AVERAGE(L108,P108,T108,X108,AB108,AF108,AJ108,AN108,)</f>
        <v>19</v>
      </c>
      <c r="D108" s="3" t="s">
        <v>200</v>
      </c>
      <c r="E108" s="12" t="s">
        <v>123</v>
      </c>
      <c r="F108" s="12" t="s">
        <v>170</v>
      </c>
      <c r="G108" s="57" t="s">
        <v>212</v>
      </c>
      <c r="I108" s="8" t="s">
        <v>92</v>
      </c>
      <c r="J108" s="8" t="s">
        <v>90</v>
      </c>
      <c r="K108" s="344"/>
      <c r="L108" s="344"/>
      <c r="M108" s="344"/>
      <c r="N108" s="344"/>
      <c r="O108" s="314"/>
      <c r="P108" s="314"/>
      <c r="Q108" s="314"/>
      <c r="R108" s="314"/>
      <c r="S108" s="278"/>
      <c r="T108" s="278"/>
      <c r="U108" s="278"/>
      <c r="V108" s="278"/>
      <c r="W108" s="134"/>
      <c r="X108" s="134"/>
      <c r="Y108" s="134"/>
      <c r="Z108" s="134"/>
      <c r="AA108" s="95"/>
      <c r="AB108" s="95"/>
      <c r="AC108" s="95"/>
      <c r="AD108" s="95"/>
      <c r="AE108" s="250">
        <v>7.7546296296296304E-4</v>
      </c>
      <c r="AF108" s="253">
        <v>38</v>
      </c>
      <c r="AG108" s="252">
        <v>52</v>
      </c>
      <c r="AH108" s="253">
        <v>49</v>
      </c>
      <c r="AI108" s="199" t="s">
        <v>289</v>
      </c>
      <c r="AJ108" s="199"/>
      <c r="AK108" s="197"/>
      <c r="AL108" s="180">
        <v>39</v>
      </c>
      <c r="AM108" s="41" t="s">
        <v>152</v>
      </c>
      <c r="AN108" s="42"/>
      <c r="AO108" s="42"/>
      <c r="AP108" s="42">
        <v>53</v>
      </c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</row>
    <row r="109" spans="1:78" s="14" customFormat="1" ht="18.75" hidden="1" x14ac:dyDescent="0.3">
      <c r="A109" s="53">
        <f>N109+R109+V109+Z109+AD109+AH109+AL109+AP109</f>
        <v>141</v>
      </c>
      <c r="B109" s="53">
        <v>107</v>
      </c>
      <c r="C109" s="336">
        <f>AVERAGE(L109,P109,T109,X109,AB109,AF109,AJ109,AN109,)</f>
        <v>23</v>
      </c>
      <c r="D109" s="3" t="s">
        <v>94</v>
      </c>
      <c r="E109" s="12" t="s">
        <v>102</v>
      </c>
      <c r="F109" s="12" t="s">
        <v>57</v>
      </c>
      <c r="G109" s="57" t="s">
        <v>210</v>
      </c>
      <c r="H109" s="350"/>
      <c r="I109" s="8" t="s">
        <v>92</v>
      </c>
      <c r="J109" s="8" t="s">
        <v>90</v>
      </c>
      <c r="K109" s="344"/>
      <c r="L109" s="344"/>
      <c r="M109" s="344"/>
      <c r="N109" s="344"/>
      <c r="O109" s="319"/>
      <c r="P109" s="319"/>
      <c r="Q109" s="319"/>
      <c r="R109" s="319"/>
      <c r="S109" s="276"/>
      <c r="T109" s="276"/>
      <c r="U109" s="276"/>
      <c r="V109" s="276"/>
      <c r="W109" s="131"/>
      <c r="X109" s="131"/>
      <c r="Y109" s="144"/>
      <c r="Z109" s="144"/>
      <c r="AA109" s="93"/>
      <c r="AB109" s="93"/>
      <c r="AC109" s="93"/>
      <c r="AD109" s="93"/>
      <c r="AE109" s="258"/>
      <c r="AF109" s="251"/>
      <c r="AG109" s="252"/>
      <c r="AH109" s="253"/>
      <c r="AI109" s="194">
        <v>3.9236111111111107E-4</v>
      </c>
      <c r="AJ109" s="177">
        <v>46</v>
      </c>
      <c r="AK109" s="177">
        <v>13</v>
      </c>
      <c r="AL109" s="177">
        <v>88</v>
      </c>
      <c r="AM109" s="41" t="s">
        <v>152</v>
      </c>
      <c r="AN109" s="42"/>
      <c r="AO109" s="42"/>
      <c r="AP109" s="42">
        <v>53</v>
      </c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</row>
    <row r="110" spans="1:78" s="14" customFormat="1" ht="18.75" hidden="1" x14ac:dyDescent="0.3">
      <c r="A110" s="53">
        <f>N110+R110+V110+Z110+AD110+AH110+AL110+AP110</f>
        <v>140</v>
      </c>
      <c r="B110" s="53">
        <v>108</v>
      </c>
      <c r="C110" s="336">
        <f>AVERAGE(L110,P110,T110,X110,AB110,AF110,AJ110,AN110,)</f>
        <v>20</v>
      </c>
      <c r="D110" s="3" t="s">
        <v>201</v>
      </c>
      <c r="E110" s="12" t="s">
        <v>25</v>
      </c>
      <c r="F110" s="12" t="s">
        <v>18</v>
      </c>
      <c r="G110" s="57" t="s">
        <v>210</v>
      </c>
      <c r="H110" s="350"/>
      <c r="I110" s="8" t="s">
        <v>92</v>
      </c>
      <c r="J110" s="49" t="s">
        <v>66</v>
      </c>
      <c r="K110" s="345"/>
      <c r="L110" s="345"/>
      <c r="M110" s="345"/>
      <c r="N110" s="345"/>
      <c r="O110" s="313"/>
      <c r="P110" s="313"/>
      <c r="Q110" s="313"/>
      <c r="R110" s="313"/>
      <c r="S110" s="283"/>
      <c r="T110" s="283"/>
      <c r="U110" s="283"/>
      <c r="V110" s="283"/>
      <c r="W110" s="134"/>
      <c r="X110" s="134"/>
      <c r="Y110" s="134"/>
      <c r="Z110" s="134"/>
      <c r="AA110" s="95"/>
      <c r="AB110" s="95"/>
      <c r="AC110" s="95"/>
      <c r="AD110" s="95"/>
      <c r="AE110" s="250">
        <v>7.8472222222222214E-4</v>
      </c>
      <c r="AF110" s="253">
        <v>40</v>
      </c>
      <c r="AG110" s="252">
        <v>53</v>
      </c>
      <c r="AH110" s="253">
        <v>48</v>
      </c>
      <c r="AI110" s="199" t="s">
        <v>289</v>
      </c>
      <c r="AJ110" s="199"/>
      <c r="AK110" s="197"/>
      <c r="AL110" s="180">
        <v>39</v>
      </c>
      <c r="AM110" s="41" t="s">
        <v>152</v>
      </c>
      <c r="AN110" s="42"/>
      <c r="AO110" s="42"/>
      <c r="AP110" s="42">
        <v>53</v>
      </c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T110" s="5"/>
      <c r="BU110" s="5"/>
      <c r="BV110" s="5"/>
      <c r="BW110" s="5"/>
      <c r="BX110" s="5"/>
      <c r="BY110" s="5"/>
      <c r="BZ110" s="5"/>
    </row>
    <row r="111" spans="1:78" s="14" customFormat="1" ht="18.75" hidden="1" x14ac:dyDescent="0.3">
      <c r="A111" s="53">
        <f>N111+R111+V111+Z111+AD111+AH111+AL111+AP111</f>
        <v>139</v>
      </c>
      <c r="B111" s="53">
        <v>109</v>
      </c>
      <c r="C111" s="336">
        <f>AVERAGE(L111,P111,T111,X111,AB111,AF111,AJ111,AN111,)</f>
        <v>20</v>
      </c>
      <c r="D111" s="3" t="s">
        <v>202</v>
      </c>
      <c r="E111" s="12" t="s">
        <v>195</v>
      </c>
      <c r="F111" s="12" t="s">
        <v>170</v>
      </c>
      <c r="G111" s="57" t="s">
        <v>212</v>
      </c>
      <c r="H111" s="350"/>
      <c r="I111" s="8" t="s">
        <v>92</v>
      </c>
      <c r="J111" s="8" t="s">
        <v>90</v>
      </c>
      <c r="K111" s="344"/>
      <c r="L111" s="344"/>
      <c r="M111" s="344"/>
      <c r="N111" s="344"/>
      <c r="O111" s="314"/>
      <c r="P111" s="314"/>
      <c r="Q111" s="314"/>
      <c r="R111" s="314"/>
      <c r="S111" s="278"/>
      <c r="T111" s="278"/>
      <c r="U111" s="278"/>
      <c r="V111" s="278"/>
      <c r="W111" s="134"/>
      <c r="X111" s="134"/>
      <c r="Y111" s="134"/>
      <c r="Z111" s="134"/>
      <c r="AA111" s="95"/>
      <c r="AB111" s="95"/>
      <c r="AC111" s="95"/>
      <c r="AD111" s="95"/>
      <c r="AE111" s="250">
        <v>8.0092592592592585E-4</v>
      </c>
      <c r="AF111" s="253">
        <v>40</v>
      </c>
      <c r="AG111" s="252">
        <v>54</v>
      </c>
      <c r="AH111" s="253">
        <v>47</v>
      </c>
      <c r="AI111" s="199" t="s">
        <v>289</v>
      </c>
      <c r="AJ111" s="199"/>
      <c r="AK111" s="197"/>
      <c r="AL111" s="180">
        <v>39</v>
      </c>
      <c r="AM111" s="41" t="s">
        <v>152</v>
      </c>
      <c r="AN111" s="42"/>
      <c r="AO111" s="42"/>
      <c r="AP111" s="42">
        <v>53</v>
      </c>
      <c r="BQ111" s="5"/>
      <c r="BR111" s="5"/>
      <c r="BS111" s="5"/>
    </row>
    <row r="112" spans="1:78" s="29" customFormat="1" ht="18.75" hidden="1" x14ac:dyDescent="0.3">
      <c r="A112" s="53">
        <f>N112+R112+V112+Z112+AD112+AH112+AL112+AP112</f>
        <v>139</v>
      </c>
      <c r="B112" s="53">
        <v>110</v>
      </c>
      <c r="C112" s="336">
        <f>AVERAGE(L112,P112,T112,X112,AB112,AF112,AJ112,AN112,)</f>
        <v>21</v>
      </c>
      <c r="D112" s="3" t="s">
        <v>103</v>
      </c>
      <c r="E112" s="12" t="s">
        <v>102</v>
      </c>
      <c r="F112" s="12" t="s">
        <v>116</v>
      </c>
      <c r="G112" s="57" t="s">
        <v>129</v>
      </c>
      <c r="H112" s="350"/>
      <c r="I112" s="8" t="s">
        <v>92</v>
      </c>
      <c r="J112" s="8" t="s">
        <v>90</v>
      </c>
      <c r="K112" s="344"/>
      <c r="L112" s="344"/>
      <c r="M112" s="344"/>
      <c r="N112" s="344"/>
      <c r="O112" s="314"/>
      <c r="P112" s="314"/>
      <c r="Q112" s="314"/>
      <c r="R112" s="314"/>
      <c r="S112" s="278"/>
      <c r="T112" s="278"/>
      <c r="U112" s="278"/>
      <c r="V112" s="278"/>
      <c r="W112" s="134"/>
      <c r="X112" s="134"/>
      <c r="Y112" s="139"/>
      <c r="Z112" s="139"/>
      <c r="AA112" s="94"/>
      <c r="AB112" s="94"/>
      <c r="AC112" s="94"/>
      <c r="AD112" s="94"/>
      <c r="AE112" s="258"/>
      <c r="AF112" s="252"/>
      <c r="AG112" s="252"/>
      <c r="AH112" s="253"/>
      <c r="AI112" s="195">
        <v>3.9351851851851852E-4</v>
      </c>
      <c r="AJ112" s="180">
        <v>42</v>
      </c>
      <c r="AK112" s="180">
        <v>15</v>
      </c>
      <c r="AL112" s="181">
        <v>86</v>
      </c>
      <c r="AM112" s="41" t="s">
        <v>152</v>
      </c>
      <c r="AN112" s="42"/>
      <c r="AO112" s="42"/>
      <c r="AP112" s="42">
        <v>53</v>
      </c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</row>
    <row r="113" spans="1:78" s="29" customFormat="1" ht="18.75" hidden="1" x14ac:dyDescent="0.3">
      <c r="A113" s="53">
        <f>N113+R113+V113+Z113+AD113+AH113+AL113+AP113</f>
        <v>138</v>
      </c>
      <c r="B113" s="53">
        <v>111</v>
      </c>
      <c r="C113" s="336">
        <f>AVERAGE(L113,P113,T113,X113,AB113,AF113,AJ113,AN113,)</f>
        <v>21</v>
      </c>
      <c r="D113" s="3" t="s">
        <v>216</v>
      </c>
      <c r="E113" s="12" t="s">
        <v>25</v>
      </c>
      <c r="F113" s="12" t="s">
        <v>170</v>
      </c>
      <c r="G113" s="57" t="s">
        <v>212</v>
      </c>
      <c r="H113" s="350"/>
      <c r="I113" s="8" t="s">
        <v>77</v>
      </c>
      <c r="J113" s="8" t="s">
        <v>90</v>
      </c>
      <c r="K113" s="344"/>
      <c r="L113" s="344"/>
      <c r="M113" s="344"/>
      <c r="N113" s="344"/>
      <c r="O113" s="314"/>
      <c r="P113" s="314"/>
      <c r="Q113" s="314"/>
      <c r="R113" s="314"/>
      <c r="S113" s="278"/>
      <c r="T113" s="278"/>
      <c r="U113" s="278"/>
      <c r="V113" s="278"/>
      <c r="W113" s="134"/>
      <c r="X113" s="134"/>
      <c r="Y113" s="134"/>
      <c r="Z113" s="134"/>
      <c r="AA113" s="95"/>
      <c r="AB113" s="95"/>
      <c r="AC113" s="95"/>
      <c r="AD113" s="95"/>
      <c r="AE113" s="250">
        <v>8.2523148148148158E-4</v>
      </c>
      <c r="AF113" s="253">
        <v>42</v>
      </c>
      <c r="AG113" s="253">
        <v>55</v>
      </c>
      <c r="AH113" s="253">
        <v>46</v>
      </c>
      <c r="AI113" s="199" t="s">
        <v>289</v>
      </c>
      <c r="AJ113" s="199"/>
      <c r="AK113" s="197"/>
      <c r="AL113" s="180">
        <v>39</v>
      </c>
      <c r="AM113" s="41" t="s">
        <v>152</v>
      </c>
      <c r="AN113" s="44"/>
      <c r="AO113" s="44"/>
      <c r="AP113" s="44">
        <v>53</v>
      </c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</row>
    <row r="114" spans="1:78" s="14" customFormat="1" ht="18.75" hidden="1" x14ac:dyDescent="0.3">
      <c r="A114" s="53">
        <f>N114+R114+V114+Z114+AD114+AH114+AL114+AP114</f>
        <v>138</v>
      </c>
      <c r="B114" s="53">
        <v>112</v>
      </c>
      <c r="C114" s="336">
        <f>AVERAGE(L114,P114,T114,X114,AB114,AF114,AJ114,AN114,)</f>
        <v>43</v>
      </c>
      <c r="D114" s="3" t="s">
        <v>61</v>
      </c>
      <c r="E114" s="12" t="s">
        <v>87</v>
      </c>
      <c r="F114" s="12" t="s">
        <v>18</v>
      </c>
      <c r="G114" s="57" t="s">
        <v>210</v>
      </c>
      <c r="H114" s="350" t="s">
        <v>365</v>
      </c>
      <c r="I114" s="8" t="s">
        <v>92</v>
      </c>
      <c r="J114" s="8" t="s">
        <v>90</v>
      </c>
      <c r="K114" s="344"/>
      <c r="L114" s="344"/>
      <c r="M114" s="344"/>
      <c r="N114" s="344"/>
      <c r="O114" s="331"/>
      <c r="P114" s="331"/>
      <c r="Q114" s="331"/>
      <c r="R114" s="331"/>
      <c r="S114" s="284"/>
      <c r="T114" s="284"/>
      <c r="U114" s="284"/>
      <c r="V114" s="284"/>
      <c r="W114" s="131"/>
      <c r="X114" s="131"/>
      <c r="Y114" s="144"/>
      <c r="Z114" s="144"/>
      <c r="AA114" s="93"/>
      <c r="AB114" s="93"/>
      <c r="AC114" s="93"/>
      <c r="AD114" s="93"/>
      <c r="AE114" s="258"/>
      <c r="AF114" s="263"/>
      <c r="AG114" s="260"/>
      <c r="AH114" s="253"/>
      <c r="AI114" s="194">
        <v>4.4791666666666672E-4</v>
      </c>
      <c r="AJ114" s="177">
        <v>60</v>
      </c>
      <c r="AK114" s="177">
        <v>33</v>
      </c>
      <c r="AL114" s="177">
        <v>68</v>
      </c>
      <c r="AM114" s="45">
        <v>2.1180555555555555E-4</v>
      </c>
      <c r="AN114" s="46">
        <v>69</v>
      </c>
      <c r="AO114" s="46">
        <v>31</v>
      </c>
      <c r="AP114" s="46">
        <v>70</v>
      </c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T114" s="29"/>
      <c r="BU114" s="29"/>
      <c r="BV114" s="29"/>
      <c r="BW114" s="29"/>
      <c r="BX114" s="29"/>
      <c r="BY114" s="29"/>
      <c r="BZ114" s="29"/>
    </row>
    <row r="115" spans="1:78" s="14" customFormat="1" ht="18.75" hidden="1" x14ac:dyDescent="0.3">
      <c r="A115" s="53">
        <f>N115+R115+V115+Z115+AD115+AH115+AL115+AP115</f>
        <v>137</v>
      </c>
      <c r="B115" s="53">
        <v>113</v>
      </c>
      <c r="C115" s="336">
        <f>AVERAGE(L115,P115,T115,X115,AB115,AF115,AJ115,AN115,)</f>
        <v>23.5</v>
      </c>
      <c r="D115" s="3" t="s">
        <v>203</v>
      </c>
      <c r="E115" s="12" t="s">
        <v>13</v>
      </c>
      <c r="F115" s="12" t="s">
        <v>170</v>
      </c>
      <c r="G115" s="57" t="s">
        <v>212</v>
      </c>
      <c r="H115" s="350"/>
      <c r="I115" s="8" t="s">
        <v>77</v>
      </c>
      <c r="J115" s="8" t="s">
        <v>90</v>
      </c>
      <c r="K115" s="344"/>
      <c r="L115" s="344"/>
      <c r="M115" s="344"/>
      <c r="N115" s="344"/>
      <c r="O115" s="314"/>
      <c r="P115" s="314"/>
      <c r="Q115" s="314"/>
      <c r="R115" s="314"/>
      <c r="S115" s="278"/>
      <c r="T115" s="278"/>
      <c r="U115" s="278"/>
      <c r="V115" s="278"/>
      <c r="W115" s="134"/>
      <c r="X115" s="134"/>
      <c r="Y115" s="134"/>
      <c r="Z115" s="134"/>
      <c r="AA115" s="95"/>
      <c r="AB115" s="95"/>
      <c r="AC115" s="95"/>
      <c r="AD115" s="95"/>
      <c r="AE115" s="250">
        <v>8.3796296296296299E-4</v>
      </c>
      <c r="AF115" s="253">
        <v>47</v>
      </c>
      <c r="AG115" s="252">
        <v>56</v>
      </c>
      <c r="AH115" s="253">
        <v>45</v>
      </c>
      <c r="AI115" s="199" t="s">
        <v>289</v>
      </c>
      <c r="AJ115" s="199"/>
      <c r="AK115" s="197"/>
      <c r="AL115" s="180">
        <v>39</v>
      </c>
      <c r="AM115" s="41" t="s">
        <v>152</v>
      </c>
      <c r="AN115" s="42"/>
      <c r="AO115" s="42"/>
      <c r="AP115" s="42">
        <v>53</v>
      </c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</row>
    <row r="116" spans="1:78" ht="18.75" hidden="1" x14ac:dyDescent="0.3">
      <c r="A116" s="53">
        <f>N116+R116+V116+Z116+AD116+AH116+AL116+AP116</f>
        <v>137</v>
      </c>
      <c r="B116" s="53">
        <v>114</v>
      </c>
      <c r="C116" s="336">
        <f>AVERAGE(L116,P116,T116,X116,AB116,AF116,AJ116,AN116,)</f>
        <v>26</v>
      </c>
      <c r="D116" s="3" t="s">
        <v>29</v>
      </c>
      <c r="E116" s="12" t="s">
        <v>7</v>
      </c>
      <c r="F116" s="12" t="s">
        <v>37</v>
      </c>
      <c r="G116" s="57" t="s">
        <v>230</v>
      </c>
      <c r="I116" s="8" t="s">
        <v>92</v>
      </c>
      <c r="J116" s="8" t="s">
        <v>90</v>
      </c>
      <c r="K116" s="344"/>
      <c r="L116" s="344"/>
      <c r="M116" s="344"/>
      <c r="N116" s="344"/>
      <c r="O116" s="314"/>
      <c r="P116" s="314"/>
      <c r="Q116" s="314"/>
      <c r="R116" s="314"/>
      <c r="S116" s="278"/>
      <c r="T116" s="278"/>
      <c r="U116" s="278"/>
      <c r="V116" s="278"/>
      <c r="W116" s="134"/>
      <c r="X116" s="134"/>
      <c r="Y116" s="139"/>
      <c r="Z116" s="139"/>
      <c r="AA116" s="94"/>
      <c r="AB116" s="94"/>
      <c r="AC116" s="94"/>
      <c r="AD116" s="94"/>
      <c r="AE116" s="264"/>
      <c r="AF116" s="252"/>
      <c r="AG116" s="252"/>
      <c r="AH116" s="252"/>
      <c r="AI116" s="199" t="s">
        <v>289</v>
      </c>
      <c r="AJ116" s="199"/>
      <c r="AK116" s="197"/>
      <c r="AL116" s="180">
        <v>39</v>
      </c>
      <c r="AM116" s="41">
        <v>1.7939814814814817E-4</v>
      </c>
      <c r="AN116" s="42">
        <v>52</v>
      </c>
      <c r="AO116" s="42">
        <v>3</v>
      </c>
      <c r="AP116" s="42">
        <v>98</v>
      </c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29"/>
      <c r="BR116" s="29"/>
      <c r="BS116" s="29"/>
      <c r="BT116" s="14"/>
      <c r="BU116" s="14"/>
      <c r="BV116" s="14"/>
      <c r="BW116" s="14"/>
      <c r="BX116" s="14"/>
      <c r="BY116" s="14"/>
      <c r="BZ116" s="14"/>
    </row>
    <row r="117" spans="1:78" ht="18.75" hidden="1" x14ac:dyDescent="0.3">
      <c r="A117" s="53">
        <f>N117+R117+V117+Z117+AD117+AH117+AL117+AP117</f>
        <v>135</v>
      </c>
      <c r="B117" s="53">
        <v>115</v>
      </c>
      <c r="C117" s="336">
        <f>AVERAGE(L117,P117,T117,X117,AB117,AF117,AJ117,AN117,)</f>
        <v>16</v>
      </c>
      <c r="D117" s="3" t="s">
        <v>205</v>
      </c>
      <c r="E117" s="12" t="s">
        <v>13</v>
      </c>
      <c r="F117" s="12" t="s">
        <v>170</v>
      </c>
      <c r="G117" s="57" t="s">
        <v>212</v>
      </c>
      <c r="I117" s="8" t="s">
        <v>77</v>
      </c>
      <c r="J117" s="8" t="s">
        <v>90</v>
      </c>
      <c r="K117" s="344"/>
      <c r="L117" s="344"/>
      <c r="M117" s="344"/>
      <c r="N117" s="344"/>
      <c r="O117" s="314"/>
      <c r="P117" s="314"/>
      <c r="Q117" s="314"/>
      <c r="R117" s="314"/>
      <c r="S117" s="278"/>
      <c r="T117" s="278"/>
      <c r="U117" s="278"/>
      <c r="V117" s="278"/>
      <c r="W117" s="134"/>
      <c r="X117" s="134"/>
      <c r="Y117" s="134"/>
      <c r="Z117" s="134"/>
      <c r="AA117" s="95"/>
      <c r="AB117" s="95"/>
      <c r="AC117" s="95"/>
      <c r="AD117" s="95"/>
      <c r="AE117" s="250">
        <v>8.4143518518518519E-4</v>
      </c>
      <c r="AF117" s="253">
        <v>32</v>
      </c>
      <c r="AG117" s="252">
        <v>58</v>
      </c>
      <c r="AH117" s="253">
        <v>43</v>
      </c>
      <c r="AI117" s="199" t="s">
        <v>289</v>
      </c>
      <c r="AJ117" s="199"/>
      <c r="AK117" s="197"/>
      <c r="AL117" s="180">
        <v>39</v>
      </c>
      <c r="AM117" s="41" t="s">
        <v>152</v>
      </c>
      <c r="AN117" s="42"/>
      <c r="AO117" s="42"/>
      <c r="AP117" s="42">
        <v>53</v>
      </c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</row>
    <row r="118" spans="1:78" ht="18.75" hidden="1" x14ac:dyDescent="0.3">
      <c r="A118" s="53">
        <f>N118+R118+V118+Z118+AD118+AH118+AL118+AP118</f>
        <v>134</v>
      </c>
      <c r="B118" s="53">
        <v>116</v>
      </c>
      <c r="C118" s="336">
        <f>AVERAGE(L118,P118,T118,X118,AB118,AF118,AJ118,AN118,)</f>
        <v>18</v>
      </c>
      <c r="D118" s="3" t="s">
        <v>206</v>
      </c>
      <c r="E118" s="12" t="s">
        <v>173</v>
      </c>
      <c r="F118" s="12" t="s">
        <v>170</v>
      </c>
      <c r="G118" s="57" t="s">
        <v>212</v>
      </c>
      <c r="I118" s="8" t="s">
        <v>77</v>
      </c>
      <c r="J118" s="8" t="s">
        <v>90</v>
      </c>
      <c r="K118" s="344"/>
      <c r="L118" s="344"/>
      <c r="M118" s="344"/>
      <c r="N118" s="344"/>
      <c r="O118" s="314"/>
      <c r="P118" s="314"/>
      <c r="Q118" s="314"/>
      <c r="R118" s="314"/>
      <c r="S118" s="278"/>
      <c r="T118" s="278"/>
      <c r="U118" s="278"/>
      <c r="V118" s="278"/>
      <c r="W118" s="134"/>
      <c r="X118" s="134"/>
      <c r="Y118" s="134"/>
      <c r="Z118" s="134"/>
      <c r="AA118" s="95"/>
      <c r="AB118" s="95"/>
      <c r="AC118" s="95"/>
      <c r="AD118" s="95"/>
      <c r="AE118" s="250">
        <v>8.4374999999999999E-4</v>
      </c>
      <c r="AF118" s="253">
        <v>36</v>
      </c>
      <c r="AG118" s="252">
        <v>59</v>
      </c>
      <c r="AH118" s="253">
        <v>42</v>
      </c>
      <c r="AI118" s="199" t="s">
        <v>289</v>
      </c>
      <c r="AJ118" s="199"/>
      <c r="AK118" s="197"/>
      <c r="AL118" s="180">
        <v>39</v>
      </c>
      <c r="AM118" s="41" t="s">
        <v>152</v>
      </c>
      <c r="AN118" s="42"/>
      <c r="AO118" s="42"/>
      <c r="AP118" s="42">
        <v>53</v>
      </c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14"/>
      <c r="BR118" s="14"/>
      <c r="BS118" s="14"/>
    </row>
    <row r="119" spans="1:78" ht="18.75" hidden="1" x14ac:dyDescent="0.3">
      <c r="A119" s="53">
        <f>N119+R119+V119+Z119+AD119+AH119+AL119+AP119</f>
        <v>131</v>
      </c>
      <c r="B119" s="53">
        <v>117</v>
      </c>
      <c r="C119" s="336">
        <f>AVERAGE(L119,P119,T119,X119,AB119,AF119,AJ119,AN119,)</f>
        <v>17</v>
      </c>
      <c r="D119" s="3" t="s">
        <v>100</v>
      </c>
      <c r="E119" s="12" t="s">
        <v>50</v>
      </c>
      <c r="F119" s="12" t="s">
        <v>99</v>
      </c>
      <c r="G119" s="57" t="s">
        <v>126</v>
      </c>
      <c r="I119" s="8" t="s">
        <v>92</v>
      </c>
      <c r="J119" s="8" t="s">
        <v>90</v>
      </c>
      <c r="K119" s="344"/>
      <c r="L119" s="344"/>
      <c r="M119" s="344"/>
      <c r="N119" s="344"/>
      <c r="O119" s="319"/>
      <c r="P119" s="319"/>
      <c r="Q119" s="319"/>
      <c r="R119" s="319"/>
      <c r="S119" s="276"/>
      <c r="T119" s="276"/>
      <c r="U119" s="276"/>
      <c r="V119" s="276"/>
      <c r="W119" s="131"/>
      <c r="X119" s="131"/>
      <c r="Y119" s="144"/>
      <c r="Z119" s="144"/>
      <c r="AA119" s="93"/>
      <c r="AB119" s="93"/>
      <c r="AC119" s="93"/>
      <c r="AD119" s="93"/>
      <c r="AE119" s="258"/>
      <c r="AF119" s="251"/>
      <c r="AG119" s="252"/>
      <c r="AH119" s="253"/>
      <c r="AI119" s="194">
        <v>4.1319444444444449E-4</v>
      </c>
      <c r="AJ119" s="177">
        <v>34</v>
      </c>
      <c r="AK119" s="177">
        <v>23</v>
      </c>
      <c r="AL119" s="177">
        <v>78</v>
      </c>
      <c r="AM119" s="41" t="s">
        <v>152</v>
      </c>
      <c r="AN119" s="42"/>
      <c r="AO119" s="42"/>
      <c r="AP119" s="42">
        <v>53</v>
      </c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</row>
    <row r="120" spans="1:78" ht="18.75" hidden="1" x14ac:dyDescent="0.3">
      <c r="A120" s="53">
        <f>N120+R120+V120+Z120+AD120+AH120+AL120+AP120</f>
        <v>130</v>
      </c>
      <c r="B120" s="53">
        <v>118</v>
      </c>
      <c r="C120" s="336">
        <f>AVERAGE(L120,P120,T120,X120,AB120,AF120,AJ120,AN120,)</f>
        <v>25.5</v>
      </c>
      <c r="D120" s="3" t="s">
        <v>33</v>
      </c>
      <c r="E120" s="12" t="s">
        <v>34</v>
      </c>
      <c r="F120" s="12" t="s">
        <v>37</v>
      </c>
      <c r="G120" s="57" t="s">
        <v>230</v>
      </c>
      <c r="I120" s="8" t="s">
        <v>92</v>
      </c>
      <c r="J120" s="8" t="s">
        <v>90</v>
      </c>
      <c r="K120" s="344"/>
      <c r="L120" s="344"/>
      <c r="M120" s="344"/>
      <c r="N120" s="344"/>
      <c r="O120" s="316"/>
      <c r="P120" s="316"/>
      <c r="Q120" s="316"/>
      <c r="R120" s="316"/>
      <c r="S120" s="281"/>
      <c r="T120" s="281"/>
      <c r="U120" s="281"/>
      <c r="V120" s="281"/>
      <c r="W120" s="131"/>
      <c r="X120" s="131"/>
      <c r="Y120" s="143"/>
      <c r="Z120" s="143"/>
      <c r="AA120" s="96"/>
      <c r="AB120" s="96"/>
      <c r="AC120" s="96"/>
      <c r="AD120" s="96"/>
      <c r="AE120" s="265"/>
      <c r="AF120" s="260"/>
      <c r="AG120" s="252"/>
      <c r="AH120" s="260"/>
      <c r="AI120" s="203"/>
      <c r="AJ120" s="180"/>
      <c r="AK120" s="180"/>
      <c r="AL120" s="180">
        <v>39</v>
      </c>
      <c r="AM120" s="45">
        <v>1.8518518518518518E-4</v>
      </c>
      <c r="AN120" s="46">
        <v>51</v>
      </c>
      <c r="AO120" s="46">
        <v>10</v>
      </c>
      <c r="AP120" s="46">
        <v>91</v>
      </c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</row>
    <row r="121" spans="1:78" ht="18.75" hidden="1" x14ac:dyDescent="0.3">
      <c r="A121" s="53">
        <f>N121+R121+V121+Z121+AD121+AH121+AL121+AP121</f>
        <v>129</v>
      </c>
      <c r="B121" s="53">
        <v>119</v>
      </c>
      <c r="C121" s="336">
        <f>AVERAGE(L121,P121,T121,X121,AB121,AF121,AJ121,AN121,)</f>
        <v>20</v>
      </c>
      <c r="D121" s="3" t="s">
        <v>27</v>
      </c>
      <c r="E121" s="12" t="s">
        <v>13</v>
      </c>
      <c r="F121" s="12" t="s">
        <v>36</v>
      </c>
      <c r="G121" s="57" t="s">
        <v>273</v>
      </c>
      <c r="I121" s="8" t="s">
        <v>92</v>
      </c>
      <c r="J121" s="8" t="s">
        <v>90</v>
      </c>
      <c r="K121" s="344"/>
      <c r="L121" s="344"/>
      <c r="M121" s="344"/>
      <c r="N121" s="344"/>
      <c r="O121" s="314"/>
      <c r="P121" s="314"/>
      <c r="Q121" s="314"/>
      <c r="R121" s="314"/>
      <c r="S121" s="278"/>
      <c r="T121" s="278"/>
      <c r="U121" s="278"/>
      <c r="V121" s="278"/>
      <c r="W121" s="134"/>
      <c r="X121" s="134"/>
      <c r="Y121" s="139"/>
      <c r="Z121" s="139"/>
      <c r="AA121" s="94"/>
      <c r="AB121" s="94"/>
      <c r="AC121" s="94"/>
      <c r="AD121" s="94"/>
      <c r="AE121" s="264"/>
      <c r="AF121" s="252"/>
      <c r="AG121" s="252"/>
      <c r="AH121" s="252"/>
      <c r="AI121" s="195"/>
      <c r="AJ121" s="180"/>
      <c r="AK121" s="180"/>
      <c r="AL121" s="180">
        <v>39</v>
      </c>
      <c r="AM121" s="41">
        <v>1.8518518518518518E-4</v>
      </c>
      <c r="AN121" s="42">
        <v>40</v>
      </c>
      <c r="AO121" s="42">
        <v>11</v>
      </c>
      <c r="AP121" s="42">
        <v>90</v>
      </c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</row>
    <row r="122" spans="1:78" ht="18.75" x14ac:dyDescent="0.3">
      <c r="A122" s="53">
        <f>N122+R122+V122+Z122+AD122+AH122+AL122+AP122</f>
        <v>127</v>
      </c>
      <c r="B122" s="53">
        <v>120</v>
      </c>
      <c r="C122" s="336">
        <f>AVERAGE(L122,P122,T122,X122,AB122,AF122,AJ122,AN122,)</f>
        <v>16</v>
      </c>
      <c r="D122" s="3" t="s">
        <v>98</v>
      </c>
      <c r="E122" s="12" t="s">
        <v>101</v>
      </c>
      <c r="F122" s="12" t="s">
        <v>99</v>
      </c>
      <c r="G122" s="57" t="s">
        <v>126</v>
      </c>
      <c r="I122" s="8" t="s">
        <v>92</v>
      </c>
      <c r="J122" s="8" t="s">
        <v>90</v>
      </c>
      <c r="K122" s="344"/>
      <c r="L122" s="344"/>
      <c r="M122" s="344"/>
      <c r="N122" s="344"/>
      <c r="O122" s="319"/>
      <c r="P122" s="319"/>
      <c r="Q122" s="319"/>
      <c r="R122" s="319"/>
      <c r="S122" s="276"/>
      <c r="T122" s="276"/>
      <c r="U122" s="276"/>
      <c r="V122" s="276"/>
      <c r="W122" s="131"/>
      <c r="X122" s="131"/>
      <c r="Y122" s="144"/>
      <c r="Z122" s="144"/>
      <c r="AA122" s="93"/>
      <c r="AB122" s="93"/>
      <c r="AC122" s="93"/>
      <c r="AD122" s="93"/>
      <c r="AE122" s="258"/>
      <c r="AF122" s="251"/>
      <c r="AG122" s="260"/>
      <c r="AH122" s="253"/>
      <c r="AI122" s="194">
        <v>4.236111111111111E-4</v>
      </c>
      <c r="AJ122" s="177">
        <v>32</v>
      </c>
      <c r="AK122" s="177">
        <v>27</v>
      </c>
      <c r="AL122" s="177">
        <v>74</v>
      </c>
      <c r="AM122" s="41" t="s">
        <v>152</v>
      </c>
      <c r="AN122" s="42"/>
      <c r="AO122" s="42"/>
      <c r="AP122" s="42">
        <v>53</v>
      </c>
    </row>
    <row r="123" spans="1:78" ht="18.75" hidden="1" x14ac:dyDescent="0.3">
      <c r="A123" s="53">
        <f>N123+R123+V123+Z123+AD123+AH123+AL123+AP123</f>
        <v>127</v>
      </c>
      <c r="B123" s="53">
        <v>121</v>
      </c>
      <c r="C123" s="336">
        <f>AVERAGE(L123,P123,T123,X123,AB123,AF123,AJ123,AN123,)</f>
        <v>18.5</v>
      </c>
      <c r="D123" s="3" t="s">
        <v>67</v>
      </c>
      <c r="E123" s="12" t="s">
        <v>7</v>
      </c>
      <c r="F123" s="12" t="s">
        <v>26</v>
      </c>
      <c r="G123" s="57" t="s">
        <v>323</v>
      </c>
      <c r="I123" s="8" t="s">
        <v>92</v>
      </c>
      <c r="J123" s="8" t="s">
        <v>90</v>
      </c>
      <c r="K123" s="344"/>
      <c r="L123" s="344"/>
      <c r="M123" s="344"/>
      <c r="N123" s="344"/>
      <c r="O123" s="314"/>
      <c r="P123" s="314"/>
      <c r="Q123" s="314"/>
      <c r="R123" s="314"/>
      <c r="S123" s="278"/>
      <c r="T123" s="278"/>
      <c r="U123" s="278"/>
      <c r="V123" s="278"/>
      <c r="W123" s="134"/>
      <c r="X123" s="134"/>
      <c r="Y123" s="139"/>
      <c r="Z123" s="139"/>
      <c r="AA123" s="94"/>
      <c r="AB123" s="94"/>
      <c r="AC123" s="94"/>
      <c r="AD123" s="94"/>
      <c r="AE123" s="264"/>
      <c r="AF123" s="252"/>
      <c r="AG123" s="252"/>
      <c r="AH123" s="252"/>
      <c r="AI123" s="195"/>
      <c r="AJ123" s="180"/>
      <c r="AK123" s="180"/>
      <c r="AL123" s="180">
        <v>39</v>
      </c>
      <c r="AM123" s="41">
        <v>1.8749999999999998E-4</v>
      </c>
      <c r="AN123" s="42">
        <v>37</v>
      </c>
      <c r="AO123" s="42">
        <v>13</v>
      </c>
      <c r="AP123" s="42">
        <v>88</v>
      </c>
    </row>
    <row r="124" spans="1:78" s="14" customFormat="1" ht="18.75" hidden="1" x14ac:dyDescent="0.3">
      <c r="A124" s="53">
        <f>N124+R124+V124+Z124+AD124+AH124+AL124+AP124</f>
        <v>126</v>
      </c>
      <c r="B124" s="53">
        <v>122</v>
      </c>
      <c r="C124" s="336">
        <f>AVERAGE(L124,P124,T124,X124,AB124,AF124,AJ124,AN124,)</f>
        <v>26.333333333333332</v>
      </c>
      <c r="D124" s="3" t="s">
        <v>70</v>
      </c>
      <c r="E124" s="12" t="s">
        <v>31</v>
      </c>
      <c r="F124" s="12" t="s">
        <v>71</v>
      </c>
      <c r="G124" s="3" t="s">
        <v>210</v>
      </c>
      <c r="H124" s="350"/>
      <c r="I124" s="8" t="s">
        <v>92</v>
      </c>
      <c r="J124" s="8" t="s">
        <v>90</v>
      </c>
      <c r="K124" s="344"/>
      <c r="L124" s="344"/>
      <c r="M124" s="344"/>
      <c r="N124" s="344"/>
      <c r="O124" s="314"/>
      <c r="P124" s="314"/>
      <c r="Q124" s="314"/>
      <c r="R124" s="314"/>
      <c r="S124" s="278"/>
      <c r="T124" s="278"/>
      <c r="U124" s="278"/>
      <c r="V124" s="278"/>
      <c r="W124" s="134"/>
      <c r="X124" s="134"/>
      <c r="Y124" s="139"/>
      <c r="Z124" s="139"/>
      <c r="AA124" s="94"/>
      <c r="AB124" s="94"/>
      <c r="AC124" s="94"/>
      <c r="AD124" s="94"/>
      <c r="AE124" s="258"/>
      <c r="AF124" s="252"/>
      <c r="AG124" s="252"/>
      <c r="AH124" s="253"/>
      <c r="AI124" s="195">
        <v>4.5486111111111102E-4</v>
      </c>
      <c r="AJ124" s="180">
        <v>40</v>
      </c>
      <c r="AK124" s="180">
        <v>37</v>
      </c>
      <c r="AL124" s="181">
        <v>63</v>
      </c>
      <c r="AM124" s="41">
        <v>2.3032407407407409E-4</v>
      </c>
      <c r="AN124" s="42">
        <v>39</v>
      </c>
      <c r="AO124" s="42">
        <v>38</v>
      </c>
      <c r="AP124" s="42">
        <v>63</v>
      </c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</row>
    <row r="125" spans="1:78" s="14" customFormat="1" ht="18.75" x14ac:dyDescent="0.3">
      <c r="A125" s="53">
        <f>N125+R125+V125+Z125+AD125+AH125+AL125+AP125</f>
        <v>126</v>
      </c>
      <c r="B125" s="53">
        <v>123</v>
      </c>
      <c r="C125" s="336">
        <f>AVERAGE(L125,P125,T125,X125,AB125,AF125,AJ125,AN125,)</f>
        <v>20.5</v>
      </c>
      <c r="D125" s="3" t="s">
        <v>96</v>
      </c>
      <c r="E125" s="12" t="s">
        <v>123</v>
      </c>
      <c r="F125" s="12" t="s">
        <v>18</v>
      </c>
      <c r="G125" s="3" t="s">
        <v>210</v>
      </c>
      <c r="H125" s="350"/>
      <c r="I125" s="8" t="s">
        <v>92</v>
      </c>
      <c r="J125" s="8" t="s">
        <v>90</v>
      </c>
      <c r="K125" s="344"/>
      <c r="L125" s="344"/>
      <c r="M125" s="344"/>
      <c r="N125" s="344"/>
      <c r="O125" s="319"/>
      <c r="P125" s="319"/>
      <c r="Q125" s="319"/>
      <c r="R125" s="319"/>
      <c r="S125" s="276"/>
      <c r="T125" s="276"/>
      <c r="U125" s="276"/>
      <c r="V125" s="276"/>
      <c r="W125" s="131"/>
      <c r="X125" s="131"/>
      <c r="Y125" s="144"/>
      <c r="Z125" s="144"/>
      <c r="AA125" s="93"/>
      <c r="AB125" s="93"/>
      <c r="AC125" s="93"/>
      <c r="AD125" s="93"/>
      <c r="AE125" s="258"/>
      <c r="AF125" s="251"/>
      <c r="AG125" s="252"/>
      <c r="AH125" s="253"/>
      <c r="AI125" s="194">
        <v>4.2708333333333335E-4</v>
      </c>
      <c r="AJ125" s="177">
        <v>41</v>
      </c>
      <c r="AK125" s="177">
        <v>28</v>
      </c>
      <c r="AL125" s="177">
        <v>73</v>
      </c>
      <c r="AM125" s="41" t="s">
        <v>152</v>
      </c>
      <c r="AN125" s="42"/>
      <c r="AO125" s="42"/>
      <c r="AP125" s="42">
        <v>53</v>
      </c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</row>
    <row r="126" spans="1:78" s="14" customFormat="1" ht="18.75" hidden="1" x14ac:dyDescent="0.3">
      <c r="A126" s="53">
        <f>N126+R126+V126+Z126+AD126+AH126+AL126+AP126</f>
        <v>126</v>
      </c>
      <c r="B126" s="53">
        <v>124</v>
      </c>
      <c r="C126" s="336">
        <f>AVERAGE(L126,P126,T126,X126,AB126,AF126,AJ126,AN126,)</f>
        <v>25.5</v>
      </c>
      <c r="D126" s="3" t="s">
        <v>68</v>
      </c>
      <c r="E126" s="12" t="s">
        <v>7</v>
      </c>
      <c r="F126" s="12" t="s">
        <v>18</v>
      </c>
      <c r="G126" s="57" t="s">
        <v>210</v>
      </c>
      <c r="H126" s="350"/>
      <c r="I126" s="8" t="s">
        <v>92</v>
      </c>
      <c r="J126" s="8" t="s">
        <v>90</v>
      </c>
      <c r="K126" s="344"/>
      <c r="L126" s="344"/>
      <c r="M126" s="344"/>
      <c r="N126" s="344"/>
      <c r="O126" s="314"/>
      <c r="P126" s="314"/>
      <c r="Q126" s="314"/>
      <c r="R126" s="314"/>
      <c r="S126" s="278"/>
      <c r="T126" s="278"/>
      <c r="U126" s="278"/>
      <c r="V126" s="278"/>
      <c r="W126" s="134"/>
      <c r="X126" s="134"/>
      <c r="Y126" s="139"/>
      <c r="Z126" s="139"/>
      <c r="AA126" s="94"/>
      <c r="AB126" s="94"/>
      <c r="AC126" s="94"/>
      <c r="AD126" s="94"/>
      <c r="AE126" s="264"/>
      <c r="AF126" s="252"/>
      <c r="AG126" s="252"/>
      <c r="AH126" s="252"/>
      <c r="AI126" s="195"/>
      <c r="AJ126" s="180"/>
      <c r="AK126" s="180"/>
      <c r="AL126" s="180">
        <v>39</v>
      </c>
      <c r="AM126" s="41">
        <v>1.8981481481481478E-4</v>
      </c>
      <c r="AN126" s="42">
        <v>51</v>
      </c>
      <c r="AO126" s="42">
        <v>14</v>
      </c>
      <c r="AP126" s="42">
        <v>87</v>
      </c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</row>
    <row r="127" spans="1:78" s="14" customFormat="1" ht="18.75" hidden="1" x14ac:dyDescent="0.3">
      <c r="A127" s="53">
        <f>N127+R127+V127+Z127+AD127+AH127+AL127+AP127</f>
        <v>125</v>
      </c>
      <c r="B127" s="53">
        <v>125</v>
      </c>
      <c r="C127" s="336">
        <f>AVERAGE(L127,P127,T127,X127,AB127,AF127,AJ127,AN127,)</f>
        <v>26</v>
      </c>
      <c r="D127" s="3" t="s">
        <v>117</v>
      </c>
      <c r="E127" s="12" t="s">
        <v>13</v>
      </c>
      <c r="F127" s="12" t="s">
        <v>118</v>
      </c>
      <c r="G127" s="57" t="s">
        <v>210</v>
      </c>
      <c r="H127" s="350"/>
      <c r="I127" s="8" t="s">
        <v>92</v>
      </c>
      <c r="J127" s="8" t="s">
        <v>90</v>
      </c>
      <c r="K127" s="344"/>
      <c r="L127" s="344"/>
      <c r="M127" s="344"/>
      <c r="N127" s="344"/>
      <c r="O127" s="314"/>
      <c r="P127" s="314"/>
      <c r="Q127" s="314"/>
      <c r="R127" s="314"/>
      <c r="S127" s="278"/>
      <c r="T127" s="278"/>
      <c r="U127" s="278"/>
      <c r="V127" s="278"/>
      <c r="W127" s="134"/>
      <c r="X127" s="134"/>
      <c r="Y127" s="139"/>
      <c r="Z127" s="139"/>
      <c r="AA127" s="94"/>
      <c r="AB127" s="94"/>
      <c r="AC127" s="94"/>
      <c r="AD127" s="94"/>
      <c r="AE127" s="258"/>
      <c r="AF127" s="252"/>
      <c r="AG127" s="252"/>
      <c r="AH127" s="253"/>
      <c r="AI127" s="195">
        <v>4.2708333333333335E-4</v>
      </c>
      <c r="AJ127" s="180">
        <v>52</v>
      </c>
      <c r="AK127" s="180">
        <v>29</v>
      </c>
      <c r="AL127" s="181">
        <v>72</v>
      </c>
      <c r="AM127" s="41" t="s">
        <v>152</v>
      </c>
      <c r="AN127" s="42"/>
      <c r="AO127" s="42"/>
      <c r="AP127" s="42">
        <v>53</v>
      </c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</row>
    <row r="128" spans="1:78" ht="18.75" hidden="1" x14ac:dyDescent="0.3">
      <c r="A128" s="53">
        <f>N128+R128+V128+Z128+AD128+AH128+AL128+AP128</f>
        <v>123</v>
      </c>
      <c r="B128" s="53">
        <v>126</v>
      </c>
      <c r="C128" s="336">
        <f>AVERAGE(L128,P128,T128,X128,AB128,AF128,AJ128,AN128,)</f>
        <v>20</v>
      </c>
      <c r="D128" s="3" t="s">
        <v>136</v>
      </c>
      <c r="E128" s="12" t="s">
        <v>135</v>
      </c>
      <c r="F128" s="12" t="s">
        <v>18</v>
      </c>
      <c r="G128" s="57" t="s">
        <v>210</v>
      </c>
      <c r="I128" s="8" t="s">
        <v>92</v>
      </c>
      <c r="J128" s="8" t="s">
        <v>90</v>
      </c>
      <c r="K128" s="344"/>
      <c r="L128" s="344"/>
      <c r="M128" s="344"/>
      <c r="N128" s="344"/>
      <c r="O128" s="314"/>
      <c r="P128" s="314"/>
      <c r="Q128" s="314"/>
      <c r="R128" s="314"/>
      <c r="S128" s="278"/>
      <c r="T128" s="278"/>
      <c r="U128" s="278"/>
      <c r="V128" s="278"/>
      <c r="W128" s="134"/>
      <c r="X128" s="134"/>
      <c r="Y128" s="139"/>
      <c r="Z128" s="139"/>
      <c r="AA128" s="94"/>
      <c r="AB128" s="94"/>
      <c r="AC128" s="94"/>
      <c r="AD128" s="94"/>
      <c r="AE128" s="258"/>
      <c r="AF128" s="252"/>
      <c r="AG128" s="252"/>
      <c r="AH128" s="253"/>
      <c r="AI128" s="195">
        <v>4.3865740740740736E-4</v>
      </c>
      <c r="AJ128" s="180">
        <v>40</v>
      </c>
      <c r="AK128" s="180">
        <v>31</v>
      </c>
      <c r="AL128" s="181">
        <v>70</v>
      </c>
      <c r="AM128" s="41" t="s">
        <v>152</v>
      </c>
      <c r="AN128" s="42"/>
      <c r="AO128" s="42"/>
      <c r="AP128" s="42">
        <v>53</v>
      </c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</row>
    <row r="129" spans="1:78" ht="18.75" hidden="1" x14ac:dyDescent="0.3">
      <c r="A129" s="53">
        <f>N129+R129+V129+Z129+AD129+AH129+AL129+AP129</f>
        <v>118</v>
      </c>
      <c r="B129" s="53">
        <v>127</v>
      </c>
      <c r="C129" s="336">
        <f>AVERAGE(L129,P129,T129,X129,AB129,AF129,AJ129,AN129,)</f>
        <v>17</v>
      </c>
      <c r="D129" s="3" t="s">
        <v>108</v>
      </c>
      <c r="E129" s="12" t="s">
        <v>50</v>
      </c>
      <c r="F129" s="12" t="s">
        <v>71</v>
      </c>
      <c r="G129" s="3" t="s">
        <v>210</v>
      </c>
      <c r="I129" s="8" t="s">
        <v>92</v>
      </c>
      <c r="J129" s="8" t="s">
        <v>90</v>
      </c>
      <c r="K129" s="344"/>
      <c r="L129" s="344"/>
      <c r="M129" s="344"/>
      <c r="N129" s="344"/>
      <c r="O129" s="314"/>
      <c r="P129" s="314"/>
      <c r="Q129" s="314"/>
      <c r="R129" s="314"/>
      <c r="S129" s="278"/>
      <c r="T129" s="278"/>
      <c r="U129" s="278"/>
      <c r="V129" s="278"/>
      <c r="W129" s="134"/>
      <c r="X129" s="134"/>
      <c r="Y129" s="139"/>
      <c r="Z129" s="139"/>
      <c r="AA129" s="94"/>
      <c r="AB129" s="94"/>
      <c r="AC129" s="94"/>
      <c r="AD129" s="94"/>
      <c r="AE129" s="258"/>
      <c r="AF129" s="252"/>
      <c r="AG129" s="252"/>
      <c r="AH129" s="253"/>
      <c r="AI129" s="195">
        <v>4.5486111111111102E-4</v>
      </c>
      <c r="AJ129" s="180">
        <v>34</v>
      </c>
      <c r="AK129" s="180">
        <v>36</v>
      </c>
      <c r="AL129" s="181">
        <v>65</v>
      </c>
      <c r="AM129" s="41" t="s">
        <v>152</v>
      </c>
      <c r="AN129" s="42"/>
      <c r="AO129" s="42"/>
      <c r="AP129" s="42">
        <v>53</v>
      </c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</row>
    <row r="130" spans="1:78" s="2" customFormat="1" ht="18.75" hidden="1" x14ac:dyDescent="0.3">
      <c r="A130" s="53">
        <f>N130+R130+V130+Z130+AD130+AH130+AL130+AP130</f>
        <v>115</v>
      </c>
      <c r="B130" s="53">
        <v>128</v>
      </c>
      <c r="C130" s="336">
        <f>AVERAGE(L130,P130,T130,X130,AB130,AF130,AJ130,AN130,)</f>
        <v>20</v>
      </c>
      <c r="D130" s="3" t="s">
        <v>107</v>
      </c>
      <c r="E130" s="12" t="s">
        <v>50</v>
      </c>
      <c r="F130" s="12" t="s">
        <v>71</v>
      </c>
      <c r="G130" s="3" t="s">
        <v>210</v>
      </c>
      <c r="H130" s="350"/>
      <c r="I130" s="8" t="s">
        <v>92</v>
      </c>
      <c r="J130" s="8" t="s">
        <v>90</v>
      </c>
      <c r="K130" s="344"/>
      <c r="L130" s="344"/>
      <c r="M130" s="344"/>
      <c r="N130" s="344"/>
      <c r="O130" s="314"/>
      <c r="P130" s="314"/>
      <c r="Q130" s="314"/>
      <c r="R130" s="314"/>
      <c r="S130" s="278"/>
      <c r="T130" s="278"/>
      <c r="U130" s="278"/>
      <c r="V130" s="278"/>
      <c r="W130" s="134"/>
      <c r="X130" s="134"/>
      <c r="Y130" s="139"/>
      <c r="Z130" s="139"/>
      <c r="AA130" s="94"/>
      <c r="AB130" s="94"/>
      <c r="AC130" s="94"/>
      <c r="AD130" s="94"/>
      <c r="AE130" s="258"/>
      <c r="AF130" s="252"/>
      <c r="AG130" s="252"/>
      <c r="AH130" s="253"/>
      <c r="AI130" s="195">
        <v>4.6296296296296293E-4</v>
      </c>
      <c r="AJ130" s="180">
        <v>40</v>
      </c>
      <c r="AK130" s="180">
        <v>39</v>
      </c>
      <c r="AL130" s="181">
        <v>62</v>
      </c>
      <c r="AM130" s="41" t="s">
        <v>152</v>
      </c>
      <c r="AN130" s="42"/>
      <c r="AO130" s="42"/>
      <c r="AP130" s="42">
        <v>53</v>
      </c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5"/>
      <c r="BU130" s="5"/>
      <c r="BV130" s="5"/>
      <c r="BW130" s="5"/>
      <c r="BX130" s="5"/>
      <c r="BY130" s="5"/>
      <c r="BZ130" s="5"/>
    </row>
    <row r="131" spans="1:78" ht="18.75" hidden="1" x14ac:dyDescent="0.3">
      <c r="A131" s="53">
        <f>N131+R131+V131+Z131+AD131+AH131+AL131+AP131</f>
        <v>113</v>
      </c>
      <c r="B131" s="53">
        <v>129</v>
      </c>
      <c r="C131" s="336">
        <f>AVERAGE(L131,P131,T131,X131,AB131,AF131,AJ131,AN131,)</f>
        <v>21</v>
      </c>
      <c r="D131" s="3" t="s">
        <v>140</v>
      </c>
      <c r="E131" s="12" t="s">
        <v>245</v>
      </c>
      <c r="F131" s="12" t="s">
        <v>18</v>
      </c>
      <c r="G131" s="57" t="s">
        <v>210</v>
      </c>
      <c r="I131" s="8" t="s">
        <v>92</v>
      </c>
      <c r="J131" s="8" t="s">
        <v>90</v>
      </c>
      <c r="K131" s="344"/>
      <c r="L131" s="344"/>
      <c r="M131" s="344"/>
      <c r="N131" s="344"/>
      <c r="O131" s="319"/>
      <c r="P131" s="319"/>
      <c r="Q131" s="319"/>
      <c r="R131" s="319"/>
      <c r="S131" s="276"/>
      <c r="T131" s="276"/>
      <c r="U131" s="276"/>
      <c r="V131" s="276"/>
      <c r="W131" s="131"/>
      <c r="X131" s="131"/>
      <c r="Y131" s="144"/>
      <c r="Z131" s="144"/>
      <c r="AA131" s="93"/>
      <c r="AB131" s="93"/>
      <c r="AC131" s="93"/>
      <c r="AD131" s="93"/>
      <c r="AE131" s="258"/>
      <c r="AF131" s="251"/>
      <c r="AG131" s="252"/>
      <c r="AH131" s="253"/>
      <c r="AI131" s="194">
        <v>4.6296296296296293E-4</v>
      </c>
      <c r="AJ131" s="177">
        <v>42</v>
      </c>
      <c r="AK131" s="177">
        <v>41</v>
      </c>
      <c r="AL131" s="177">
        <v>60</v>
      </c>
      <c r="AM131" s="41" t="s">
        <v>152</v>
      </c>
      <c r="AN131" s="42"/>
      <c r="AO131" s="42"/>
      <c r="AP131" s="42">
        <v>53</v>
      </c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</row>
    <row r="132" spans="1:78" ht="18.75" x14ac:dyDescent="0.3">
      <c r="A132" s="53">
        <f>N132+R132+V132+Z132+AD132+AH132+AL132+AP132</f>
        <v>112</v>
      </c>
      <c r="B132" s="53">
        <v>130</v>
      </c>
      <c r="C132" s="336">
        <f>AVERAGE(L132,P132,T132,X132,AB132,AF132,AJ132,AN132,)</f>
        <v>20</v>
      </c>
      <c r="D132" s="3" t="s">
        <v>109</v>
      </c>
      <c r="E132" s="12" t="s">
        <v>101</v>
      </c>
      <c r="F132" s="12" t="s">
        <v>71</v>
      </c>
      <c r="G132" s="57" t="s">
        <v>210</v>
      </c>
      <c r="I132" s="8" t="s">
        <v>92</v>
      </c>
      <c r="J132" s="8" t="s">
        <v>90</v>
      </c>
      <c r="K132" s="344"/>
      <c r="L132" s="344"/>
      <c r="M132" s="344"/>
      <c r="N132" s="344"/>
      <c r="O132" s="314"/>
      <c r="P132" s="314"/>
      <c r="Q132" s="314"/>
      <c r="R132" s="314"/>
      <c r="S132" s="278"/>
      <c r="T132" s="278"/>
      <c r="U132" s="278"/>
      <c r="V132" s="278"/>
      <c r="W132" s="134"/>
      <c r="X132" s="134"/>
      <c r="Y132" s="139"/>
      <c r="Z132" s="139"/>
      <c r="AA132" s="94"/>
      <c r="AB132" s="94"/>
      <c r="AC132" s="94"/>
      <c r="AD132" s="94"/>
      <c r="AE132" s="258"/>
      <c r="AF132" s="252"/>
      <c r="AG132" s="252"/>
      <c r="AH132" s="253"/>
      <c r="AI132" s="195">
        <v>4.6527777777777778E-4</v>
      </c>
      <c r="AJ132" s="180">
        <v>40</v>
      </c>
      <c r="AK132" s="180">
        <v>42</v>
      </c>
      <c r="AL132" s="181">
        <v>59</v>
      </c>
      <c r="AM132" s="41" t="s">
        <v>152</v>
      </c>
      <c r="AN132" s="42"/>
      <c r="AO132" s="42"/>
      <c r="AP132" s="42">
        <v>53</v>
      </c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T132" s="2"/>
      <c r="BU132" s="2"/>
      <c r="BV132" s="2"/>
      <c r="BW132" s="2"/>
      <c r="BX132" s="2"/>
      <c r="BY132" s="2"/>
      <c r="BZ132" s="2"/>
    </row>
    <row r="133" spans="1:78" ht="18.75" hidden="1" x14ac:dyDescent="0.3">
      <c r="A133" s="53">
        <f>N133+R133+V133+Z133+AD133+AH133+AL133+AP133</f>
        <v>110</v>
      </c>
      <c r="B133" s="53">
        <v>131</v>
      </c>
      <c r="C133" s="336">
        <f>AVERAGE(L133,P133,T133,X133,AB133,AF133,AJ133,AN133,)</f>
        <v>22.5</v>
      </c>
      <c r="D133" s="3" t="s">
        <v>110</v>
      </c>
      <c r="E133" s="12" t="s">
        <v>50</v>
      </c>
      <c r="F133" s="12" t="s">
        <v>71</v>
      </c>
      <c r="G133" s="3" t="s">
        <v>210</v>
      </c>
      <c r="I133" s="8" t="s">
        <v>92</v>
      </c>
      <c r="J133" s="8" t="s">
        <v>90</v>
      </c>
      <c r="K133" s="344"/>
      <c r="L133" s="344"/>
      <c r="M133" s="344"/>
      <c r="N133" s="344"/>
      <c r="O133" s="314"/>
      <c r="P133" s="314"/>
      <c r="Q133" s="314"/>
      <c r="R133" s="314"/>
      <c r="S133" s="278"/>
      <c r="T133" s="278"/>
      <c r="U133" s="278"/>
      <c r="V133" s="278"/>
      <c r="W133" s="134"/>
      <c r="X133" s="134"/>
      <c r="Y133" s="139"/>
      <c r="Z133" s="139"/>
      <c r="AA133" s="94"/>
      <c r="AB133" s="94"/>
      <c r="AC133" s="94"/>
      <c r="AD133" s="94"/>
      <c r="AE133" s="258"/>
      <c r="AF133" s="252"/>
      <c r="AG133" s="252"/>
      <c r="AH133" s="253"/>
      <c r="AI133" s="195">
        <v>4.7569444444444444E-4</v>
      </c>
      <c r="AJ133" s="180">
        <v>45</v>
      </c>
      <c r="AK133" s="180">
        <v>44</v>
      </c>
      <c r="AL133" s="181">
        <v>57</v>
      </c>
      <c r="AM133" s="41" t="s">
        <v>152</v>
      </c>
      <c r="AN133" s="42"/>
      <c r="AO133" s="42"/>
      <c r="AP133" s="42">
        <v>53</v>
      </c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Q133" s="2"/>
      <c r="BR133" s="2"/>
      <c r="BS133" s="2"/>
    </row>
    <row r="134" spans="1:78" s="33" customFormat="1" ht="18.75" x14ac:dyDescent="0.3">
      <c r="A134" s="53">
        <f>N134+R134+V134+Z134+AD134+AH134+AL134+AP134</f>
        <v>107</v>
      </c>
      <c r="B134" s="53">
        <v>132</v>
      </c>
      <c r="C134" s="336">
        <f>AVERAGE(L134,P134,T134,X134,AB134,AF134,AJ134,AN134,)</f>
        <v>18.5</v>
      </c>
      <c r="D134" s="3" t="s">
        <v>112</v>
      </c>
      <c r="E134" s="12" t="s">
        <v>101</v>
      </c>
      <c r="F134" s="12" t="s">
        <v>71</v>
      </c>
      <c r="G134" s="3" t="s">
        <v>210</v>
      </c>
      <c r="H134" s="350"/>
      <c r="I134" s="8" t="s">
        <v>92</v>
      </c>
      <c r="J134" s="8" t="s">
        <v>90</v>
      </c>
      <c r="K134" s="344"/>
      <c r="L134" s="344"/>
      <c r="M134" s="344"/>
      <c r="N134" s="344"/>
      <c r="O134" s="314"/>
      <c r="P134" s="314"/>
      <c r="Q134" s="314"/>
      <c r="R134" s="314"/>
      <c r="S134" s="278"/>
      <c r="T134" s="278"/>
      <c r="U134" s="278"/>
      <c r="V134" s="278"/>
      <c r="W134" s="134"/>
      <c r="X134" s="134"/>
      <c r="Y134" s="139"/>
      <c r="Z134" s="139"/>
      <c r="AA134" s="94"/>
      <c r="AB134" s="94"/>
      <c r="AC134" s="94"/>
      <c r="AD134" s="94"/>
      <c r="AE134" s="258"/>
      <c r="AF134" s="252"/>
      <c r="AG134" s="252"/>
      <c r="AH134" s="253"/>
      <c r="AI134" s="195">
        <v>4.942129629629629E-4</v>
      </c>
      <c r="AJ134" s="180">
        <v>37</v>
      </c>
      <c r="AK134" s="180">
        <v>47</v>
      </c>
      <c r="AL134" s="181">
        <v>54</v>
      </c>
      <c r="AM134" s="41" t="s">
        <v>152</v>
      </c>
      <c r="AN134" s="42"/>
      <c r="AO134" s="42"/>
      <c r="AP134" s="42">
        <v>53</v>
      </c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</row>
    <row r="135" spans="1:78" ht="18.75" hidden="1" x14ac:dyDescent="0.3">
      <c r="A135" s="53">
        <f>N135+R135+V135+Z135+AD135+AH135+AL135+AP135</f>
        <v>105</v>
      </c>
      <c r="B135" s="53">
        <v>133</v>
      </c>
      <c r="C135" s="336">
        <f>AVERAGE(L135,P135,T135,X135,AB135,AF135,AJ135,AN135,)</f>
        <v>19.5</v>
      </c>
      <c r="D135" s="3" t="s">
        <v>138</v>
      </c>
      <c r="E135" s="12" t="s">
        <v>114</v>
      </c>
      <c r="F135" s="12" t="s">
        <v>18</v>
      </c>
      <c r="G135" s="57" t="s">
        <v>210</v>
      </c>
      <c r="I135" s="8" t="s">
        <v>92</v>
      </c>
      <c r="J135" s="8" t="s">
        <v>90</v>
      </c>
      <c r="K135" s="344"/>
      <c r="L135" s="344"/>
      <c r="M135" s="344"/>
      <c r="N135" s="344"/>
      <c r="O135" s="319"/>
      <c r="P135" s="319"/>
      <c r="Q135" s="319"/>
      <c r="R135" s="319"/>
      <c r="S135" s="276"/>
      <c r="T135" s="276"/>
      <c r="U135" s="276"/>
      <c r="V135" s="276"/>
      <c r="W135" s="131"/>
      <c r="X135" s="131"/>
      <c r="Y135" s="144"/>
      <c r="Z135" s="144"/>
      <c r="AA135" s="93"/>
      <c r="AB135" s="93"/>
      <c r="AC135" s="93"/>
      <c r="AD135" s="93"/>
      <c r="AE135" s="258"/>
      <c r="AF135" s="251"/>
      <c r="AG135" s="252"/>
      <c r="AH135" s="253"/>
      <c r="AI135" s="194">
        <v>5.3125000000000004E-4</v>
      </c>
      <c r="AJ135" s="177">
        <v>39</v>
      </c>
      <c r="AK135" s="177">
        <v>49</v>
      </c>
      <c r="AL135" s="177">
        <v>52</v>
      </c>
      <c r="AM135" s="41" t="s">
        <v>152</v>
      </c>
      <c r="AN135" s="42"/>
      <c r="AO135" s="42"/>
      <c r="AP135" s="42">
        <v>53</v>
      </c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</row>
    <row r="136" spans="1:78" ht="18.75" hidden="1" x14ac:dyDescent="0.3">
      <c r="A136" s="53">
        <f>N136+R136+V136+Z136+AD136+AH136+AL136+AP136</f>
        <v>102</v>
      </c>
      <c r="B136" s="53">
        <v>134</v>
      </c>
      <c r="C136" s="336">
        <f>AVERAGE(L136,P136,T136,X136,AB136,AF136,AJ136,AN136,)</f>
        <v>16.5</v>
      </c>
      <c r="D136" s="3" t="s">
        <v>145</v>
      </c>
      <c r="E136" s="12" t="s">
        <v>245</v>
      </c>
      <c r="F136" s="12" t="s">
        <v>18</v>
      </c>
      <c r="G136" s="57" t="s">
        <v>210</v>
      </c>
      <c r="I136" s="8" t="s">
        <v>92</v>
      </c>
      <c r="J136" s="8" t="s">
        <v>90</v>
      </c>
      <c r="K136" s="344"/>
      <c r="L136" s="344"/>
      <c r="M136" s="344"/>
      <c r="N136" s="344"/>
      <c r="O136" s="314"/>
      <c r="P136" s="314"/>
      <c r="Q136" s="314"/>
      <c r="R136" s="314"/>
      <c r="S136" s="278"/>
      <c r="T136" s="278"/>
      <c r="U136" s="278"/>
      <c r="V136" s="278"/>
      <c r="W136" s="134"/>
      <c r="X136" s="134"/>
      <c r="Y136" s="139"/>
      <c r="Z136" s="139"/>
      <c r="AA136" s="94"/>
      <c r="AB136" s="94"/>
      <c r="AC136" s="94"/>
      <c r="AD136" s="94"/>
      <c r="AE136" s="258"/>
      <c r="AF136" s="252"/>
      <c r="AG136" s="252"/>
      <c r="AH136" s="253"/>
      <c r="AI136" s="195">
        <v>5.5555555555555556E-4</v>
      </c>
      <c r="AJ136" s="180">
        <v>33</v>
      </c>
      <c r="AK136" s="180">
        <v>52</v>
      </c>
      <c r="AL136" s="181">
        <v>49</v>
      </c>
      <c r="AM136" s="41" t="s">
        <v>152</v>
      </c>
      <c r="AN136" s="42"/>
      <c r="AO136" s="42"/>
      <c r="AP136" s="42">
        <v>53</v>
      </c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T136" s="33"/>
      <c r="BU136" s="33"/>
      <c r="BV136" s="33"/>
      <c r="BW136" s="33"/>
      <c r="BX136" s="33"/>
      <c r="BY136" s="33"/>
      <c r="BZ136" s="33"/>
    </row>
    <row r="137" spans="1:78" ht="18.75" hidden="1" x14ac:dyDescent="0.3">
      <c r="A137" s="53">
        <f>N137+R137+V137+Z137+AD137+AH137+AL137+AP137</f>
        <v>101</v>
      </c>
      <c r="B137" s="53">
        <v>135</v>
      </c>
      <c r="C137" s="336">
        <f>AVERAGE(L137,P137,T137,X137,AB137,AF137,AJ137,AN137,)</f>
        <v>17.5</v>
      </c>
      <c r="D137" s="3" t="s">
        <v>141</v>
      </c>
      <c r="E137" s="12" t="s">
        <v>245</v>
      </c>
      <c r="F137" s="12" t="s">
        <v>18</v>
      </c>
      <c r="G137" s="57" t="s">
        <v>210</v>
      </c>
      <c r="I137" s="8" t="s">
        <v>92</v>
      </c>
      <c r="J137" s="8" t="s">
        <v>90</v>
      </c>
      <c r="K137" s="344"/>
      <c r="L137" s="344"/>
      <c r="M137" s="344"/>
      <c r="N137" s="344"/>
      <c r="O137" s="314"/>
      <c r="P137" s="314"/>
      <c r="Q137" s="314"/>
      <c r="R137" s="314"/>
      <c r="S137" s="278"/>
      <c r="T137" s="278"/>
      <c r="U137" s="278"/>
      <c r="V137" s="278"/>
      <c r="W137" s="134"/>
      <c r="X137" s="134"/>
      <c r="Y137" s="139"/>
      <c r="Z137" s="139"/>
      <c r="AA137" s="94"/>
      <c r="AB137" s="94"/>
      <c r="AC137" s="94"/>
      <c r="AD137" s="94"/>
      <c r="AE137" s="258"/>
      <c r="AF137" s="252"/>
      <c r="AG137" s="252"/>
      <c r="AH137" s="253"/>
      <c r="AI137" s="195">
        <v>5.6724537037037041E-4</v>
      </c>
      <c r="AJ137" s="180">
        <v>35</v>
      </c>
      <c r="AK137" s="180">
        <v>53</v>
      </c>
      <c r="AL137" s="181">
        <v>48</v>
      </c>
      <c r="AM137" s="41" t="s">
        <v>152</v>
      </c>
      <c r="AN137" s="42"/>
      <c r="AO137" s="42"/>
      <c r="AP137" s="42">
        <v>53</v>
      </c>
      <c r="BQ137" s="33"/>
      <c r="BR137" s="33"/>
      <c r="BS137" s="33"/>
    </row>
    <row r="138" spans="1:78" ht="18.75" hidden="1" x14ac:dyDescent="0.3">
      <c r="A138" s="53">
        <f>N138+R138+V138+Z138+AD138+AH138+AL138+AP138</f>
        <v>101</v>
      </c>
      <c r="B138" s="53">
        <v>136</v>
      </c>
      <c r="C138" s="336">
        <f>AVERAGE(L138,P138,T138,X138,AB138,AF138,AJ138,AN138,)</f>
        <v>43.333333333333336</v>
      </c>
      <c r="D138" s="3" t="s">
        <v>9</v>
      </c>
      <c r="E138" s="12" t="s">
        <v>88</v>
      </c>
      <c r="F138" s="12" t="s">
        <v>18</v>
      </c>
      <c r="G138" s="3" t="s">
        <v>210</v>
      </c>
      <c r="H138" s="350" t="s">
        <v>355</v>
      </c>
      <c r="I138" s="8" t="s">
        <v>92</v>
      </c>
      <c r="J138" s="8" t="s">
        <v>90</v>
      </c>
      <c r="K138" s="344"/>
      <c r="L138" s="344"/>
      <c r="M138" s="344"/>
      <c r="N138" s="344"/>
      <c r="O138" s="331"/>
      <c r="P138" s="331"/>
      <c r="Q138" s="331"/>
      <c r="R138" s="331"/>
      <c r="S138" s="284"/>
      <c r="T138" s="284"/>
      <c r="U138" s="284"/>
      <c r="V138" s="284"/>
      <c r="W138" s="131"/>
      <c r="X138" s="131"/>
      <c r="Y138" s="144"/>
      <c r="Z138" s="144"/>
      <c r="AA138" s="93"/>
      <c r="AB138" s="93"/>
      <c r="AC138" s="93"/>
      <c r="AD138" s="93"/>
      <c r="AE138" s="258"/>
      <c r="AF138" s="263"/>
      <c r="AG138" s="252"/>
      <c r="AH138" s="253"/>
      <c r="AI138" s="194">
        <v>6.0648148148148139E-4</v>
      </c>
      <c r="AJ138" s="177">
        <v>57</v>
      </c>
      <c r="AK138" s="177">
        <v>56</v>
      </c>
      <c r="AL138" s="177">
        <v>45</v>
      </c>
      <c r="AM138" s="45">
        <v>2.6388888888888886E-4</v>
      </c>
      <c r="AN138" s="46">
        <v>73</v>
      </c>
      <c r="AO138" s="46">
        <v>45</v>
      </c>
      <c r="AP138" s="46">
        <v>56</v>
      </c>
    </row>
    <row r="139" spans="1:78" s="33" customFormat="1" ht="18.75" hidden="1" x14ac:dyDescent="0.3">
      <c r="A139" s="53">
        <f>N139+R139+V139+Z139+AD139+AH139+AL139+AP139</f>
        <v>100</v>
      </c>
      <c r="B139" s="53">
        <v>137</v>
      </c>
      <c r="C139" s="336">
        <f>AVERAGE(L139,P139,T139,X139,AB139,AF139,AJ139,AN139,)</f>
        <v>20</v>
      </c>
      <c r="D139" s="3" t="s">
        <v>115</v>
      </c>
      <c r="E139" s="12" t="s">
        <v>7</v>
      </c>
      <c r="F139" s="12" t="s">
        <v>18</v>
      </c>
      <c r="G139" s="3" t="s">
        <v>210</v>
      </c>
      <c r="H139" s="350"/>
      <c r="I139" s="8" t="s">
        <v>77</v>
      </c>
      <c r="J139" s="8" t="s">
        <v>90</v>
      </c>
      <c r="K139" s="344"/>
      <c r="L139" s="344"/>
      <c r="M139" s="344"/>
      <c r="N139" s="344"/>
      <c r="O139" s="314"/>
      <c r="P139" s="314"/>
      <c r="Q139" s="314"/>
      <c r="R139" s="314"/>
      <c r="S139" s="278"/>
      <c r="T139" s="278"/>
      <c r="U139" s="278"/>
      <c r="V139" s="278"/>
      <c r="W139" s="134"/>
      <c r="X139" s="134"/>
      <c r="Y139" s="139"/>
      <c r="Z139" s="139"/>
      <c r="AA139" s="94"/>
      <c r="AB139" s="94"/>
      <c r="AC139" s="94"/>
      <c r="AD139" s="94"/>
      <c r="AE139" s="258"/>
      <c r="AF139" s="252"/>
      <c r="AG139" s="252"/>
      <c r="AH139" s="253"/>
      <c r="AI139" s="195">
        <v>5.8564814814814818E-4</v>
      </c>
      <c r="AJ139" s="180">
        <v>40</v>
      </c>
      <c r="AK139" s="180">
        <v>54</v>
      </c>
      <c r="AL139" s="181">
        <v>47</v>
      </c>
      <c r="AM139" s="41" t="s">
        <v>152</v>
      </c>
      <c r="AN139" s="42"/>
      <c r="AO139" s="42"/>
      <c r="AP139" s="42">
        <v>53</v>
      </c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</row>
    <row r="140" spans="1:78" ht="18.75" hidden="1" x14ac:dyDescent="0.3">
      <c r="A140" s="53">
        <f>N140+R140+V140+Z140+AD140+AH140+AL140+AP140</f>
        <v>99</v>
      </c>
      <c r="B140" s="53">
        <v>138</v>
      </c>
      <c r="C140" s="336">
        <f>AVERAGE(L140,P140,T140,X140,AB140,AF140,AJ140,AN140,)</f>
        <v>19</v>
      </c>
      <c r="D140" s="3" t="s">
        <v>139</v>
      </c>
      <c r="E140" s="12" t="s">
        <v>114</v>
      </c>
      <c r="F140" s="12" t="s">
        <v>18</v>
      </c>
      <c r="G140" s="57" t="s">
        <v>210</v>
      </c>
      <c r="I140" s="8" t="s">
        <v>92</v>
      </c>
      <c r="J140" s="8" t="s">
        <v>90</v>
      </c>
      <c r="K140" s="344"/>
      <c r="L140" s="344"/>
      <c r="M140" s="344"/>
      <c r="N140" s="344"/>
      <c r="O140" s="314"/>
      <c r="P140" s="314"/>
      <c r="Q140" s="314"/>
      <c r="R140" s="314"/>
      <c r="S140" s="278"/>
      <c r="T140" s="278"/>
      <c r="U140" s="278"/>
      <c r="V140" s="278"/>
      <c r="W140" s="134"/>
      <c r="X140" s="134"/>
      <c r="Y140" s="139"/>
      <c r="Z140" s="139"/>
      <c r="AA140" s="94"/>
      <c r="AB140" s="94"/>
      <c r="AC140" s="94"/>
      <c r="AD140" s="94"/>
      <c r="AE140" s="258"/>
      <c r="AF140" s="252"/>
      <c r="AG140" s="252"/>
      <c r="AH140" s="253"/>
      <c r="AI140" s="195">
        <v>6.030092592592593E-4</v>
      </c>
      <c r="AJ140" s="180">
        <v>38</v>
      </c>
      <c r="AK140" s="180">
        <v>55</v>
      </c>
      <c r="AL140" s="181">
        <v>46</v>
      </c>
      <c r="AM140" s="41" t="s">
        <v>152</v>
      </c>
      <c r="AN140" s="42"/>
      <c r="AO140" s="42"/>
      <c r="AP140" s="42">
        <v>53</v>
      </c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</row>
    <row r="141" spans="1:78" ht="18.75" x14ac:dyDescent="0.3">
      <c r="A141" s="53">
        <f>N141+R141+V141+Z141+AD141+AH141+AL141+AP141</f>
        <v>97</v>
      </c>
      <c r="B141" s="53">
        <v>139</v>
      </c>
      <c r="C141" s="336">
        <f>AVERAGE(L141,P141,T141,X141,AB141,AF141,AJ141,AN141,)</f>
        <v>20</v>
      </c>
      <c r="D141" s="3" t="s">
        <v>111</v>
      </c>
      <c r="E141" s="12" t="s">
        <v>101</v>
      </c>
      <c r="F141" s="12" t="s">
        <v>71</v>
      </c>
      <c r="G141" s="3" t="s">
        <v>210</v>
      </c>
      <c r="I141" s="8" t="s">
        <v>77</v>
      </c>
      <c r="J141" s="8" t="s">
        <v>90</v>
      </c>
      <c r="K141" s="344"/>
      <c r="L141" s="344"/>
      <c r="M141" s="344"/>
      <c r="N141" s="344"/>
      <c r="O141" s="319"/>
      <c r="P141" s="319"/>
      <c r="Q141" s="319"/>
      <c r="R141" s="319"/>
      <c r="S141" s="276"/>
      <c r="T141" s="276"/>
      <c r="U141" s="276"/>
      <c r="V141" s="276"/>
      <c r="W141" s="131"/>
      <c r="X141" s="131"/>
      <c r="Y141" s="144"/>
      <c r="Z141" s="144"/>
      <c r="AA141" s="93"/>
      <c r="AB141" s="93"/>
      <c r="AC141" s="93"/>
      <c r="AD141" s="93"/>
      <c r="AE141" s="258"/>
      <c r="AF141" s="251"/>
      <c r="AG141" s="252"/>
      <c r="AH141" s="253"/>
      <c r="AI141" s="194">
        <v>6.076388888888889E-4</v>
      </c>
      <c r="AJ141" s="177">
        <v>40</v>
      </c>
      <c r="AK141" s="177">
        <v>57</v>
      </c>
      <c r="AL141" s="177">
        <v>44</v>
      </c>
      <c r="AM141" s="41" t="s">
        <v>152</v>
      </c>
      <c r="AN141" s="42"/>
      <c r="AO141" s="42"/>
      <c r="AP141" s="42">
        <v>53</v>
      </c>
      <c r="BT141" s="33"/>
      <c r="BU141" s="33"/>
      <c r="BV141" s="33"/>
      <c r="BW141" s="33"/>
      <c r="BX141" s="33"/>
      <c r="BY141" s="33"/>
      <c r="BZ141" s="33"/>
    </row>
    <row r="142" spans="1:78" ht="18.75" hidden="1" x14ac:dyDescent="0.3">
      <c r="A142" s="53">
        <f>N142+R142+V142+Z142+AD142+AH142+AL142+AP142</f>
        <v>96</v>
      </c>
      <c r="B142" s="53">
        <v>140</v>
      </c>
      <c r="C142" s="336">
        <f>AVERAGE(L142,P142,T142,X142,AB142,AF142,AJ142,AN142,)</f>
        <v>17.5</v>
      </c>
      <c r="D142" s="3" t="s">
        <v>137</v>
      </c>
      <c r="E142" s="12" t="s">
        <v>135</v>
      </c>
      <c r="F142" s="12" t="s">
        <v>18</v>
      </c>
      <c r="G142" s="57" t="s">
        <v>210</v>
      </c>
      <c r="H142" s="350" t="s">
        <v>364</v>
      </c>
      <c r="I142" s="8" t="s">
        <v>77</v>
      </c>
      <c r="J142" s="8" t="s">
        <v>90</v>
      </c>
      <c r="K142" s="344"/>
      <c r="L142" s="344"/>
      <c r="M142" s="344"/>
      <c r="N142" s="344"/>
      <c r="O142" s="319"/>
      <c r="P142" s="319"/>
      <c r="Q142" s="319"/>
      <c r="R142" s="319"/>
      <c r="S142" s="276"/>
      <c r="T142" s="276"/>
      <c r="U142" s="276"/>
      <c r="V142" s="276"/>
      <c r="W142" s="131"/>
      <c r="X142" s="131"/>
      <c r="Y142" s="144"/>
      <c r="Z142" s="144"/>
      <c r="AA142" s="93"/>
      <c r="AB142" s="93"/>
      <c r="AC142" s="93"/>
      <c r="AD142" s="93"/>
      <c r="AE142" s="258"/>
      <c r="AF142" s="251"/>
      <c r="AG142" s="260"/>
      <c r="AH142" s="253"/>
      <c r="AI142" s="194">
        <v>6.087962962962963E-4</v>
      </c>
      <c r="AJ142" s="177">
        <v>35</v>
      </c>
      <c r="AK142" s="177">
        <v>58</v>
      </c>
      <c r="AL142" s="177">
        <v>43</v>
      </c>
      <c r="AM142" s="41" t="s">
        <v>152</v>
      </c>
      <c r="AN142" s="42"/>
      <c r="AO142" s="42"/>
      <c r="AP142" s="42">
        <v>53</v>
      </c>
      <c r="BQ142" s="33"/>
      <c r="BR142" s="33"/>
      <c r="BS142" s="33"/>
    </row>
    <row r="143" spans="1:78" s="33" customFormat="1" ht="18.75" hidden="1" x14ac:dyDescent="0.3">
      <c r="A143" s="53">
        <f>N143+R143+V143+Z143+AD143+AH143+AL143+AP143</f>
        <v>94</v>
      </c>
      <c r="B143" s="53">
        <v>141</v>
      </c>
      <c r="C143" s="336">
        <f>AVERAGE(L143,P143,T143,X143,AB143,AF143,AJ143,AN143,)</f>
        <v>16.5</v>
      </c>
      <c r="D143" s="3" t="s">
        <v>132</v>
      </c>
      <c r="E143" s="12" t="s">
        <v>31</v>
      </c>
      <c r="F143" s="12" t="s">
        <v>18</v>
      </c>
      <c r="G143" s="57" t="s">
        <v>210</v>
      </c>
      <c r="H143" s="350"/>
      <c r="I143" s="8" t="s">
        <v>77</v>
      </c>
      <c r="J143" s="8" t="s">
        <v>90</v>
      </c>
      <c r="K143" s="344"/>
      <c r="L143" s="344"/>
      <c r="M143" s="344"/>
      <c r="N143" s="344"/>
      <c r="O143" s="314"/>
      <c r="P143" s="314"/>
      <c r="Q143" s="314"/>
      <c r="R143" s="314"/>
      <c r="S143" s="278"/>
      <c r="T143" s="278"/>
      <c r="U143" s="278"/>
      <c r="V143" s="278"/>
      <c r="W143" s="134"/>
      <c r="X143" s="134"/>
      <c r="Y143" s="139"/>
      <c r="Z143" s="139"/>
      <c r="AA143" s="94"/>
      <c r="AB143" s="94"/>
      <c r="AC143" s="94"/>
      <c r="AD143" s="94"/>
      <c r="AE143" s="258"/>
      <c r="AF143" s="252"/>
      <c r="AG143" s="252"/>
      <c r="AH143" s="253"/>
      <c r="AI143" s="195">
        <v>6.7013888888888885E-4</v>
      </c>
      <c r="AJ143" s="180">
        <v>33</v>
      </c>
      <c r="AK143" s="180">
        <v>60</v>
      </c>
      <c r="AL143" s="181">
        <v>41</v>
      </c>
      <c r="AM143" s="41" t="s">
        <v>152</v>
      </c>
      <c r="AN143" s="42"/>
      <c r="AO143" s="42"/>
      <c r="AP143" s="42">
        <v>53</v>
      </c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</row>
    <row r="144" spans="1:78" s="33" customFormat="1" ht="18.75" hidden="1" x14ac:dyDescent="0.3">
      <c r="A144" s="53">
        <f>N144+R144+V144+Z144+AD144+AH144+AL144+AP144</f>
        <v>84</v>
      </c>
      <c r="B144" s="53">
        <v>142</v>
      </c>
      <c r="C144" s="336">
        <f>AVERAGE(L144,P144,T144,X144,AB144,AF144,AJ144,AN144,)</f>
        <v>29.5</v>
      </c>
      <c r="D144" s="3" t="s">
        <v>144</v>
      </c>
      <c r="E144" s="12" t="s">
        <v>7</v>
      </c>
      <c r="F144" s="12" t="s">
        <v>37</v>
      </c>
      <c r="G144" s="57" t="s">
        <v>230</v>
      </c>
      <c r="H144" s="350"/>
      <c r="I144" s="8" t="s">
        <v>92</v>
      </c>
      <c r="J144" s="8" t="s">
        <v>90</v>
      </c>
      <c r="K144" s="344"/>
      <c r="L144" s="344"/>
      <c r="M144" s="344"/>
      <c r="N144" s="344"/>
      <c r="O144" s="314"/>
      <c r="P144" s="314"/>
      <c r="Q144" s="314"/>
      <c r="R144" s="314"/>
      <c r="S144" s="278"/>
      <c r="T144" s="278"/>
      <c r="U144" s="278"/>
      <c r="V144" s="278"/>
      <c r="W144" s="134"/>
      <c r="X144" s="134"/>
      <c r="Y144" s="139"/>
      <c r="Z144" s="139"/>
      <c r="AA144" s="94"/>
      <c r="AB144" s="94"/>
      <c r="AC144" s="94"/>
      <c r="AD144" s="94"/>
      <c r="AE144" s="264"/>
      <c r="AF144" s="252"/>
      <c r="AG144" s="252"/>
      <c r="AH144" s="252"/>
      <c r="AI144" s="195"/>
      <c r="AJ144" s="180"/>
      <c r="AK144" s="180"/>
      <c r="AL144" s="180"/>
      <c r="AM144" s="41">
        <v>1.9328703703703703E-4</v>
      </c>
      <c r="AN144" s="42">
        <v>59</v>
      </c>
      <c r="AO144" s="42">
        <v>17</v>
      </c>
      <c r="AP144" s="42">
        <v>84</v>
      </c>
      <c r="BQ144" s="5"/>
      <c r="BR144" s="5"/>
      <c r="BS144" s="5"/>
      <c r="BT144" s="5"/>
      <c r="BU144" s="5"/>
      <c r="BV144" s="5"/>
      <c r="BW144" s="5"/>
      <c r="BX144" s="5"/>
      <c r="BY144" s="5"/>
      <c r="BZ144" s="5"/>
    </row>
    <row r="145" spans="1:78" ht="18.75" hidden="1" x14ac:dyDescent="0.3">
      <c r="A145" s="53">
        <f>N145+R145+V145+Z145+AD145+AH145+AL145+AP145</f>
        <v>81</v>
      </c>
      <c r="B145" s="53">
        <v>143</v>
      </c>
      <c r="C145" s="336">
        <f>AVERAGE(L145,P145,T145,X145,AB145,AF145,AJ145,AN145,)</f>
        <v>26</v>
      </c>
      <c r="D145" s="3" t="s">
        <v>24</v>
      </c>
      <c r="E145" s="12" t="s">
        <v>25</v>
      </c>
      <c r="F145" s="12" t="s">
        <v>36</v>
      </c>
      <c r="G145" s="57" t="s">
        <v>273</v>
      </c>
      <c r="I145" s="8" t="s">
        <v>92</v>
      </c>
      <c r="J145" s="8" t="s">
        <v>90</v>
      </c>
      <c r="K145" s="344"/>
      <c r="L145" s="344"/>
      <c r="M145" s="344"/>
      <c r="N145" s="344"/>
      <c r="O145" s="316"/>
      <c r="P145" s="316"/>
      <c r="Q145" s="316"/>
      <c r="R145" s="316"/>
      <c r="S145" s="281"/>
      <c r="T145" s="281"/>
      <c r="U145" s="281"/>
      <c r="V145" s="281"/>
      <c r="W145" s="131"/>
      <c r="X145" s="131"/>
      <c r="Y145" s="143"/>
      <c r="Z145" s="143"/>
      <c r="AA145" s="96"/>
      <c r="AB145" s="96"/>
      <c r="AC145" s="96"/>
      <c r="AD145" s="96"/>
      <c r="AE145" s="265"/>
      <c r="AF145" s="260"/>
      <c r="AG145" s="252"/>
      <c r="AH145" s="260"/>
      <c r="AI145" s="200"/>
      <c r="AJ145" s="178"/>
      <c r="AK145" s="178"/>
      <c r="AL145" s="178"/>
      <c r="AM145" s="45">
        <v>1.9560185185185183E-4</v>
      </c>
      <c r="AN145" s="46">
        <v>52</v>
      </c>
      <c r="AO145" s="46">
        <v>20</v>
      </c>
      <c r="AP145" s="46">
        <v>81</v>
      </c>
      <c r="BT145" s="33"/>
      <c r="BU145" s="33"/>
      <c r="BV145" s="33"/>
      <c r="BW145" s="33"/>
      <c r="BX145" s="33"/>
      <c r="BY145" s="33"/>
      <c r="BZ145" s="33"/>
    </row>
    <row r="146" spans="1:78" ht="18.75" hidden="1" x14ac:dyDescent="0.3">
      <c r="A146" s="53">
        <f>N146+R146+V146+Z146+AD146+AH146+AL146+AP146</f>
        <v>75</v>
      </c>
      <c r="B146" s="53">
        <v>144</v>
      </c>
      <c r="C146" s="336">
        <f>AVERAGE(L146,P146,T146,X146,AB146,AF146,AJ146,AN146,)</f>
        <v>22.5</v>
      </c>
      <c r="D146" s="3" t="s">
        <v>35</v>
      </c>
      <c r="E146" s="12" t="s">
        <v>34</v>
      </c>
      <c r="F146" s="12" t="s">
        <v>26</v>
      </c>
      <c r="G146" s="57" t="s">
        <v>323</v>
      </c>
      <c r="I146" s="8" t="s">
        <v>92</v>
      </c>
      <c r="J146" s="8" t="s">
        <v>90</v>
      </c>
      <c r="K146" s="344"/>
      <c r="L146" s="344"/>
      <c r="M146" s="344"/>
      <c r="N146" s="344"/>
      <c r="O146" s="314"/>
      <c r="P146" s="314"/>
      <c r="Q146" s="314"/>
      <c r="R146" s="314"/>
      <c r="S146" s="278"/>
      <c r="T146" s="278"/>
      <c r="U146" s="278"/>
      <c r="V146" s="278"/>
      <c r="W146" s="134"/>
      <c r="X146" s="134"/>
      <c r="Y146" s="139"/>
      <c r="Z146" s="139"/>
      <c r="AA146" s="94"/>
      <c r="AB146" s="94"/>
      <c r="AC146" s="94"/>
      <c r="AD146" s="94"/>
      <c r="AE146" s="264"/>
      <c r="AF146" s="252"/>
      <c r="AG146" s="252"/>
      <c r="AH146" s="252"/>
      <c r="AI146" s="195"/>
      <c r="AJ146" s="180"/>
      <c r="AK146" s="180"/>
      <c r="AL146" s="180"/>
      <c r="AM146" s="41">
        <v>2.0717592592592589E-4</v>
      </c>
      <c r="AN146" s="42">
        <v>45</v>
      </c>
      <c r="AO146" s="42">
        <v>26</v>
      </c>
      <c r="AP146" s="42">
        <v>75</v>
      </c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ht="18.75" hidden="1" x14ac:dyDescent="0.3">
      <c r="A147" s="53">
        <f>N147+R147+V147+Z147+AD147+AH147+AL147+AP147</f>
        <v>71</v>
      </c>
      <c r="B147" s="53">
        <v>145</v>
      </c>
      <c r="C147" s="336">
        <f>AVERAGE(L147,P147,T147,X147,AB147,AF147,AJ147,AN147,)</f>
        <v>28</v>
      </c>
      <c r="D147" s="3" t="s">
        <v>80</v>
      </c>
      <c r="E147" s="12" t="s">
        <v>7</v>
      </c>
      <c r="F147" s="12" t="s">
        <v>18</v>
      </c>
      <c r="G147" s="57" t="s">
        <v>210</v>
      </c>
      <c r="I147" s="8" t="s">
        <v>77</v>
      </c>
      <c r="J147" s="8" t="s">
        <v>90</v>
      </c>
      <c r="K147" s="344"/>
      <c r="L147" s="344"/>
      <c r="M147" s="344"/>
      <c r="N147" s="344"/>
      <c r="O147" s="316"/>
      <c r="P147" s="316"/>
      <c r="Q147" s="316"/>
      <c r="R147" s="316"/>
      <c r="S147" s="281"/>
      <c r="T147" s="281"/>
      <c r="U147" s="281"/>
      <c r="V147" s="281"/>
      <c r="W147" s="131"/>
      <c r="X147" s="131"/>
      <c r="Y147" s="143"/>
      <c r="Z147" s="143"/>
      <c r="AA147" s="96"/>
      <c r="AB147" s="96"/>
      <c r="AC147" s="96"/>
      <c r="AD147" s="96"/>
      <c r="AE147" s="265"/>
      <c r="AF147" s="260"/>
      <c r="AG147" s="252"/>
      <c r="AH147" s="260"/>
      <c r="AI147" s="200"/>
      <c r="AJ147" s="178"/>
      <c r="AK147" s="178"/>
      <c r="AL147" s="178"/>
      <c r="AM147" s="45">
        <v>2.1064814814814815E-4</v>
      </c>
      <c r="AN147" s="46">
        <v>56</v>
      </c>
      <c r="AO147" s="46">
        <v>30</v>
      </c>
      <c r="AP147" s="46">
        <v>71</v>
      </c>
      <c r="BQ147" s="33"/>
      <c r="BR147" s="33"/>
      <c r="BS147" s="33"/>
    </row>
    <row r="148" spans="1:78" ht="18.75" hidden="1" x14ac:dyDescent="0.3">
      <c r="A148" s="53">
        <f>N148+R148+V148+Z148+AD148+AH148+AL148+AP148</f>
        <v>67</v>
      </c>
      <c r="B148" s="53">
        <v>146</v>
      </c>
      <c r="C148" s="336">
        <f>AVERAGE(L148,P148,T148,X148,AB148,AF148,AJ148,AN148,)</f>
        <v>30.5</v>
      </c>
      <c r="D148" s="3" t="s">
        <v>30</v>
      </c>
      <c r="E148" s="12" t="s">
        <v>31</v>
      </c>
      <c r="F148" s="12" t="s">
        <v>37</v>
      </c>
      <c r="G148" s="57" t="s">
        <v>230</v>
      </c>
      <c r="I148" s="8" t="s">
        <v>77</v>
      </c>
      <c r="J148" s="8" t="s">
        <v>90</v>
      </c>
      <c r="K148" s="344"/>
      <c r="L148" s="344"/>
      <c r="M148" s="344"/>
      <c r="N148" s="344"/>
      <c r="O148" s="316"/>
      <c r="P148" s="316"/>
      <c r="Q148" s="316"/>
      <c r="R148" s="316"/>
      <c r="S148" s="281"/>
      <c r="T148" s="281"/>
      <c r="U148" s="281"/>
      <c r="V148" s="281"/>
      <c r="W148" s="131"/>
      <c r="X148" s="131"/>
      <c r="Y148" s="143"/>
      <c r="Z148" s="143"/>
      <c r="AA148" s="96"/>
      <c r="AB148" s="96"/>
      <c r="AC148" s="96"/>
      <c r="AD148" s="96"/>
      <c r="AE148" s="265"/>
      <c r="AF148" s="260"/>
      <c r="AG148" s="252"/>
      <c r="AH148" s="260"/>
      <c r="AI148" s="200"/>
      <c r="AJ148" s="178"/>
      <c r="AK148" s="178"/>
      <c r="AL148" s="178"/>
      <c r="AM148" s="45">
        <v>2.1643518518518518E-4</v>
      </c>
      <c r="AN148" s="46">
        <v>61</v>
      </c>
      <c r="AO148" s="46">
        <v>34</v>
      </c>
      <c r="AP148" s="46">
        <v>67</v>
      </c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</row>
    <row r="149" spans="1:78" ht="18.75" hidden="1" x14ac:dyDescent="0.3">
      <c r="A149" s="53">
        <f>N149+R149+V149+Z149+AD149+AH149+AL149+AP149</f>
        <v>65</v>
      </c>
      <c r="B149" s="53">
        <v>147</v>
      </c>
      <c r="C149" s="336">
        <f>AVERAGE(L149,P149,T149,X149,AB149,AF149,AJ149,AN149,)</f>
        <v>22.5</v>
      </c>
      <c r="D149" s="3" t="s">
        <v>78</v>
      </c>
      <c r="E149" s="12" t="s">
        <v>50</v>
      </c>
      <c r="F149" s="12" t="s">
        <v>18</v>
      </c>
      <c r="G149" s="57" t="s">
        <v>210</v>
      </c>
      <c r="I149" s="8" t="s">
        <v>92</v>
      </c>
      <c r="J149" s="8" t="s">
        <v>90</v>
      </c>
      <c r="K149" s="344"/>
      <c r="L149" s="344"/>
      <c r="M149" s="344"/>
      <c r="N149" s="344"/>
      <c r="O149" s="314"/>
      <c r="P149" s="314"/>
      <c r="Q149" s="314"/>
      <c r="R149" s="314"/>
      <c r="S149" s="278"/>
      <c r="T149" s="278"/>
      <c r="U149" s="278"/>
      <c r="V149" s="278"/>
      <c r="W149" s="134"/>
      <c r="X149" s="134"/>
      <c r="Y149" s="139"/>
      <c r="Z149" s="139"/>
      <c r="AA149" s="94"/>
      <c r="AB149" s="94"/>
      <c r="AC149" s="94"/>
      <c r="AD149" s="94"/>
      <c r="AE149" s="264"/>
      <c r="AF149" s="252"/>
      <c r="AG149" s="252"/>
      <c r="AH149" s="252"/>
      <c r="AI149" s="195"/>
      <c r="AJ149" s="180"/>
      <c r="AK149" s="180"/>
      <c r="AL149" s="180"/>
      <c r="AM149" s="41">
        <v>2.3032407407407409E-4</v>
      </c>
      <c r="AN149" s="42">
        <v>45</v>
      </c>
      <c r="AO149" s="42">
        <v>36</v>
      </c>
      <c r="AP149" s="42">
        <v>65</v>
      </c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</row>
    <row r="150" spans="1:78" ht="18.75" hidden="1" x14ac:dyDescent="0.3">
      <c r="A150" s="53">
        <f>N150+R150+V150+Z150+AD150+AH150+AL150+AP150</f>
        <v>64</v>
      </c>
      <c r="B150" s="53">
        <v>148</v>
      </c>
      <c r="C150" s="336">
        <f>AVERAGE(L150,P150,T150,X150,AB150,AF150,AJ150,AN150,)</f>
        <v>28.5</v>
      </c>
      <c r="D150" s="3" t="s">
        <v>64</v>
      </c>
      <c r="E150" s="12" t="s">
        <v>13</v>
      </c>
      <c r="F150" s="12" t="s">
        <v>18</v>
      </c>
      <c r="G150" s="57" t="s">
        <v>210</v>
      </c>
      <c r="I150" s="8" t="s">
        <v>92</v>
      </c>
      <c r="J150" s="8" t="s">
        <v>90</v>
      </c>
      <c r="K150" s="344"/>
      <c r="L150" s="344"/>
      <c r="M150" s="344"/>
      <c r="N150" s="344"/>
      <c r="O150" s="314"/>
      <c r="P150" s="314"/>
      <c r="Q150" s="314"/>
      <c r="R150" s="314"/>
      <c r="S150" s="278"/>
      <c r="T150" s="278"/>
      <c r="U150" s="278"/>
      <c r="V150" s="278"/>
      <c r="W150" s="134"/>
      <c r="X150" s="134"/>
      <c r="Y150" s="139"/>
      <c r="Z150" s="139"/>
      <c r="AA150" s="94"/>
      <c r="AB150" s="94"/>
      <c r="AC150" s="94"/>
      <c r="AD150" s="94"/>
      <c r="AE150" s="264"/>
      <c r="AF150" s="252"/>
      <c r="AG150" s="252"/>
      <c r="AH150" s="252"/>
      <c r="AI150" s="195"/>
      <c r="AJ150" s="180"/>
      <c r="AK150" s="180"/>
      <c r="AL150" s="180"/>
      <c r="AM150" s="41">
        <v>2.3032407407407409E-4</v>
      </c>
      <c r="AN150" s="42">
        <v>57</v>
      </c>
      <c r="AO150" s="42">
        <v>37</v>
      </c>
      <c r="AP150" s="42">
        <v>64</v>
      </c>
    </row>
    <row r="151" spans="1:78" ht="18.75" hidden="1" x14ac:dyDescent="0.3">
      <c r="A151" s="53">
        <f>N151+R151+V151+Z151+AD151+AH151+AL151+AP151</f>
        <v>61</v>
      </c>
      <c r="B151" s="53">
        <v>149</v>
      </c>
      <c r="C151" s="336">
        <f>AVERAGE(L151,P151,T151,X151,AB151,AF151,AJ151,AN151,)</f>
        <v>22</v>
      </c>
      <c r="D151" s="3" t="s">
        <v>82</v>
      </c>
      <c r="E151" s="12" t="s">
        <v>13</v>
      </c>
      <c r="F151" s="12" t="s">
        <v>83</v>
      </c>
      <c r="G151" s="57" t="s">
        <v>231</v>
      </c>
      <c r="I151" s="8" t="s">
        <v>77</v>
      </c>
      <c r="J151" s="8" t="s">
        <v>90</v>
      </c>
      <c r="K151" s="344"/>
      <c r="L151" s="344"/>
      <c r="M151" s="344"/>
      <c r="N151" s="344"/>
      <c r="O151" s="314"/>
      <c r="P151" s="314"/>
      <c r="Q151" s="314"/>
      <c r="R151" s="314"/>
      <c r="S151" s="278"/>
      <c r="T151" s="278"/>
      <c r="U151" s="278"/>
      <c r="V151" s="278"/>
      <c r="W151" s="134"/>
      <c r="X151" s="134"/>
      <c r="Y151" s="139"/>
      <c r="Z151" s="139"/>
      <c r="AA151" s="94"/>
      <c r="AB151" s="94"/>
      <c r="AC151" s="94"/>
      <c r="AD151" s="94"/>
      <c r="AE151" s="264"/>
      <c r="AF151" s="252"/>
      <c r="AG151" s="252"/>
      <c r="AH151" s="252"/>
      <c r="AI151" s="195"/>
      <c r="AJ151" s="180"/>
      <c r="AK151" s="180"/>
      <c r="AL151" s="180"/>
      <c r="AM151" s="41">
        <v>2.3611111111111109E-4</v>
      </c>
      <c r="AN151" s="42">
        <v>44</v>
      </c>
      <c r="AO151" s="42">
        <v>40</v>
      </c>
      <c r="AP151" s="42">
        <v>61</v>
      </c>
    </row>
    <row r="152" spans="1:78" ht="15.75" hidden="1" x14ac:dyDescent="0.25">
      <c r="E152" s="5" t="s">
        <v>227</v>
      </c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AD152" s="81"/>
      <c r="AE152" s="9"/>
      <c r="AH152" s="8"/>
    </row>
    <row r="153" spans="1:78" ht="15.75" hidden="1" x14ac:dyDescent="0.25">
      <c r="A153" s="21"/>
      <c r="B153" s="21"/>
      <c r="C153" s="6"/>
      <c r="D153" s="20" t="s">
        <v>157</v>
      </c>
      <c r="E153" s="5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AD153" s="81"/>
      <c r="AE153" s="5"/>
      <c r="AF153" s="5"/>
      <c r="AG153" s="5"/>
      <c r="AH153" s="5"/>
      <c r="AI153" s="5"/>
    </row>
    <row r="154" spans="1:78" ht="15.75" hidden="1" x14ac:dyDescent="0.25">
      <c r="A154" s="21"/>
      <c r="B154" s="21"/>
      <c r="C154" s="320" t="s">
        <v>147</v>
      </c>
      <c r="D154" s="11" t="s">
        <v>155</v>
      </c>
      <c r="F154" s="5"/>
      <c r="Y154" s="21"/>
      <c r="Z154" s="21"/>
      <c r="AC154" s="21"/>
      <c r="AD154" s="11"/>
      <c r="AE154" s="5"/>
      <c r="AF154" s="5"/>
      <c r="AG154" s="5"/>
      <c r="AH154" s="5"/>
      <c r="AI154" s="11"/>
      <c r="AK154" s="5"/>
      <c r="AL154" s="5"/>
      <c r="AM154" s="5"/>
      <c r="AN154" s="5"/>
      <c r="AO154" s="5"/>
      <c r="AP154" s="5"/>
    </row>
    <row r="155" spans="1:78" ht="15.75" hidden="1" x14ac:dyDescent="0.25">
      <c r="A155" s="21"/>
      <c r="B155" s="21"/>
      <c r="C155" s="320" t="s">
        <v>148</v>
      </c>
      <c r="D155" s="11" t="s">
        <v>149</v>
      </c>
      <c r="F155" s="5"/>
      <c r="Y155" s="21"/>
      <c r="Z155" s="21"/>
      <c r="AC155" s="21"/>
      <c r="AD155" s="19"/>
      <c r="AI155" s="11"/>
      <c r="AK155" s="5"/>
      <c r="AL155" s="5"/>
      <c r="AM155" s="5"/>
      <c r="AN155" s="5"/>
      <c r="AO155" s="5"/>
      <c r="AP155" s="5"/>
    </row>
    <row r="156" spans="1:78" ht="15.75" hidden="1" x14ac:dyDescent="0.25">
      <c r="A156" s="11"/>
      <c r="B156" s="11"/>
      <c r="C156" s="6" t="s">
        <v>150</v>
      </c>
      <c r="D156" s="11" t="s">
        <v>153</v>
      </c>
      <c r="F156" s="5"/>
      <c r="Y156" s="21"/>
      <c r="Z156" s="21"/>
      <c r="AC156" s="21"/>
      <c r="AD156" s="19"/>
      <c r="AI156" s="11"/>
      <c r="AK156" s="5"/>
      <c r="AL156" s="5"/>
      <c r="AM156" s="5"/>
      <c r="AN156" s="5"/>
      <c r="AO156" s="5"/>
      <c r="AP156" s="5"/>
    </row>
    <row r="157" spans="1:78" ht="15.75" hidden="1" x14ac:dyDescent="0.25">
      <c r="A157" s="11"/>
      <c r="B157" s="11"/>
      <c r="C157" s="6" t="s">
        <v>151</v>
      </c>
      <c r="D157" s="11" t="s">
        <v>154</v>
      </c>
      <c r="F157" s="5"/>
      <c r="Y157" s="11"/>
      <c r="Z157" s="11"/>
      <c r="AC157" s="11"/>
      <c r="AD157" s="37"/>
      <c r="AI157" s="11"/>
      <c r="AK157" s="5"/>
      <c r="AL157" s="5"/>
      <c r="AM157" s="5"/>
      <c r="AN157" s="5"/>
      <c r="AO157" s="5"/>
      <c r="AP157" s="5"/>
    </row>
    <row r="158" spans="1:78" ht="15.75" hidden="1" x14ac:dyDescent="0.25">
      <c r="A158" s="21"/>
      <c r="B158" s="21"/>
      <c r="C158" s="320"/>
      <c r="F158" s="5"/>
      <c r="G158" s="5"/>
      <c r="Y158" s="11"/>
      <c r="Z158" s="11"/>
      <c r="AC158" s="11"/>
      <c r="AD158" s="37"/>
      <c r="AE158" s="5"/>
      <c r="AF158" s="5"/>
      <c r="AG158" s="5"/>
      <c r="AH158" s="5"/>
      <c r="AI158" s="11"/>
      <c r="AK158" s="5"/>
      <c r="AL158" s="5"/>
      <c r="AM158" s="5"/>
      <c r="AN158" s="5"/>
      <c r="AO158" s="5"/>
      <c r="AP158" s="5"/>
    </row>
    <row r="159" spans="1:78" ht="15.75" hidden="1" x14ac:dyDescent="0.25">
      <c r="A159" s="21"/>
      <c r="B159" s="21"/>
      <c r="C159" s="320"/>
      <c r="D159" s="22" t="s">
        <v>160</v>
      </c>
      <c r="F159" s="5"/>
      <c r="Y159" s="21"/>
      <c r="Z159" s="21"/>
      <c r="AC159" s="21"/>
      <c r="AD159" s="19"/>
      <c r="AI159" s="11"/>
      <c r="AK159" s="5"/>
      <c r="AL159" s="5"/>
      <c r="AM159" s="5"/>
      <c r="AN159" s="5"/>
      <c r="AO159" s="5"/>
      <c r="AP159" s="5"/>
    </row>
    <row r="160" spans="1:78" ht="15.75" hidden="1" x14ac:dyDescent="0.25">
      <c r="A160" s="21"/>
      <c r="B160" s="21"/>
      <c r="C160" s="320" t="s">
        <v>147</v>
      </c>
      <c r="D160" s="5" t="s">
        <v>158</v>
      </c>
      <c r="F160" s="5"/>
      <c r="G160" s="28"/>
      <c r="Y160" s="21"/>
      <c r="Z160" s="21"/>
      <c r="AC160" s="21"/>
      <c r="AD160" s="19"/>
      <c r="AI160" s="11"/>
      <c r="AK160" s="5"/>
      <c r="AL160" s="5"/>
      <c r="AM160" s="5"/>
      <c r="AN160" s="5"/>
      <c r="AO160" s="5"/>
      <c r="AP160" s="5"/>
    </row>
    <row r="161" spans="1:42" ht="15.75" hidden="1" x14ac:dyDescent="0.25">
      <c r="A161" s="21"/>
      <c r="B161" s="21"/>
      <c r="C161" s="320" t="s">
        <v>148</v>
      </c>
      <c r="D161" s="5" t="s">
        <v>159</v>
      </c>
      <c r="F161" s="5"/>
      <c r="G161" s="36"/>
      <c r="Y161" s="21"/>
      <c r="Z161" s="21"/>
      <c r="AC161" s="21"/>
      <c r="AD161" s="19"/>
      <c r="AI161" s="11"/>
      <c r="AK161" s="5"/>
      <c r="AL161" s="5"/>
      <c r="AM161" s="5"/>
      <c r="AN161" s="5"/>
      <c r="AO161" s="5"/>
      <c r="AP161" s="5"/>
    </row>
    <row r="162" spans="1:42" ht="15.75" hidden="1" x14ac:dyDescent="0.25">
      <c r="A162" s="11"/>
      <c r="B162" s="11"/>
      <c r="C162" s="6"/>
      <c r="F162" s="5"/>
      <c r="Y162" s="21"/>
      <c r="Z162" s="21"/>
      <c r="AC162" s="21"/>
      <c r="AD162" s="19"/>
      <c r="AI162" s="11"/>
      <c r="AK162" s="5"/>
      <c r="AL162" s="5"/>
      <c r="AM162" s="5"/>
      <c r="AN162" s="5"/>
      <c r="AO162" s="5"/>
      <c r="AP162" s="5"/>
    </row>
    <row r="163" spans="1:42" ht="15.75" hidden="1" x14ac:dyDescent="0.25">
      <c r="A163" s="11"/>
      <c r="B163" s="11"/>
      <c r="C163" s="6"/>
      <c r="D163" s="22" t="s">
        <v>161</v>
      </c>
      <c r="F163" s="5"/>
      <c r="Y163" s="11"/>
      <c r="Z163" s="11"/>
      <c r="AC163" s="11"/>
      <c r="AD163" s="37"/>
      <c r="AE163" s="5"/>
      <c r="AF163" s="5"/>
      <c r="AG163" s="5"/>
      <c r="AH163" s="5"/>
      <c r="AI163" s="11"/>
      <c r="AK163" s="5"/>
      <c r="AL163" s="5"/>
      <c r="AM163" s="5"/>
      <c r="AN163" s="5"/>
      <c r="AO163" s="5"/>
      <c r="AP163" s="5"/>
    </row>
    <row r="164" spans="1:42" ht="15.75" hidden="1" x14ac:dyDescent="0.25">
      <c r="A164" s="21"/>
      <c r="B164" s="21"/>
      <c r="C164" s="320" t="s">
        <v>147</v>
      </c>
      <c r="D164" s="5" t="s">
        <v>162</v>
      </c>
      <c r="F164" s="5"/>
      <c r="G164" s="27"/>
      <c r="Y164" s="11"/>
      <c r="Z164" s="11"/>
      <c r="AC164" s="11"/>
      <c r="AD164" s="37"/>
      <c r="AI164" s="11"/>
      <c r="AK164" s="5"/>
      <c r="AL164" s="5"/>
      <c r="AM164" s="5"/>
      <c r="AN164" s="5"/>
      <c r="AO164" s="5"/>
      <c r="AP164" s="5"/>
    </row>
    <row r="165" spans="1:42" ht="15.75" hidden="1" x14ac:dyDescent="0.25">
      <c r="A165" s="21"/>
      <c r="B165" s="21"/>
      <c r="C165" s="320" t="s">
        <v>148</v>
      </c>
      <c r="D165" s="5" t="s">
        <v>163</v>
      </c>
      <c r="F165" s="5"/>
      <c r="Y165" s="21"/>
      <c r="Z165" s="21"/>
      <c r="AC165" s="21"/>
      <c r="AD165" s="19"/>
      <c r="AE165" s="5"/>
      <c r="AF165" s="5"/>
      <c r="AG165" s="5"/>
      <c r="AH165" s="5"/>
      <c r="AI165" s="11"/>
      <c r="AK165" s="5"/>
      <c r="AL165" s="5"/>
      <c r="AM165" s="5"/>
      <c r="AN165" s="5"/>
      <c r="AO165" s="5"/>
      <c r="AP165" s="5"/>
    </row>
    <row r="166" spans="1:42" ht="15.75" hidden="1" x14ac:dyDescent="0.25">
      <c r="A166" s="21"/>
      <c r="B166" s="21"/>
      <c r="C166" s="6"/>
      <c r="D166" s="5" t="s">
        <v>228</v>
      </c>
      <c r="F166" s="5"/>
      <c r="Y166" s="21"/>
      <c r="Z166" s="21"/>
      <c r="AC166" s="21"/>
      <c r="AD166" s="19"/>
      <c r="AI166" s="11"/>
      <c r="AK166" s="5"/>
      <c r="AL166" s="5"/>
      <c r="AM166" s="5"/>
      <c r="AN166" s="5"/>
      <c r="AO166" s="5"/>
      <c r="AP166" s="5"/>
    </row>
    <row r="167" spans="1:42" ht="15.75" hidden="1" x14ac:dyDescent="0.25">
      <c r="A167" s="21"/>
      <c r="B167" s="21"/>
      <c r="C167" s="6"/>
      <c r="D167" s="5" t="s">
        <v>229</v>
      </c>
      <c r="F167" s="5"/>
      <c r="Y167" s="21"/>
      <c r="Z167" s="21"/>
      <c r="AC167" s="21"/>
      <c r="AD167" s="11"/>
      <c r="AI167" s="11"/>
      <c r="AK167" s="5"/>
      <c r="AL167" s="5"/>
      <c r="AM167" s="5"/>
      <c r="AN167" s="5"/>
      <c r="AO167" s="5"/>
      <c r="AP167" s="5"/>
    </row>
    <row r="168" spans="1:42" ht="15.75" hidden="1" x14ac:dyDescent="0.25">
      <c r="A168" s="21"/>
      <c r="B168" s="21"/>
      <c r="C168" s="6"/>
      <c r="D168" s="6"/>
      <c r="F168" s="5"/>
      <c r="Y168" s="21"/>
      <c r="Z168" s="21"/>
      <c r="AC168" s="21"/>
      <c r="AD168" s="11"/>
      <c r="AI168" s="11"/>
      <c r="AK168" s="5"/>
      <c r="AL168" s="5"/>
      <c r="AM168" s="5"/>
      <c r="AN168" s="5"/>
      <c r="AO168" s="5"/>
      <c r="AP168" s="5"/>
    </row>
    <row r="169" spans="1:42" ht="15.75" hidden="1" x14ac:dyDescent="0.25">
      <c r="A169" s="21"/>
      <c r="B169" s="21"/>
      <c r="C169" s="6"/>
      <c r="D169" s="6"/>
      <c r="E169" s="5"/>
      <c r="F169" s="5"/>
      <c r="Y169" s="21"/>
      <c r="Z169" s="21"/>
      <c r="AC169" s="21"/>
      <c r="AD169" s="11"/>
      <c r="AI169" s="11"/>
      <c r="AK169" s="5"/>
      <c r="AL169" s="5"/>
      <c r="AM169" s="5"/>
      <c r="AN169" s="5"/>
      <c r="AO169" s="5"/>
      <c r="AP169" s="5"/>
    </row>
    <row r="170" spans="1:42" ht="15.75" hidden="1" x14ac:dyDescent="0.25">
      <c r="A170" s="21"/>
      <c r="B170" s="21"/>
      <c r="C170" s="6"/>
      <c r="D170" s="6"/>
      <c r="E170" s="5"/>
      <c r="F170" s="5"/>
      <c r="Y170" s="21"/>
      <c r="Z170" s="21"/>
      <c r="AC170" s="21"/>
      <c r="AD170" s="11"/>
      <c r="AI170" s="11"/>
      <c r="AK170" s="5"/>
      <c r="AL170" s="5"/>
      <c r="AM170" s="5"/>
      <c r="AN170" s="5"/>
      <c r="AO170" s="5"/>
      <c r="AP170" s="5"/>
    </row>
    <row r="171" spans="1:42" ht="15.75" hidden="1" x14ac:dyDescent="0.25">
      <c r="A171" s="54"/>
      <c r="B171" s="54"/>
      <c r="C171" s="6"/>
      <c r="D171" s="6"/>
      <c r="E171" s="5"/>
      <c r="F171" s="5"/>
      <c r="G171" s="27"/>
      <c r="Y171" s="21"/>
      <c r="Z171" s="21"/>
      <c r="AC171" s="21"/>
      <c r="AD171" s="11"/>
      <c r="AI171" s="11"/>
      <c r="AK171" s="5"/>
      <c r="AL171" s="5"/>
      <c r="AM171" s="5"/>
      <c r="AN171" s="5"/>
      <c r="AO171" s="5"/>
      <c r="AP171" s="5"/>
    </row>
    <row r="172" spans="1:42" ht="15.75" hidden="1" x14ac:dyDescent="0.25">
      <c r="A172" s="54"/>
      <c r="B172" s="54"/>
      <c r="C172" s="6"/>
      <c r="D172" s="6"/>
      <c r="F172" s="5"/>
      <c r="G172" s="36"/>
      <c r="Y172" s="54"/>
      <c r="Z172" s="54"/>
      <c r="AC172" s="54"/>
      <c r="AD172" s="11"/>
      <c r="AI172" s="11"/>
      <c r="AK172" s="5"/>
      <c r="AL172" s="5"/>
      <c r="AM172" s="5"/>
      <c r="AN172" s="5"/>
      <c r="AO172" s="5"/>
      <c r="AP172" s="5"/>
    </row>
    <row r="173" spans="1:42" ht="15.75" hidden="1" x14ac:dyDescent="0.25">
      <c r="A173" s="54"/>
      <c r="B173" s="54"/>
      <c r="C173" s="6"/>
      <c r="D173" s="6"/>
      <c r="F173" s="5"/>
      <c r="G173" s="36"/>
      <c r="Y173" s="54"/>
      <c r="Z173" s="54"/>
      <c r="AC173" s="54"/>
      <c r="AD173" s="11"/>
      <c r="AI173" s="11"/>
      <c r="AK173" s="5"/>
      <c r="AL173" s="5"/>
      <c r="AM173" s="5"/>
      <c r="AN173" s="5"/>
      <c r="AO173" s="5"/>
      <c r="AP173" s="5"/>
    </row>
    <row r="174" spans="1:42" ht="15.75" hidden="1" x14ac:dyDescent="0.25">
      <c r="A174" s="54"/>
      <c r="B174" s="54"/>
      <c r="C174" s="6"/>
      <c r="D174" s="6"/>
      <c r="F174" s="5"/>
      <c r="Y174" s="54"/>
      <c r="Z174" s="54"/>
      <c r="AC174" s="54"/>
      <c r="AD174" s="11"/>
      <c r="AI174" s="11"/>
      <c r="AK174" s="5"/>
      <c r="AL174" s="5"/>
      <c r="AM174" s="5"/>
      <c r="AN174" s="5"/>
      <c r="AO174" s="5"/>
      <c r="AP174" s="5"/>
    </row>
    <row r="175" spans="1:42" ht="15.75" hidden="1" x14ac:dyDescent="0.25">
      <c r="A175" s="54"/>
      <c r="B175" s="54"/>
      <c r="C175" s="6"/>
      <c r="D175" s="6"/>
      <c r="F175" s="5"/>
      <c r="G175" s="27"/>
      <c r="Y175" s="54"/>
      <c r="Z175" s="54"/>
      <c r="AC175" s="54"/>
      <c r="AD175" s="11"/>
      <c r="AI175" s="11"/>
      <c r="AK175" s="5"/>
      <c r="AL175" s="5"/>
      <c r="AM175" s="5"/>
      <c r="AN175" s="5"/>
      <c r="AO175" s="5"/>
      <c r="AP175" s="5"/>
    </row>
    <row r="176" spans="1:42" ht="15.75" hidden="1" x14ac:dyDescent="0.25">
      <c r="A176" s="54"/>
      <c r="B176" s="54"/>
      <c r="C176" s="6"/>
      <c r="D176" s="6"/>
      <c r="F176" s="5"/>
      <c r="Y176" s="54"/>
      <c r="Z176" s="54"/>
      <c r="AC176" s="54"/>
      <c r="AD176" s="11"/>
      <c r="AI176" s="11"/>
      <c r="AK176" s="5"/>
      <c r="AL176" s="5"/>
      <c r="AM176" s="5"/>
      <c r="AN176" s="5"/>
      <c r="AO176" s="5"/>
      <c r="AP176" s="5"/>
    </row>
    <row r="177" spans="1:42" ht="15.75" hidden="1" x14ac:dyDescent="0.25">
      <c r="A177" s="54"/>
      <c r="B177" s="54"/>
      <c r="C177" s="6"/>
      <c r="D177" s="6"/>
      <c r="F177" s="5"/>
      <c r="Y177" s="54"/>
      <c r="Z177" s="54"/>
      <c r="AC177" s="54"/>
      <c r="AD177" s="11"/>
      <c r="AI177" s="11"/>
      <c r="AK177" s="5"/>
      <c r="AL177" s="5"/>
      <c r="AM177" s="5"/>
      <c r="AN177" s="5"/>
      <c r="AO177" s="5"/>
      <c r="AP177" s="5"/>
    </row>
    <row r="178" spans="1:42" ht="15.75" hidden="1" x14ac:dyDescent="0.25">
      <c r="A178" s="54"/>
      <c r="B178" s="54"/>
      <c r="C178" s="6"/>
      <c r="D178" s="6"/>
      <c r="F178" s="5"/>
      <c r="Y178" s="54"/>
      <c r="Z178" s="54"/>
      <c r="AC178" s="54"/>
      <c r="AD178" s="11"/>
      <c r="AI178" s="11"/>
      <c r="AK178" s="5"/>
      <c r="AL178" s="5"/>
      <c r="AM178" s="5"/>
      <c r="AN178" s="5"/>
      <c r="AO178" s="5"/>
      <c r="AP178" s="5"/>
    </row>
    <row r="179" spans="1:42" ht="15.75" hidden="1" x14ac:dyDescent="0.25">
      <c r="A179" s="54"/>
      <c r="B179" s="54"/>
      <c r="C179" s="6"/>
      <c r="D179" s="6"/>
      <c r="F179" s="5"/>
      <c r="Y179" s="54"/>
      <c r="Z179" s="54"/>
      <c r="AC179" s="54"/>
      <c r="AD179" s="11"/>
      <c r="AI179" s="11"/>
      <c r="AK179" s="5"/>
      <c r="AL179" s="5"/>
      <c r="AM179" s="5"/>
      <c r="AN179" s="5"/>
      <c r="AO179" s="5"/>
      <c r="AP179" s="5"/>
    </row>
    <row r="180" spans="1:42" ht="15.75" hidden="1" x14ac:dyDescent="0.25">
      <c r="A180" s="54"/>
      <c r="B180" s="54"/>
      <c r="C180" s="6"/>
      <c r="D180" s="6"/>
      <c r="F180" s="5"/>
      <c r="Y180" s="54"/>
      <c r="Z180" s="54"/>
      <c r="AC180" s="54"/>
      <c r="AD180" s="11"/>
      <c r="AI180" s="11"/>
      <c r="AK180" s="5"/>
      <c r="AL180" s="5"/>
      <c r="AM180" s="5"/>
      <c r="AN180" s="5"/>
      <c r="AO180" s="5"/>
      <c r="AP180" s="5"/>
    </row>
    <row r="181" spans="1:42" ht="15.75" hidden="1" x14ac:dyDescent="0.25">
      <c r="A181" s="54"/>
      <c r="B181" s="54"/>
      <c r="C181" s="6"/>
      <c r="D181" s="6"/>
      <c r="Y181" s="54"/>
      <c r="Z181" s="54"/>
      <c r="AC181" s="54"/>
      <c r="AD181" s="11"/>
      <c r="AI181" s="11"/>
      <c r="AK181" s="5"/>
    </row>
    <row r="182" spans="1:42" ht="15.75" hidden="1" x14ac:dyDescent="0.25">
      <c r="A182" s="54"/>
      <c r="B182" s="54"/>
      <c r="C182" s="6"/>
      <c r="D182" s="6"/>
      <c r="F182" s="5"/>
      <c r="G182" s="5"/>
      <c r="Y182" s="54"/>
      <c r="Z182" s="54"/>
      <c r="AC182" s="54"/>
      <c r="AD182" s="11"/>
      <c r="AE182" s="5"/>
      <c r="AF182" s="5"/>
      <c r="AG182" s="5"/>
      <c r="AH182" s="5"/>
      <c r="AI182" s="11"/>
      <c r="AK182" s="5"/>
      <c r="AM182" s="5"/>
      <c r="AN182" s="5"/>
      <c r="AO182" s="5"/>
      <c r="AP182" s="5"/>
    </row>
    <row r="183" spans="1:42" ht="15.75" hidden="1" x14ac:dyDescent="0.25">
      <c r="A183" s="54"/>
      <c r="B183" s="54"/>
      <c r="C183" s="6"/>
      <c r="D183" s="6"/>
      <c r="F183" s="5"/>
      <c r="G183" s="5"/>
      <c r="Y183" s="54"/>
      <c r="Z183" s="54"/>
      <c r="AC183" s="54"/>
      <c r="AD183" s="11"/>
      <c r="AE183" s="5"/>
      <c r="AF183" s="5"/>
      <c r="AG183" s="5"/>
      <c r="AH183" s="5"/>
      <c r="AI183" s="11"/>
      <c r="AK183" s="5"/>
      <c r="AM183" s="5"/>
      <c r="AN183" s="5"/>
      <c r="AO183" s="5"/>
      <c r="AP183" s="5"/>
    </row>
    <row r="184" spans="1:42" ht="15.75" hidden="1" x14ac:dyDescent="0.25">
      <c r="A184" s="54"/>
      <c r="B184" s="54"/>
      <c r="C184" s="6"/>
      <c r="D184" s="6"/>
      <c r="F184" s="5"/>
      <c r="G184" s="5"/>
      <c r="Y184" s="54"/>
      <c r="Z184" s="54"/>
      <c r="AC184" s="54"/>
      <c r="AD184" s="11"/>
      <c r="AE184" s="5"/>
      <c r="AF184" s="5"/>
      <c r="AG184" s="5"/>
      <c r="AH184" s="5"/>
      <c r="AI184" s="11"/>
      <c r="AK184" s="5"/>
      <c r="AM184" s="5"/>
      <c r="AN184" s="5"/>
      <c r="AO184" s="5"/>
      <c r="AP184" s="5"/>
    </row>
    <row r="185" spans="1:42" ht="15.75" hidden="1" x14ac:dyDescent="0.25">
      <c r="A185" s="21"/>
      <c r="B185" s="21"/>
      <c r="C185" s="6"/>
      <c r="D185" s="6"/>
      <c r="F185" s="5"/>
      <c r="G185" s="5"/>
      <c r="Y185" s="54"/>
      <c r="Z185" s="54"/>
      <c r="AC185" s="54"/>
      <c r="AD185" s="11"/>
      <c r="AE185" s="5"/>
      <c r="AF185" s="5"/>
      <c r="AG185" s="5"/>
      <c r="AH185" s="5"/>
      <c r="AI185" s="11"/>
      <c r="AK185" s="5"/>
      <c r="AM185" s="5"/>
      <c r="AN185" s="5"/>
      <c r="AO185" s="5"/>
      <c r="AP185" s="5"/>
    </row>
    <row r="186" spans="1:42" ht="15.75" hidden="1" x14ac:dyDescent="0.25">
      <c r="A186" s="21"/>
      <c r="B186" s="21"/>
      <c r="C186" s="6"/>
      <c r="D186" s="6"/>
      <c r="F186" s="5"/>
      <c r="G186" s="5"/>
      <c r="Y186" s="21"/>
      <c r="Z186" s="21"/>
      <c r="AC186" s="21"/>
      <c r="AD186" s="11"/>
      <c r="AE186" s="5"/>
      <c r="AF186" s="5"/>
      <c r="AG186" s="5"/>
      <c r="AH186" s="5"/>
      <c r="AI186" s="11"/>
      <c r="AK186" s="5"/>
      <c r="AM186" s="5"/>
      <c r="AN186" s="5"/>
      <c r="AO186" s="5"/>
      <c r="AP186" s="5"/>
    </row>
    <row r="187" spans="1:42" ht="15.75" hidden="1" x14ac:dyDescent="0.25">
      <c r="D187" s="6"/>
      <c r="F187" s="5"/>
      <c r="G187" s="5"/>
      <c r="Y187" s="21"/>
      <c r="Z187" s="21"/>
      <c r="AC187" s="21"/>
      <c r="AD187" s="11"/>
      <c r="AE187" s="5"/>
      <c r="AF187" s="5"/>
      <c r="AG187" s="5"/>
      <c r="AH187" s="5"/>
      <c r="AI187" s="11"/>
      <c r="AK187" s="5"/>
      <c r="AM187" s="5"/>
      <c r="AN187" s="5"/>
      <c r="AO187" s="5"/>
      <c r="AP187" s="5"/>
    </row>
    <row r="188" spans="1:42" ht="15.75" hidden="1" x14ac:dyDescent="0.25">
      <c r="F188" s="5"/>
      <c r="G188" s="5"/>
      <c r="AD188" s="81"/>
      <c r="AE188" s="5"/>
      <c r="AF188" s="5"/>
      <c r="AG188" s="5"/>
      <c r="AH188" s="5"/>
      <c r="AM188" s="5"/>
      <c r="AN188" s="5"/>
      <c r="AO188" s="5"/>
      <c r="AP188" s="5"/>
    </row>
    <row r="189" spans="1:42" ht="15.75" hidden="1" x14ac:dyDescent="0.25">
      <c r="F189" s="5"/>
      <c r="G189" s="5"/>
      <c r="AD189" s="81"/>
      <c r="AE189" s="5"/>
      <c r="AF189" s="5"/>
      <c r="AG189" s="5"/>
      <c r="AH189" s="5"/>
      <c r="AM189" s="5"/>
      <c r="AN189" s="5"/>
      <c r="AO189" s="5"/>
      <c r="AP189" s="5"/>
    </row>
    <row r="190" spans="1:42" ht="15.75" hidden="1" x14ac:dyDescent="0.25">
      <c r="F190" s="5"/>
      <c r="G190" s="5"/>
      <c r="AD190" s="81"/>
      <c r="AE190" s="5"/>
      <c r="AF190" s="5"/>
      <c r="AG190" s="5"/>
      <c r="AH190" s="5"/>
      <c r="AM190" s="5"/>
      <c r="AN190" s="5"/>
      <c r="AO190" s="5"/>
      <c r="AP190" s="5"/>
    </row>
    <row r="191" spans="1:42" ht="15.75" hidden="1" x14ac:dyDescent="0.25">
      <c r="F191" s="5"/>
      <c r="G191" s="5"/>
      <c r="AD191" s="81"/>
      <c r="AE191" s="5"/>
      <c r="AF191" s="5"/>
      <c r="AG191" s="5"/>
      <c r="AH191" s="5"/>
      <c r="AM191" s="5"/>
      <c r="AN191" s="5"/>
      <c r="AO191" s="5"/>
      <c r="AP191" s="5"/>
    </row>
    <row r="192" spans="1:42" ht="15.75" hidden="1" x14ac:dyDescent="0.25">
      <c r="F192" s="5"/>
      <c r="G192" s="5"/>
      <c r="AD192" s="81"/>
      <c r="AE192" s="5"/>
      <c r="AF192" s="5"/>
      <c r="AG192" s="5"/>
      <c r="AH192" s="5"/>
      <c r="AM192" s="5"/>
      <c r="AN192" s="5"/>
      <c r="AO192" s="5"/>
      <c r="AP192" s="5"/>
    </row>
    <row r="193" spans="6:42" ht="15.75" hidden="1" x14ac:dyDescent="0.25">
      <c r="F193" s="5"/>
      <c r="G193" s="5"/>
      <c r="AD193" s="81"/>
      <c r="AE193" s="5"/>
      <c r="AF193" s="5"/>
      <c r="AG193" s="5"/>
      <c r="AH193" s="5"/>
      <c r="AM193" s="5"/>
      <c r="AN193" s="5"/>
      <c r="AO193" s="5"/>
      <c r="AP193" s="5"/>
    </row>
    <row r="194" spans="6:42" ht="15.75" hidden="1" x14ac:dyDescent="0.25">
      <c r="F194" s="5"/>
      <c r="G194" s="5"/>
      <c r="AD194" s="81"/>
      <c r="AE194" s="5"/>
      <c r="AF194" s="5"/>
      <c r="AG194" s="5"/>
      <c r="AH194" s="5"/>
      <c r="AM194" s="5"/>
      <c r="AN194" s="5"/>
      <c r="AO194" s="5"/>
      <c r="AP194" s="5"/>
    </row>
    <row r="195" spans="6:42" ht="15.75" hidden="1" x14ac:dyDescent="0.25">
      <c r="F195" s="5"/>
      <c r="G195" s="5"/>
      <c r="AD195" s="81"/>
      <c r="AE195" s="5"/>
      <c r="AF195" s="5"/>
      <c r="AG195" s="5"/>
      <c r="AH195" s="5"/>
      <c r="AM195" s="5"/>
      <c r="AN195" s="5"/>
      <c r="AO195" s="5"/>
      <c r="AP195" s="5"/>
    </row>
    <row r="196" spans="6:42" ht="15.75" hidden="1" x14ac:dyDescent="0.25">
      <c r="F196" s="5"/>
      <c r="G196" s="5"/>
      <c r="AD196" s="81"/>
      <c r="AE196" s="5"/>
      <c r="AF196" s="5"/>
      <c r="AG196" s="5"/>
      <c r="AH196" s="5"/>
      <c r="AM196" s="5"/>
      <c r="AN196" s="5"/>
      <c r="AO196" s="5"/>
      <c r="AP196" s="5"/>
    </row>
    <row r="197" spans="6:42" ht="15.75" hidden="1" x14ac:dyDescent="0.25">
      <c r="F197" s="5"/>
      <c r="G197" s="5"/>
      <c r="AD197" s="81"/>
      <c r="AE197" s="5"/>
      <c r="AF197" s="5"/>
      <c r="AG197" s="5"/>
      <c r="AH197" s="5"/>
      <c r="AM197" s="5"/>
      <c r="AN197" s="5"/>
      <c r="AO197" s="5"/>
      <c r="AP197" s="5"/>
    </row>
    <row r="198" spans="6:42" ht="15.75" hidden="1" x14ac:dyDescent="0.25">
      <c r="F198" s="5"/>
      <c r="G198" s="5"/>
      <c r="AD198" s="81"/>
      <c r="AE198" s="5"/>
      <c r="AF198" s="5"/>
      <c r="AG198" s="5"/>
      <c r="AH198" s="5"/>
      <c r="AM198" s="5"/>
      <c r="AN198" s="5"/>
      <c r="AO198" s="5"/>
      <c r="AP198" s="5"/>
    </row>
    <row r="199" spans="6:42" ht="15.75" hidden="1" x14ac:dyDescent="0.25">
      <c r="F199" s="5"/>
      <c r="G199" s="5"/>
      <c r="AD199" s="81"/>
      <c r="AE199" s="5"/>
      <c r="AF199" s="5"/>
      <c r="AG199" s="5"/>
      <c r="AH199" s="5"/>
      <c r="AM199" s="5"/>
      <c r="AN199" s="5"/>
      <c r="AO199" s="5"/>
      <c r="AP199" s="5"/>
    </row>
    <row r="200" spans="6:42" ht="15.75" hidden="1" x14ac:dyDescent="0.25">
      <c r="F200" s="5"/>
      <c r="G200" s="5"/>
      <c r="AD200" s="81"/>
      <c r="AE200" s="5"/>
      <c r="AF200" s="5"/>
      <c r="AG200" s="5"/>
      <c r="AH200" s="5"/>
      <c r="AM200" s="5"/>
      <c r="AN200" s="5"/>
      <c r="AO200" s="5"/>
      <c r="AP200" s="5"/>
    </row>
    <row r="201" spans="6:42" ht="15.75" hidden="1" x14ac:dyDescent="0.25">
      <c r="F201" s="5"/>
      <c r="G201" s="5"/>
      <c r="AD201" s="81"/>
      <c r="AE201" s="5"/>
      <c r="AF201" s="5"/>
      <c r="AG201" s="5"/>
      <c r="AH201" s="5"/>
      <c r="AM201" s="5"/>
      <c r="AN201" s="5"/>
      <c r="AO201" s="5"/>
      <c r="AP201" s="5"/>
    </row>
    <row r="202" spans="6:42" ht="15.75" hidden="1" x14ac:dyDescent="0.25">
      <c r="F202" s="5"/>
      <c r="G202" s="5"/>
      <c r="AD202" s="81"/>
      <c r="AE202" s="5"/>
      <c r="AF202" s="5"/>
      <c r="AG202" s="5"/>
      <c r="AH202" s="5"/>
      <c r="AM202" s="5"/>
      <c r="AN202" s="5"/>
      <c r="AO202" s="5"/>
      <c r="AP202" s="5"/>
    </row>
    <row r="203" spans="6:42" ht="15.75" hidden="1" x14ac:dyDescent="0.25">
      <c r="F203" s="5"/>
      <c r="G203" s="5"/>
      <c r="AD203" s="81"/>
      <c r="AE203" s="5"/>
      <c r="AF203" s="5"/>
      <c r="AG203" s="5"/>
      <c r="AH203" s="5"/>
      <c r="AM203" s="5"/>
      <c r="AN203" s="5"/>
      <c r="AO203" s="5"/>
      <c r="AP203" s="5"/>
    </row>
    <row r="204" spans="6:42" ht="15.75" hidden="1" x14ac:dyDescent="0.25">
      <c r="F204" s="5"/>
      <c r="G204" s="5"/>
      <c r="AD204" s="81"/>
      <c r="AE204" s="5"/>
      <c r="AF204" s="5"/>
      <c r="AG204" s="5"/>
      <c r="AH204" s="5"/>
      <c r="AM204" s="5"/>
      <c r="AN204" s="5"/>
      <c r="AO204" s="5"/>
      <c r="AP204" s="5"/>
    </row>
    <row r="205" spans="6:42" ht="15.75" hidden="1" x14ac:dyDescent="0.25">
      <c r="F205" s="5"/>
      <c r="G205" s="5"/>
      <c r="AD205" s="81"/>
      <c r="AE205" s="5"/>
      <c r="AF205" s="5"/>
      <c r="AG205" s="5"/>
      <c r="AH205" s="5"/>
      <c r="AM205" s="5"/>
      <c r="AN205" s="5"/>
      <c r="AO205" s="5"/>
      <c r="AP205" s="5"/>
    </row>
    <row r="206" spans="6:42" ht="15.75" hidden="1" x14ac:dyDescent="0.25">
      <c r="F206" s="5"/>
      <c r="G206" s="5"/>
      <c r="AD206" s="81"/>
      <c r="AE206" s="5"/>
      <c r="AF206" s="5"/>
      <c r="AG206" s="5"/>
      <c r="AH206" s="5"/>
      <c r="AM206" s="5"/>
      <c r="AN206" s="5"/>
      <c r="AO206" s="5"/>
      <c r="AP206" s="5"/>
    </row>
    <row r="207" spans="6:42" ht="15.75" hidden="1" x14ac:dyDescent="0.25">
      <c r="F207" s="5"/>
      <c r="G207" s="5"/>
      <c r="AD207" s="81"/>
      <c r="AE207" s="5"/>
      <c r="AF207" s="5"/>
      <c r="AG207" s="5"/>
      <c r="AH207" s="5"/>
      <c r="AM207" s="5"/>
      <c r="AN207" s="5"/>
      <c r="AO207" s="5"/>
      <c r="AP207" s="5"/>
    </row>
    <row r="208" spans="6:42" ht="15.75" hidden="1" x14ac:dyDescent="0.25">
      <c r="F208" s="5"/>
      <c r="G208" s="5"/>
      <c r="AD208" s="81"/>
      <c r="AE208" s="5"/>
      <c r="AF208" s="5"/>
      <c r="AG208" s="5"/>
      <c r="AH208" s="5"/>
      <c r="AM208" s="5"/>
      <c r="AN208" s="5"/>
      <c r="AO208" s="5"/>
      <c r="AP208" s="5"/>
    </row>
    <row r="209" spans="4:42" ht="15.75" hidden="1" x14ac:dyDescent="0.25">
      <c r="F209" s="5"/>
      <c r="G209" s="5"/>
      <c r="AD209" s="81"/>
      <c r="AE209" s="5"/>
      <c r="AF209" s="5"/>
      <c r="AG209" s="5"/>
      <c r="AH209" s="5"/>
      <c r="AM209" s="5"/>
      <c r="AN209" s="5"/>
      <c r="AO209" s="5"/>
      <c r="AP209" s="5"/>
    </row>
    <row r="210" spans="4:42" ht="15.75" hidden="1" x14ac:dyDescent="0.25">
      <c r="F210" s="5"/>
      <c r="G210" s="5"/>
      <c r="AD210" s="81"/>
      <c r="AE210" s="5"/>
      <c r="AF210" s="5"/>
      <c r="AG210" s="5"/>
      <c r="AH210" s="5"/>
      <c r="AM210" s="5"/>
      <c r="AN210" s="5"/>
      <c r="AO210" s="5"/>
      <c r="AP210" s="5"/>
    </row>
    <row r="211" spans="4:42" ht="15.75" hidden="1" x14ac:dyDescent="0.25">
      <c r="F211" s="5"/>
      <c r="G211" s="5"/>
      <c r="AD211" s="81"/>
      <c r="AE211" s="5"/>
      <c r="AF211" s="5"/>
      <c r="AG211" s="5"/>
      <c r="AH211" s="5"/>
      <c r="AM211" s="5"/>
      <c r="AN211" s="5"/>
      <c r="AO211" s="5"/>
      <c r="AP211" s="5"/>
    </row>
    <row r="212" spans="4:42" ht="15.75" hidden="1" x14ac:dyDescent="0.25">
      <c r="F212" s="5"/>
      <c r="G212" s="5"/>
      <c r="AD212" s="81"/>
      <c r="AE212" s="5"/>
      <c r="AF212" s="5"/>
      <c r="AG212" s="5"/>
      <c r="AH212" s="5"/>
      <c r="AM212" s="5"/>
      <c r="AN212" s="5"/>
      <c r="AO212" s="5"/>
      <c r="AP212" s="5"/>
    </row>
    <row r="213" spans="4:42" ht="15.75" hidden="1" x14ac:dyDescent="0.25">
      <c r="F213" s="5"/>
      <c r="G213" s="5"/>
      <c r="AD213" s="81"/>
      <c r="AE213" s="5"/>
      <c r="AF213" s="5"/>
      <c r="AG213" s="5"/>
      <c r="AH213" s="5"/>
      <c r="AM213" s="5"/>
      <c r="AN213" s="5"/>
      <c r="AO213" s="5"/>
      <c r="AP213" s="5"/>
    </row>
    <row r="214" spans="4:42" ht="15.75" hidden="1" x14ac:dyDescent="0.25">
      <c r="F214" s="5"/>
      <c r="G214" s="5"/>
      <c r="AD214" s="81"/>
      <c r="AE214" s="5"/>
      <c r="AF214" s="5"/>
      <c r="AG214" s="5"/>
      <c r="AH214" s="5"/>
      <c r="AM214" s="5"/>
      <c r="AN214" s="5"/>
      <c r="AO214" s="5"/>
      <c r="AP214" s="5"/>
    </row>
    <row r="215" spans="4:42" ht="15.75" hidden="1" x14ac:dyDescent="0.25">
      <c r="F215" s="5"/>
      <c r="G215" s="5"/>
      <c r="AD215" s="81"/>
      <c r="AE215" s="5"/>
      <c r="AF215" s="5"/>
      <c r="AG215" s="5"/>
      <c r="AH215" s="5"/>
      <c r="AM215" s="5"/>
      <c r="AN215" s="5"/>
      <c r="AO215" s="5"/>
      <c r="AP215" s="5"/>
    </row>
    <row r="216" spans="4:42" ht="15.75" hidden="1" x14ac:dyDescent="0.25">
      <c r="F216" s="5"/>
      <c r="G216" s="5"/>
      <c r="AD216" s="81"/>
      <c r="AE216" s="5"/>
      <c r="AF216" s="5"/>
      <c r="AG216" s="5"/>
      <c r="AH216" s="5"/>
      <c r="AM216" s="5"/>
      <c r="AN216" s="5"/>
      <c r="AO216" s="5"/>
      <c r="AP216" s="5"/>
    </row>
    <row r="217" spans="4:42" ht="15.75" hidden="1" x14ac:dyDescent="0.25">
      <c r="F217" s="5"/>
      <c r="G217" s="5"/>
      <c r="AD217" s="81"/>
      <c r="AE217" s="5"/>
      <c r="AF217" s="5"/>
      <c r="AG217" s="5"/>
      <c r="AH217" s="5"/>
      <c r="AM217" s="5"/>
      <c r="AN217" s="5"/>
      <c r="AO217" s="5"/>
      <c r="AP217" s="5"/>
    </row>
    <row r="218" spans="4:42" ht="15.75" hidden="1" x14ac:dyDescent="0.25">
      <c r="F218" s="5"/>
      <c r="G218" s="5"/>
      <c r="AD218" s="81"/>
      <c r="AE218" s="5"/>
      <c r="AF218" s="5"/>
      <c r="AG218" s="5"/>
      <c r="AH218" s="5"/>
      <c r="AM218" s="5"/>
      <c r="AN218" s="5"/>
      <c r="AO218" s="5"/>
      <c r="AP218" s="5"/>
    </row>
    <row r="219" spans="4:42" ht="15.75" hidden="1" x14ac:dyDescent="0.25">
      <c r="D219" s="11"/>
      <c r="E219" s="21"/>
      <c r="F219" s="5"/>
      <c r="G219" s="5"/>
      <c r="AD219" s="81"/>
      <c r="AE219" s="5"/>
      <c r="AF219" s="5"/>
      <c r="AG219" s="5"/>
      <c r="AH219" s="5"/>
      <c r="AI219" s="11"/>
      <c r="AM219" s="5"/>
      <c r="AN219" s="5"/>
      <c r="AO219" s="5"/>
      <c r="AP219" s="5"/>
    </row>
  </sheetData>
  <sheetProtection password="D09D" sheet="1" objects="1" scenarios="1"/>
  <autoFilter ref="E1:E219" xr:uid="{7195DFD7-FF45-4592-9475-2AB7CC4AB0AC}">
    <filterColumn colId="0">
      <filters>
        <filter val="CATEGORIA"/>
        <filter val="MASTER F"/>
        <filter val="MASTER G"/>
        <filter val="MASTER H"/>
        <filter val="MASTER I"/>
      </filters>
    </filterColumn>
  </autoFilter>
  <conditionalFormatting sqref="H1:H113 H143:H1048576 H115:H141">
    <cfRule type="containsText" dxfId="2" priority="3" operator="containsText" text="FEMININO">
      <formula>NOT(ISERROR(SEARCH("FEMININO",H1)))</formula>
    </cfRule>
  </conditionalFormatting>
  <conditionalFormatting sqref="H142">
    <cfRule type="containsText" dxfId="1" priority="2" operator="containsText" text="FEMININO">
      <formula>NOT(ISERROR(SEARCH("FEMININO",H142)))</formula>
    </cfRule>
  </conditionalFormatting>
  <conditionalFormatting sqref="H114">
    <cfRule type="containsText" dxfId="0" priority="1" operator="containsText" text="FEMININO">
      <formula>NOT(ISERROR(SEARCH("FEMININO",H114)))</formula>
    </cfRule>
  </conditionalFormatting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80BD0-8FBD-4539-89ED-890228035C96}">
  <sheetPr>
    <tabColor rgb="FFFF6600"/>
  </sheetPr>
  <dimension ref="A1:CM219"/>
  <sheetViews>
    <sheetView showGridLines="0" workbookViewId="0">
      <selection activeCell="F25" sqref="F25"/>
    </sheetView>
  </sheetViews>
  <sheetFormatPr defaultRowHeight="15.75" x14ac:dyDescent="0.25"/>
  <cols>
    <col min="1" max="1" width="15.7109375" style="12" bestFit="1" customWidth="1"/>
    <col min="2" max="2" width="7.85546875" style="362" bestFit="1" customWidth="1"/>
    <col min="3" max="3" width="4.42578125" style="5" bestFit="1" customWidth="1"/>
    <col min="4" max="13" width="9.140625" style="5"/>
    <col min="14" max="14" width="9.42578125" style="5" hidden="1" customWidth="1"/>
    <col min="15" max="15" width="10.140625" style="5" hidden="1" customWidth="1"/>
    <col min="16" max="16" width="5.28515625" style="337" hidden="1" customWidth="1"/>
    <col min="17" max="17" width="34.140625" style="5" hidden="1" customWidth="1"/>
    <col min="18" max="18" width="12.140625" style="11" hidden="1" customWidth="1"/>
    <col min="19" max="19" width="24.85546875" style="11" hidden="1" customWidth="1"/>
    <col min="20" max="20" width="25.140625" style="21" hidden="1" customWidth="1"/>
    <col min="21" max="21" width="33" style="350" hidden="1" customWidth="1"/>
    <col min="22" max="22" width="0" style="6" hidden="1" customWidth="1"/>
    <col min="23" max="23" width="16.28515625" style="6" hidden="1" customWidth="1"/>
    <col min="24" max="24" width="10.42578125" style="6" hidden="1" customWidth="1"/>
    <col min="25" max="25" width="5.5703125" style="6" hidden="1" customWidth="1"/>
    <col min="26" max="26" width="9.7109375" style="6" hidden="1" customWidth="1"/>
    <col min="27" max="27" width="9.28515625" style="6" hidden="1" customWidth="1"/>
    <col min="28" max="28" width="9.5703125" style="6" hidden="1" customWidth="1"/>
    <col min="29" max="29" width="6.7109375" style="6" hidden="1" customWidth="1"/>
    <col min="30" max="31" width="9.7109375" style="6" hidden="1" customWidth="1"/>
    <col min="32" max="32" width="11" style="6" hidden="1" customWidth="1"/>
    <col min="33" max="33" width="7.5703125" style="6" hidden="1" customWidth="1"/>
    <col min="34" max="34" width="9.7109375" style="6" hidden="1" customWidth="1"/>
    <col min="35" max="35" width="9.28515625" style="6" hidden="1" customWidth="1"/>
    <col min="36" max="36" width="8.42578125" style="6" hidden="1" customWidth="1"/>
    <col min="37" max="37" width="5.5703125" style="6" hidden="1" customWidth="1"/>
    <col min="38" max="39" width="8.5703125" style="5" hidden="1" customWidth="1"/>
    <col min="40" max="40" width="8.28515625" style="6" hidden="1" customWidth="1"/>
    <col min="41" max="41" width="5.5703125" style="6" hidden="1" customWidth="1"/>
    <col min="42" max="42" width="9" style="5" hidden="1" customWidth="1"/>
    <col min="43" max="43" width="8.42578125" style="78" hidden="1" customWidth="1"/>
    <col min="44" max="44" width="8.28515625" style="4" hidden="1" customWidth="1"/>
    <col min="45" max="45" width="5.5703125" style="6" hidden="1" customWidth="1"/>
    <col min="46" max="46" width="9.7109375" style="6" hidden="1" customWidth="1"/>
    <col min="47" max="47" width="9" style="6" hidden="1" customWidth="1"/>
    <col min="48" max="48" width="8.28515625" style="128" hidden="1" customWidth="1"/>
    <col min="49" max="49" width="5.5703125" style="6" hidden="1" customWidth="1"/>
    <col min="50" max="50" width="9.7109375" style="6" hidden="1" customWidth="1"/>
    <col min="51" max="51" width="9.28515625" style="6" hidden="1" customWidth="1"/>
    <col min="52" max="52" width="8.42578125" style="4" hidden="1" customWidth="1"/>
    <col min="53" max="53" width="5.5703125" style="6" hidden="1" customWidth="1"/>
    <col min="54" max="54" width="9.7109375" style="6" hidden="1" customWidth="1"/>
    <col min="55" max="55" width="9.28515625" style="6" hidden="1" customWidth="1"/>
    <col min="56" max="56" width="0" style="5" hidden="1" customWidth="1"/>
    <col min="57" max="57" width="9.140625" style="5"/>
    <col min="58" max="58" width="3.28515625" style="5" bestFit="1" customWidth="1"/>
    <col min="59" max="59" width="49.42578125" style="5" bestFit="1" customWidth="1"/>
    <col min="60" max="60" width="9.140625" style="5"/>
    <col min="61" max="61" width="10.7109375" style="5" bestFit="1" customWidth="1"/>
    <col min="62" max="62" width="53.7109375" style="5" bestFit="1" customWidth="1"/>
    <col min="63" max="16384" width="9.140625" style="5"/>
  </cols>
  <sheetData>
    <row r="1" spans="1:91" s="90" customFormat="1" ht="23.25" x14ac:dyDescent="0.35">
      <c r="A1" s="360"/>
      <c r="B1" s="360"/>
      <c r="N1" s="223"/>
      <c r="O1" s="223"/>
      <c r="P1" s="225"/>
      <c r="Q1" s="224" t="s">
        <v>288</v>
      </c>
      <c r="T1" s="20"/>
      <c r="U1" s="350"/>
      <c r="V1" s="347"/>
      <c r="W1" s="347"/>
      <c r="X1" s="377" t="s">
        <v>324</v>
      </c>
      <c r="Y1" s="347"/>
      <c r="Z1" s="347"/>
      <c r="AA1" s="347"/>
      <c r="AB1" s="377" t="s">
        <v>319</v>
      </c>
      <c r="AC1" s="347"/>
      <c r="AD1" s="347"/>
      <c r="AE1" s="347"/>
      <c r="AF1" s="377" t="s">
        <v>309</v>
      </c>
      <c r="AG1" s="347"/>
      <c r="AH1" s="347"/>
      <c r="AI1" s="347"/>
      <c r="AJ1" s="235" t="s">
        <v>300</v>
      </c>
      <c r="AK1" s="378"/>
      <c r="AL1" s="223"/>
      <c r="AM1" s="223"/>
      <c r="AN1" s="224" t="s">
        <v>277</v>
      </c>
      <c r="AO1" s="225"/>
      <c r="AP1" s="223"/>
      <c r="AQ1" s="223"/>
      <c r="AR1" s="359" t="s">
        <v>301</v>
      </c>
      <c r="AS1" s="359"/>
      <c r="AT1" s="359"/>
      <c r="AU1" s="359"/>
      <c r="AV1" s="359" t="s">
        <v>302</v>
      </c>
      <c r="AW1" s="359"/>
      <c r="AX1" s="359"/>
      <c r="AY1" s="359"/>
      <c r="AZ1" s="359" t="s">
        <v>303</v>
      </c>
      <c r="BA1" s="359"/>
      <c r="BB1" s="359"/>
      <c r="BC1" s="359"/>
      <c r="BI1" s="10" t="s">
        <v>380</v>
      </c>
    </row>
    <row r="2" spans="1:91" s="90" customFormat="1" x14ac:dyDescent="0.25">
      <c r="A2" s="87" t="s">
        <v>368</v>
      </c>
      <c r="B2" s="360"/>
      <c r="N2" s="370" t="s">
        <v>84</v>
      </c>
      <c r="O2" s="370" t="s">
        <v>85</v>
      </c>
      <c r="P2" s="379" t="s">
        <v>4</v>
      </c>
      <c r="Q2" s="90" t="s">
        <v>3</v>
      </c>
      <c r="R2" s="10" t="s">
        <v>0</v>
      </c>
      <c r="S2" s="90" t="s">
        <v>1</v>
      </c>
      <c r="T2" s="17" t="s">
        <v>156</v>
      </c>
      <c r="U2" s="87" t="s">
        <v>356</v>
      </c>
      <c r="V2" s="90" t="s">
        <v>232</v>
      </c>
      <c r="W2" s="90" t="s">
        <v>89</v>
      </c>
      <c r="X2" s="90" t="s">
        <v>2</v>
      </c>
      <c r="Y2" s="90" t="s">
        <v>4</v>
      </c>
      <c r="Z2" s="90" t="s">
        <v>93</v>
      </c>
      <c r="AA2" s="90" t="s">
        <v>84</v>
      </c>
      <c r="AB2" s="90" t="s">
        <v>2</v>
      </c>
      <c r="AC2" s="90" t="s">
        <v>4</v>
      </c>
      <c r="AD2" s="90" t="s">
        <v>93</v>
      </c>
      <c r="AE2" s="90" t="s">
        <v>84</v>
      </c>
      <c r="AF2" s="90" t="s">
        <v>84</v>
      </c>
      <c r="AG2" s="90" t="s">
        <v>4</v>
      </c>
      <c r="AH2" s="90" t="s">
        <v>93</v>
      </c>
      <c r="AI2" s="90" t="s">
        <v>84</v>
      </c>
      <c r="AJ2" s="89" t="s">
        <v>2</v>
      </c>
      <c r="AK2" s="89" t="s">
        <v>4</v>
      </c>
      <c r="AL2" s="90" t="s">
        <v>93</v>
      </c>
      <c r="AM2" s="90" t="s">
        <v>84</v>
      </c>
      <c r="AN2" s="90" t="s">
        <v>2</v>
      </c>
      <c r="AO2" s="90" t="s">
        <v>4</v>
      </c>
      <c r="AP2" s="90" t="s">
        <v>93</v>
      </c>
      <c r="AQ2" s="90" t="s">
        <v>84</v>
      </c>
      <c r="AR2" s="55" t="s">
        <v>2</v>
      </c>
      <c r="AS2" s="90" t="s">
        <v>4</v>
      </c>
      <c r="AT2" s="90" t="s">
        <v>93</v>
      </c>
      <c r="AU2" s="90" t="s">
        <v>84</v>
      </c>
      <c r="AV2" s="226" t="s">
        <v>2</v>
      </c>
      <c r="AW2" s="90" t="s">
        <v>4</v>
      </c>
      <c r="AX2" s="90" t="s">
        <v>93</v>
      </c>
      <c r="AY2" s="90" t="s">
        <v>84</v>
      </c>
      <c r="AZ2" s="55" t="s">
        <v>2</v>
      </c>
      <c r="BA2" s="90" t="s">
        <v>4</v>
      </c>
      <c r="BB2" s="90" t="s">
        <v>93</v>
      </c>
      <c r="BC2" s="90" t="s">
        <v>84</v>
      </c>
      <c r="BF2" s="372"/>
      <c r="BG2" s="373" t="s">
        <v>369</v>
      </c>
      <c r="BI2" s="395">
        <f>SUM(BI3:BI10)</f>
        <v>441500</v>
      </c>
      <c r="BJ2" s="376" t="s">
        <v>371</v>
      </c>
      <c r="BM2" s="10"/>
      <c r="BN2" s="10"/>
    </row>
    <row r="3" spans="1:91" s="90" customFormat="1" ht="15.75" customHeight="1" x14ac:dyDescent="0.3">
      <c r="A3" s="12" t="s">
        <v>88</v>
      </c>
      <c r="B3" s="369">
        <f>C3/$C$23</f>
        <v>6.7567567567567571E-3</v>
      </c>
      <c r="C3" s="6">
        <f>COUNTIF($R$3:$R$151,A3)</f>
        <v>1</v>
      </c>
      <c r="N3" s="380">
        <f>AA3+AE3+AI3+AM3+AQ3+AU3+AY3+BC3</f>
        <v>776</v>
      </c>
      <c r="O3" s="380">
        <v>1</v>
      </c>
      <c r="P3" s="381">
        <f>AVERAGE(Y3,AC3,AG3,AK3,AO3,AS3,AW3,BA3,)</f>
        <v>36.333333333333336</v>
      </c>
      <c r="Q3" s="352" t="s">
        <v>39</v>
      </c>
      <c r="R3" s="350" t="s">
        <v>13</v>
      </c>
      <c r="S3" s="350" t="s">
        <v>18</v>
      </c>
      <c r="T3" s="353" t="s">
        <v>210</v>
      </c>
      <c r="U3" s="351" t="s">
        <v>329</v>
      </c>
      <c r="V3" s="8" t="s">
        <v>92</v>
      </c>
      <c r="W3" s="8" t="s">
        <v>90</v>
      </c>
      <c r="X3" s="49">
        <v>4.5995370370370365E-3</v>
      </c>
      <c r="Y3" s="8">
        <v>32</v>
      </c>
      <c r="Z3" s="8">
        <v>7</v>
      </c>
      <c r="AA3" s="8">
        <v>93</v>
      </c>
      <c r="AB3" s="382">
        <v>2.170138888888889E-3</v>
      </c>
      <c r="AC3" s="383">
        <v>32</v>
      </c>
      <c r="AD3" s="383">
        <v>7</v>
      </c>
      <c r="AE3" s="383">
        <v>94</v>
      </c>
      <c r="AF3" s="384">
        <v>9.8263888888888901E-4</v>
      </c>
      <c r="AG3" s="385">
        <v>43</v>
      </c>
      <c r="AH3" s="385">
        <v>1</v>
      </c>
      <c r="AI3" s="385">
        <v>100</v>
      </c>
      <c r="AJ3" s="236">
        <v>7.6504629629629622E-4</v>
      </c>
      <c r="AK3" s="158">
        <v>44</v>
      </c>
      <c r="AL3" s="158">
        <v>3</v>
      </c>
      <c r="AM3" s="158">
        <v>100</v>
      </c>
      <c r="AN3" s="111">
        <v>9.6400462962962959E-3</v>
      </c>
      <c r="AO3" s="110">
        <v>29</v>
      </c>
      <c r="AP3" s="110">
        <v>8</v>
      </c>
      <c r="AQ3" s="110">
        <v>93</v>
      </c>
      <c r="AR3" s="113">
        <v>5.6134259259259256E-4</v>
      </c>
      <c r="AS3" s="110">
        <v>49</v>
      </c>
      <c r="AT3" s="110">
        <v>4</v>
      </c>
      <c r="AU3" s="110">
        <v>97</v>
      </c>
      <c r="AV3" s="162">
        <v>3.6226851851851855E-4</v>
      </c>
      <c r="AW3" s="110">
        <v>48</v>
      </c>
      <c r="AX3" s="110">
        <v>1</v>
      </c>
      <c r="AY3" s="110">
        <v>100</v>
      </c>
      <c r="AZ3" s="113">
        <v>1.7824074074074075E-4</v>
      </c>
      <c r="BA3" s="110">
        <v>50</v>
      </c>
      <c r="BB3" s="110">
        <v>2</v>
      </c>
      <c r="BC3" s="110">
        <v>99</v>
      </c>
      <c r="BD3" s="110"/>
      <c r="BE3" s="110"/>
      <c r="BF3" s="374">
        <v>1</v>
      </c>
      <c r="BG3" s="375" t="s">
        <v>370</v>
      </c>
      <c r="BH3" s="110"/>
      <c r="BI3" s="375">
        <f>100*'100M'!A50</f>
        <v>4800</v>
      </c>
      <c r="BJ3" s="373" t="s">
        <v>372</v>
      </c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D3" s="110"/>
      <c r="CE3" s="110"/>
      <c r="CF3" s="110"/>
      <c r="CG3" s="110"/>
      <c r="CH3" s="110"/>
      <c r="CI3" s="110"/>
      <c r="CJ3" s="110"/>
    </row>
    <row r="4" spans="1:91" s="110" customFormat="1" ht="18.75" x14ac:dyDescent="0.3">
      <c r="A4" s="12" t="s">
        <v>87</v>
      </c>
      <c r="B4" s="369">
        <f>C4/$C$23</f>
        <v>6.7567567567567571E-3</v>
      </c>
      <c r="C4" s="6">
        <f>COUNTIF($R$3:$R$151,A4)</f>
        <v>1</v>
      </c>
      <c r="N4" s="380">
        <f>AA4+AE4+AI4+AM4+AQ4+AU4+AY4+BC4</f>
        <v>757</v>
      </c>
      <c r="O4" s="380">
        <v>2</v>
      </c>
      <c r="P4" s="381">
        <f>AVERAGE(Y4,AC4,AG4,AK4,AO4,AS4,AW4,BA4,)</f>
        <v>38.111111111111114</v>
      </c>
      <c r="Q4" s="352" t="s">
        <v>6</v>
      </c>
      <c r="R4" s="350" t="s">
        <v>7</v>
      </c>
      <c r="S4" s="350" t="s">
        <v>8</v>
      </c>
      <c r="T4" s="353" t="s">
        <v>210</v>
      </c>
      <c r="U4" s="350" t="s">
        <v>330</v>
      </c>
      <c r="V4" s="8" t="s">
        <v>92</v>
      </c>
      <c r="W4" s="8" t="s">
        <v>90</v>
      </c>
      <c r="X4" s="49">
        <v>4.5486111111111109E-3</v>
      </c>
      <c r="Y4" s="8">
        <v>36</v>
      </c>
      <c r="Z4" s="8">
        <v>6</v>
      </c>
      <c r="AA4" s="8">
        <v>95</v>
      </c>
      <c r="AB4" s="382">
        <v>2.1400462962962961E-3</v>
      </c>
      <c r="AC4" s="383">
        <v>43</v>
      </c>
      <c r="AD4" s="383">
        <v>5</v>
      </c>
      <c r="AE4" s="383">
        <v>97</v>
      </c>
      <c r="AF4" s="386">
        <v>9.9652777777777782E-4</v>
      </c>
      <c r="AG4" s="387">
        <v>34</v>
      </c>
      <c r="AH4" s="387">
        <v>5</v>
      </c>
      <c r="AI4" s="387">
        <v>96</v>
      </c>
      <c r="AJ4" s="49">
        <v>7.7430555555555553E-4</v>
      </c>
      <c r="AK4" s="8">
        <v>36</v>
      </c>
      <c r="AL4" s="8">
        <v>5</v>
      </c>
      <c r="AM4" s="8">
        <v>96</v>
      </c>
      <c r="AN4" s="48">
        <v>9.7106481481481471E-3</v>
      </c>
      <c r="AO4" s="1">
        <v>30</v>
      </c>
      <c r="AP4" s="6">
        <v>11</v>
      </c>
      <c r="AQ4" s="6">
        <v>90</v>
      </c>
      <c r="AR4" s="9">
        <v>5.6712962962962956E-4</v>
      </c>
      <c r="AS4" s="1">
        <v>37</v>
      </c>
      <c r="AT4" s="6">
        <v>6</v>
      </c>
      <c r="AU4" s="8">
        <v>95</v>
      </c>
      <c r="AV4" s="227">
        <v>3.7037037037037035E-4</v>
      </c>
      <c r="AW4" s="1">
        <v>60</v>
      </c>
      <c r="AX4" s="1">
        <v>5</v>
      </c>
      <c r="AY4" s="1">
        <v>96</v>
      </c>
      <c r="AZ4" s="4">
        <v>1.8518518518518518E-4</v>
      </c>
      <c r="BA4" s="6">
        <v>67</v>
      </c>
      <c r="BB4" s="6">
        <v>9</v>
      </c>
      <c r="BC4" s="6">
        <v>92</v>
      </c>
      <c r="BF4" s="374">
        <v>2</v>
      </c>
      <c r="BG4" s="375" t="s">
        <v>57</v>
      </c>
      <c r="BI4" s="375">
        <f>200*'200M.'!A63</f>
        <v>12200</v>
      </c>
      <c r="BJ4" s="373" t="s">
        <v>373</v>
      </c>
    </row>
    <row r="5" spans="1:91" s="110" customFormat="1" ht="15.75" customHeight="1" x14ac:dyDescent="0.3">
      <c r="A5" s="12" t="s">
        <v>195</v>
      </c>
      <c r="B5" s="369">
        <f>C5/$C$23</f>
        <v>4.0540540540540543E-2</v>
      </c>
      <c r="C5" s="6">
        <f>COUNTIF($R$3:$R$151,A5)</f>
        <v>6</v>
      </c>
      <c r="N5" s="380">
        <f>AA5+AE5+AI5+AM5+AQ5+AU5+AY5+BC5</f>
        <v>729</v>
      </c>
      <c r="O5" s="380">
        <v>3</v>
      </c>
      <c r="P5" s="381">
        <f>AVERAGE(Y5,AC5,AG5,AK5,AO5,AS5,AW5,BA5,)</f>
        <v>39.555555555555557</v>
      </c>
      <c r="Q5" s="352" t="s">
        <v>19</v>
      </c>
      <c r="R5" s="350" t="s">
        <v>7</v>
      </c>
      <c r="S5" s="350" t="s">
        <v>18</v>
      </c>
      <c r="T5" s="353" t="s">
        <v>210</v>
      </c>
      <c r="U5" s="350" t="s">
        <v>331</v>
      </c>
      <c r="V5" s="8" t="s">
        <v>92</v>
      </c>
      <c r="W5" s="8" t="s">
        <v>90</v>
      </c>
      <c r="X5" s="49">
        <v>4.5324074074074077E-3</v>
      </c>
      <c r="Y5" s="8">
        <v>31</v>
      </c>
      <c r="Z5" s="8">
        <v>5</v>
      </c>
      <c r="AA5" s="8">
        <v>96</v>
      </c>
      <c r="AB5" s="49">
        <v>2.138888888888889E-3</v>
      </c>
      <c r="AC5" s="8">
        <v>41</v>
      </c>
      <c r="AD5" s="8">
        <v>4</v>
      </c>
      <c r="AE5" s="8">
        <v>96</v>
      </c>
      <c r="AF5" s="49">
        <v>1.0162037037037038E-3</v>
      </c>
      <c r="AG5" s="8">
        <v>46</v>
      </c>
      <c r="AH5" s="8">
        <v>9</v>
      </c>
      <c r="AI5" s="8">
        <v>92</v>
      </c>
      <c r="AJ5" s="49">
        <v>8.0555555555555545E-4</v>
      </c>
      <c r="AK5" s="8">
        <v>44</v>
      </c>
      <c r="AL5" s="8">
        <v>9</v>
      </c>
      <c r="AM5" s="8">
        <v>92</v>
      </c>
      <c r="AN5" s="127">
        <v>9.2766203703703708E-3</v>
      </c>
      <c r="AO5" s="6">
        <v>30</v>
      </c>
      <c r="AP5" s="6">
        <v>3</v>
      </c>
      <c r="AQ5" s="6">
        <v>98</v>
      </c>
      <c r="AR5" s="9">
        <v>5.9490740740740739E-4</v>
      </c>
      <c r="AS5" s="6">
        <v>52</v>
      </c>
      <c r="AT5" s="6">
        <v>18</v>
      </c>
      <c r="AU5" s="8">
        <v>83</v>
      </c>
      <c r="AV5" s="128">
        <v>3.8888888888888892E-4</v>
      </c>
      <c r="AW5" s="6">
        <v>55</v>
      </c>
      <c r="AX5" s="6">
        <v>12</v>
      </c>
      <c r="AY5" s="8">
        <v>90</v>
      </c>
      <c r="AZ5" s="4">
        <v>1.9444444444444446E-4</v>
      </c>
      <c r="BA5" s="6">
        <v>57</v>
      </c>
      <c r="BB5" s="6">
        <v>19</v>
      </c>
      <c r="BC5" s="6">
        <v>82</v>
      </c>
      <c r="BF5" s="374">
        <v>3</v>
      </c>
      <c r="BG5" s="375" t="s">
        <v>274</v>
      </c>
      <c r="BI5" s="375">
        <f>300*'300M'!A63</f>
        <v>18300</v>
      </c>
      <c r="BJ5" s="373" t="s">
        <v>374</v>
      </c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</row>
    <row r="6" spans="1:91" s="110" customFormat="1" ht="18.75" x14ac:dyDescent="0.3">
      <c r="A6" s="12" t="s">
        <v>146</v>
      </c>
      <c r="B6" s="369">
        <f>C6/$C$23</f>
        <v>6.7567567567567571E-3</v>
      </c>
      <c r="C6" s="6">
        <f>COUNTIF($R$3:$R$151,A6)</f>
        <v>1</v>
      </c>
      <c r="N6" s="380">
        <f>AA6+AE6+AI6+AM6+AQ6+AU6+AY6+BC6</f>
        <v>723</v>
      </c>
      <c r="O6" s="380">
        <v>4</v>
      </c>
      <c r="P6" s="381">
        <f>AVERAGE(Y6,AC6,AG6,AK6,AO6,AS6,AW6,BA6,)</f>
        <v>36.888888888888886</v>
      </c>
      <c r="Q6" s="3" t="s">
        <v>44</v>
      </c>
      <c r="R6" s="12" t="s">
        <v>13</v>
      </c>
      <c r="S6" s="12" t="s">
        <v>18</v>
      </c>
      <c r="T6" s="57" t="s">
        <v>210</v>
      </c>
      <c r="U6" s="351"/>
      <c r="V6" s="8" t="s">
        <v>92</v>
      </c>
      <c r="W6" s="8" t="s">
        <v>90</v>
      </c>
      <c r="X6" s="49">
        <v>4.7141203703703703E-3</v>
      </c>
      <c r="Y6" s="8">
        <v>30</v>
      </c>
      <c r="Z6" s="8">
        <v>8</v>
      </c>
      <c r="AA6" s="8">
        <v>92</v>
      </c>
      <c r="AB6" s="49">
        <v>2.2060185185185186E-3</v>
      </c>
      <c r="AC6" s="8">
        <v>35</v>
      </c>
      <c r="AD6" s="8">
        <v>8</v>
      </c>
      <c r="AE6" s="8">
        <v>93</v>
      </c>
      <c r="AF6" s="49">
        <v>1.017361111111111E-3</v>
      </c>
      <c r="AG6" s="8">
        <v>42</v>
      </c>
      <c r="AH6" s="8">
        <v>10</v>
      </c>
      <c r="AI6" s="8">
        <v>91</v>
      </c>
      <c r="AJ6" s="49">
        <v>8.0324074074074076E-4</v>
      </c>
      <c r="AK6" s="8">
        <v>42</v>
      </c>
      <c r="AL6" s="8">
        <v>8</v>
      </c>
      <c r="AM6" s="8">
        <v>93</v>
      </c>
      <c r="AN6" s="127">
        <v>9.8784722222222225E-3</v>
      </c>
      <c r="AO6" s="6">
        <v>26</v>
      </c>
      <c r="AP6" s="6">
        <v>14</v>
      </c>
      <c r="AQ6" s="6">
        <v>87</v>
      </c>
      <c r="AR6" s="9">
        <v>5.9143518518518518E-4</v>
      </c>
      <c r="AS6" s="6">
        <v>47</v>
      </c>
      <c r="AT6" s="6">
        <v>16</v>
      </c>
      <c r="AU6" s="8">
        <v>85</v>
      </c>
      <c r="AV6" s="128">
        <v>3.8310185185185186E-4</v>
      </c>
      <c r="AW6" s="6">
        <v>51</v>
      </c>
      <c r="AX6" s="6">
        <v>8</v>
      </c>
      <c r="AY6" s="8">
        <v>93</v>
      </c>
      <c r="AZ6" s="4">
        <v>1.8749999999999998E-4</v>
      </c>
      <c r="BA6" s="6">
        <v>59</v>
      </c>
      <c r="BB6" s="6">
        <v>12</v>
      </c>
      <c r="BC6" s="6">
        <v>89</v>
      </c>
      <c r="BD6" s="90"/>
      <c r="BE6" s="90"/>
      <c r="BF6" s="374">
        <v>4</v>
      </c>
      <c r="BG6" s="375" t="s">
        <v>71</v>
      </c>
      <c r="BH6" s="90"/>
      <c r="BI6" s="375">
        <f>4000*'REGATA 4K'!A74</f>
        <v>288000</v>
      </c>
      <c r="BJ6" s="373" t="s">
        <v>375</v>
      </c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D6" s="90"/>
      <c r="CE6" s="90"/>
      <c r="CF6" s="90"/>
      <c r="CG6" s="90"/>
      <c r="CH6" s="90"/>
      <c r="CI6" s="90"/>
      <c r="CJ6" s="90"/>
      <c r="CK6" s="90"/>
      <c r="CL6" s="90"/>
      <c r="CM6" s="90"/>
    </row>
    <row r="7" spans="1:91" s="110" customFormat="1" ht="15.75" customHeight="1" x14ac:dyDescent="0.3">
      <c r="A7" s="12" t="s">
        <v>114</v>
      </c>
      <c r="B7" s="369">
        <f>C7/$C$23</f>
        <v>2.0270270270270271E-2</v>
      </c>
      <c r="C7" s="6">
        <f>COUNTIF($R$3:$R$151,A7)</f>
        <v>3</v>
      </c>
      <c r="N7" s="380">
        <f>AA7+AE7+AI7+AM7+AQ7+AU7+AY7+BC7</f>
        <v>718</v>
      </c>
      <c r="O7" s="380">
        <v>5</v>
      </c>
      <c r="P7" s="381">
        <f>AVERAGE(Y7,AC7,AG7,AK7,AO7,AS7,AW7,BA7,)</f>
        <v>33.444444444444443</v>
      </c>
      <c r="Q7" s="3" t="s">
        <v>14</v>
      </c>
      <c r="R7" s="12" t="s">
        <v>13</v>
      </c>
      <c r="S7" s="12" t="s">
        <v>121</v>
      </c>
      <c r="T7" s="57" t="s">
        <v>211</v>
      </c>
      <c r="U7" s="350"/>
      <c r="V7" s="8" t="s">
        <v>92</v>
      </c>
      <c r="W7" s="8" t="s">
        <v>90</v>
      </c>
      <c r="X7" s="49">
        <v>5.269675925925925E-3</v>
      </c>
      <c r="Y7" s="8">
        <v>27</v>
      </c>
      <c r="Z7" s="8">
        <v>14</v>
      </c>
      <c r="AA7" s="8">
        <v>86</v>
      </c>
      <c r="AB7" s="49">
        <v>2.3730324074074075E-3</v>
      </c>
      <c r="AC7" s="8">
        <v>31</v>
      </c>
      <c r="AD7" s="8">
        <v>16</v>
      </c>
      <c r="AE7" s="8">
        <v>85</v>
      </c>
      <c r="AF7" s="49">
        <v>9.930555555555554E-4</v>
      </c>
      <c r="AG7" s="8">
        <v>39</v>
      </c>
      <c r="AH7" s="8">
        <v>3</v>
      </c>
      <c r="AI7" s="8">
        <v>98</v>
      </c>
      <c r="AJ7" s="49">
        <v>7.6967592592592593E-4</v>
      </c>
      <c r="AK7" s="8">
        <v>41</v>
      </c>
      <c r="AL7" s="8">
        <v>4</v>
      </c>
      <c r="AM7" s="8">
        <v>97</v>
      </c>
      <c r="AN7" s="127">
        <v>1.089699074074074E-2</v>
      </c>
      <c r="AO7" s="6">
        <v>26</v>
      </c>
      <c r="AP7" s="6">
        <v>40</v>
      </c>
      <c r="AQ7" s="6">
        <v>61</v>
      </c>
      <c r="AR7" s="222">
        <v>5.4976851851851855E-4</v>
      </c>
      <c r="AS7" s="73">
        <v>42</v>
      </c>
      <c r="AT7" s="73">
        <v>2</v>
      </c>
      <c r="AU7" s="73">
        <v>99</v>
      </c>
      <c r="AV7" s="128">
        <v>3.6458333333333335E-4</v>
      </c>
      <c r="AW7" s="6">
        <v>46</v>
      </c>
      <c r="AX7" s="6">
        <v>3</v>
      </c>
      <c r="AY7" s="8">
        <v>98</v>
      </c>
      <c r="AZ7" s="4">
        <v>1.8402777777777778E-4</v>
      </c>
      <c r="BA7" s="6">
        <v>49</v>
      </c>
      <c r="BB7" s="6">
        <v>7</v>
      </c>
      <c r="BC7" s="6">
        <v>94</v>
      </c>
      <c r="BD7" s="106"/>
      <c r="BE7" s="106"/>
      <c r="BF7" s="374">
        <v>5</v>
      </c>
      <c r="BG7" s="375" t="s">
        <v>181</v>
      </c>
      <c r="BH7" s="106"/>
      <c r="BI7" s="375">
        <f>400*'400M'!D45</f>
        <v>17200</v>
      </c>
      <c r="BJ7" s="373" t="s">
        <v>376</v>
      </c>
      <c r="BK7" s="106"/>
      <c r="BL7" s="106"/>
      <c r="BM7" s="106"/>
      <c r="CD7" s="90"/>
      <c r="CE7" s="90"/>
      <c r="CF7" s="90"/>
      <c r="CG7" s="90"/>
      <c r="CH7" s="90"/>
      <c r="CI7" s="90"/>
      <c r="CJ7" s="90"/>
      <c r="CK7" s="90"/>
      <c r="CL7" s="90"/>
      <c r="CM7" s="90"/>
    </row>
    <row r="8" spans="1:91" s="110" customFormat="1" ht="15.75" customHeight="1" x14ac:dyDescent="0.3">
      <c r="A8" s="12" t="s">
        <v>245</v>
      </c>
      <c r="B8" s="369">
        <f>C8/$C$23</f>
        <v>4.72972972972973E-2</v>
      </c>
      <c r="C8" s="6">
        <f>COUNTIF($R$3:$R$151,A8)</f>
        <v>7</v>
      </c>
      <c r="N8" s="380">
        <f>AA8+AE8+AI8+AM8+AQ8+AU8+AY8+BC8</f>
        <v>668</v>
      </c>
      <c r="O8" s="380">
        <v>6</v>
      </c>
      <c r="P8" s="381">
        <f>AVERAGE(Y8,AC8,AG8,AK8,AO8,AS8,AW8,BA8,)</f>
        <v>34.857142857142854</v>
      </c>
      <c r="Q8" s="3" t="s">
        <v>171</v>
      </c>
      <c r="R8" s="12" t="s">
        <v>233</v>
      </c>
      <c r="S8" s="12" t="s">
        <v>181</v>
      </c>
      <c r="T8" s="57" t="s">
        <v>209</v>
      </c>
      <c r="U8" s="351" t="s">
        <v>332</v>
      </c>
      <c r="V8" s="8" t="s">
        <v>92</v>
      </c>
      <c r="W8" s="8" t="s">
        <v>90</v>
      </c>
      <c r="X8" s="49">
        <v>4.5613425925925925E-3</v>
      </c>
      <c r="Y8" s="8">
        <v>33</v>
      </c>
      <c r="Z8" s="8"/>
      <c r="AA8" s="8">
        <v>94</v>
      </c>
      <c r="AB8" s="388">
        <v>2.1215277777777782E-3</v>
      </c>
      <c r="AC8" s="389">
        <v>38</v>
      </c>
      <c r="AD8" s="389">
        <v>3</v>
      </c>
      <c r="AE8" s="389">
        <v>98</v>
      </c>
      <c r="AF8" s="384">
        <v>9.8263888888888901E-4</v>
      </c>
      <c r="AG8" s="385">
        <v>43</v>
      </c>
      <c r="AH8" s="385">
        <v>2</v>
      </c>
      <c r="AI8" s="385">
        <v>99</v>
      </c>
      <c r="AJ8" s="236">
        <v>7.6041666666666662E-4</v>
      </c>
      <c r="AK8" s="158">
        <v>49</v>
      </c>
      <c r="AL8" s="158">
        <v>2</v>
      </c>
      <c r="AM8" s="158">
        <v>99</v>
      </c>
      <c r="AN8" s="111">
        <v>9.5671296296296303E-3</v>
      </c>
      <c r="AO8" s="110">
        <v>30</v>
      </c>
      <c r="AP8" s="110">
        <v>5</v>
      </c>
      <c r="AQ8" s="110">
        <v>96</v>
      </c>
      <c r="AR8" s="113">
        <v>5.7754629629629627E-4</v>
      </c>
      <c r="AS8" s="110">
        <v>51</v>
      </c>
      <c r="AT8" s="110">
        <v>11</v>
      </c>
      <c r="AU8" s="110">
        <v>90</v>
      </c>
      <c r="AV8" s="164" t="s">
        <v>289</v>
      </c>
      <c r="AW8" s="164"/>
      <c r="AX8" s="112"/>
      <c r="AY8" s="110">
        <v>39</v>
      </c>
      <c r="AZ8" s="9" t="s">
        <v>152</v>
      </c>
      <c r="BC8" s="110">
        <v>53</v>
      </c>
      <c r="BF8" s="374">
        <v>6</v>
      </c>
      <c r="BG8" s="375" t="s">
        <v>83</v>
      </c>
      <c r="BI8" s="375">
        <f>500*'500M'!A40</f>
        <v>19000</v>
      </c>
      <c r="BJ8" s="373" t="s">
        <v>377</v>
      </c>
    </row>
    <row r="9" spans="1:91" s="110" customFormat="1" ht="15.75" customHeight="1" x14ac:dyDescent="0.3">
      <c r="A9" s="12" t="s">
        <v>135</v>
      </c>
      <c r="B9" s="369">
        <f>C9/$C$23</f>
        <v>0.10135135135135136</v>
      </c>
      <c r="C9" s="6">
        <f>COUNTIF($R$3:$R$151,A9)</f>
        <v>15</v>
      </c>
      <c r="N9" s="380">
        <f>AA9+AE9+AI9+AM9+AQ9+AU9+AY9+BC9</f>
        <v>640</v>
      </c>
      <c r="O9" s="380">
        <v>7</v>
      </c>
      <c r="P9" s="381">
        <f>AVERAGE(Y9,AC9,AG9,AK9,AO9,AS9,AW9,BA9,)</f>
        <v>34.333333333333336</v>
      </c>
      <c r="Q9" s="3" t="s">
        <v>48</v>
      </c>
      <c r="R9" s="12" t="s">
        <v>50</v>
      </c>
      <c r="S9" s="12" t="s">
        <v>18</v>
      </c>
      <c r="T9" s="57" t="s">
        <v>210</v>
      </c>
      <c r="U9" s="351" t="s">
        <v>333</v>
      </c>
      <c r="V9" s="8" t="s">
        <v>92</v>
      </c>
      <c r="W9" s="8" t="s">
        <v>90</v>
      </c>
      <c r="X9" s="49">
        <v>5.0231481481481481E-3</v>
      </c>
      <c r="Y9" s="8">
        <v>27</v>
      </c>
      <c r="Z9" s="8">
        <v>11</v>
      </c>
      <c r="AA9" s="8">
        <v>89</v>
      </c>
      <c r="AB9" s="382">
        <v>2.3217592592592591E-3</v>
      </c>
      <c r="AC9" s="383">
        <v>32</v>
      </c>
      <c r="AD9" s="383">
        <v>11</v>
      </c>
      <c r="AE9" s="383">
        <v>90</v>
      </c>
      <c r="AF9" s="390">
        <v>1.0868055555555555E-3</v>
      </c>
      <c r="AG9" s="391">
        <v>39</v>
      </c>
      <c r="AH9" s="391">
        <v>19</v>
      </c>
      <c r="AI9" s="391">
        <v>82</v>
      </c>
      <c r="AJ9" s="236">
        <v>8.587962962962963E-4</v>
      </c>
      <c r="AK9" s="158">
        <v>39</v>
      </c>
      <c r="AL9" s="158">
        <v>19</v>
      </c>
      <c r="AM9" s="158">
        <v>82</v>
      </c>
      <c r="AN9" s="111">
        <v>1.0731481481481481E-2</v>
      </c>
      <c r="AO9" s="110">
        <v>24</v>
      </c>
      <c r="AP9" s="110">
        <v>33</v>
      </c>
      <c r="AQ9" s="110">
        <v>68</v>
      </c>
      <c r="AR9" s="113">
        <v>6.3310185185185192E-4</v>
      </c>
      <c r="AS9" s="110">
        <v>47</v>
      </c>
      <c r="AT9" s="110">
        <v>25</v>
      </c>
      <c r="AU9" s="110">
        <v>76</v>
      </c>
      <c r="AV9" s="162">
        <v>4.1550925925925918E-4</v>
      </c>
      <c r="AW9" s="110">
        <v>53</v>
      </c>
      <c r="AX9" s="110">
        <v>24</v>
      </c>
      <c r="AY9" s="110">
        <v>77</v>
      </c>
      <c r="AZ9" s="113">
        <v>2.0254629629629629E-4</v>
      </c>
      <c r="BA9" s="110">
        <v>48</v>
      </c>
      <c r="BB9" s="110">
        <v>25</v>
      </c>
      <c r="BC9" s="110">
        <v>76</v>
      </c>
      <c r="BF9" s="374">
        <v>7</v>
      </c>
      <c r="BG9" s="375" t="s">
        <v>226</v>
      </c>
      <c r="BI9" s="375">
        <f>1000*'1000'!A34</f>
        <v>32000</v>
      </c>
      <c r="BJ9" s="373" t="s">
        <v>378</v>
      </c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K9" s="24"/>
      <c r="CL9" s="24"/>
      <c r="CM9" s="24"/>
    </row>
    <row r="10" spans="1:91" s="90" customFormat="1" ht="18.75" x14ac:dyDescent="0.3">
      <c r="A10" s="12" t="s">
        <v>102</v>
      </c>
      <c r="B10" s="369">
        <f>C10/$C$23</f>
        <v>2.7027027027027029E-2</v>
      </c>
      <c r="C10" s="6">
        <f>COUNTIF($R$3:$R$151,A10)</f>
        <v>4</v>
      </c>
      <c r="N10" s="380">
        <f>AA10+AE10+AI10+AM10+AQ10+AU10+AY10+BC10</f>
        <v>636</v>
      </c>
      <c r="O10" s="380">
        <v>8</v>
      </c>
      <c r="P10" s="381">
        <f>AVERAGE(Y10,AC10,AG10,AK10,AO10,AS10,AW10,BA10,)</f>
        <v>32.888888888888886</v>
      </c>
      <c r="Q10" s="3" t="s">
        <v>69</v>
      </c>
      <c r="R10" s="12" t="s">
        <v>13</v>
      </c>
      <c r="S10" s="12" t="s">
        <v>18</v>
      </c>
      <c r="T10" s="57" t="s">
        <v>210</v>
      </c>
      <c r="U10" s="350"/>
      <c r="V10" s="8" t="s">
        <v>92</v>
      </c>
      <c r="W10" s="8" t="s">
        <v>90</v>
      </c>
      <c r="X10" s="49">
        <v>5.0833333333333338E-3</v>
      </c>
      <c r="Y10" s="8">
        <v>28</v>
      </c>
      <c r="Z10" s="8">
        <v>12</v>
      </c>
      <c r="AA10" s="8">
        <v>88</v>
      </c>
      <c r="AB10" s="49">
        <v>2.2997685185185183E-3</v>
      </c>
      <c r="AC10" s="8">
        <v>33</v>
      </c>
      <c r="AD10" s="8">
        <v>10</v>
      </c>
      <c r="AE10" s="8">
        <v>91</v>
      </c>
      <c r="AF10" s="49">
        <v>1.0983796296296295E-3</v>
      </c>
      <c r="AG10" s="8">
        <v>39</v>
      </c>
      <c r="AH10" s="8">
        <v>21</v>
      </c>
      <c r="AI10" s="8">
        <v>80</v>
      </c>
      <c r="AJ10" s="49">
        <v>8.5300925925925919E-4</v>
      </c>
      <c r="AK10" s="8">
        <v>39</v>
      </c>
      <c r="AL10" s="8">
        <v>17</v>
      </c>
      <c r="AM10" s="8">
        <v>83</v>
      </c>
      <c r="AN10" s="127">
        <v>1.0628472222222221E-2</v>
      </c>
      <c r="AO10" s="6">
        <v>25</v>
      </c>
      <c r="AP10" s="6">
        <v>32</v>
      </c>
      <c r="AQ10" s="6">
        <v>69</v>
      </c>
      <c r="AR10" s="9">
        <v>6.3194444444444442E-4</v>
      </c>
      <c r="AS10" s="6">
        <v>45</v>
      </c>
      <c r="AT10" s="6">
        <v>24</v>
      </c>
      <c r="AU10" s="8">
        <v>77</v>
      </c>
      <c r="AV10" s="128">
        <v>4.4328703703703701E-4</v>
      </c>
      <c r="AW10" s="6">
        <v>40</v>
      </c>
      <c r="AX10" s="6">
        <v>32</v>
      </c>
      <c r="AY10" s="8">
        <v>69</v>
      </c>
      <c r="AZ10" s="4">
        <v>1.9675925925925926E-4</v>
      </c>
      <c r="BA10" s="6">
        <v>47</v>
      </c>
      <c r="BB10" s="6">
        <v>22</v>
      </c>
      <c r="BC10" s="6">
        <v>79</v>
      </c>
      <c r="BD10" s="110"/>
      <c r="BE10" s="110"/>
      <c r="BF10" s="374">
        <v>8</v>
      </c>
      <c r="BG10" s="375" t="s">
        <v>170</v>
      </c>
      <c r="BH10" s="110"/>
      <c r="BI10" s="375">
        <f>2000*'2000M'!A27</f>
        <v>50000</v>
      </c>
      <c r="BJ10" s="373" t="s">
        <v>379</v>
      </c>
      <c r="BK10" s="110"/>
      <c r="BL10" s="110"/>
      <c r="BM10" s="110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0"/>
      <c r="CA10" s="110"/>
      <c r="CB10" s="110"/>
      <c r="CC10" s="110"/>
      <c r="CD10" s="110"/>
      <c r="CE10" s="110"/>
      <c r="CF10" s="110"/>
      <c r="CG10" s="110"/>
      <c r="CH10" s="110"/>
      <c r="CI10" s="110"/>
      <c r="CJ10" s="110"/>
      <c r="CK10" s="5"/>
      <c r="CL10" s="5"/>
      <c r="CM10" s="5"/>
    </row>
    <row r="11" spans="1:91" s="90" customFormat="1" ht="15.75" customHeight="1" x14ac:dyDescent="0.3">
      <c r="A11" s="12" t="s">
        <v>173</v>
      </c>
      <c r="B11" s="369">
        <f>C11/$C$23</f>
        <v>4.72972972972973E-2</v>
      </c>
      <c r="C11" s="6">
        <f>COUNTIF($R$3:$R$151,A11)</f>
        <v>7</v>
      </c>
      <c r="N11" s="380">
        <f>AA11+AE11+AI11+AM11+AQ11+AU11+AY11+BC11</f>
        <v>625</v>
      </c>
      <c r="O11" s="380">
        <v>9</v>
      </c>
      <c r="P11" s="381">
        <f>AVERAGE(Y11,AC11,AG11,AK11,AO11,AS11,AW11,BA11,)</f>
        <v>41.125</v>
      </c>
      <c r="Q11" s="3" t="s">
        <v>72</v>
      </c>
      <c r="R11" s="12" t="s">
        <v>7</v>
      </c>
      <c r="S11" s="12" t="s">
        <v>73</v>
      </c>
      <c r="T11" s="57" t="s">
        <v>125</v>
      </c>
      <c r="U11" s="350"/>
      <c r="V11" s="8" t="s">
        <v>92</v>
      </c>
      <c r="W11" s="8" t="s">
        <v>90</v>
      </c>
      <c r="X11" s="8"/>
      <c r="Y11" s="8"/>
      <c r="Z11" s="8"/>
      <c r="AA11" s="8"/>
      <c r="AB11" s="49">
        <v>2.1678240740740742E-3</v>
      </c>
      <c r="AC11" s="8">
        <v>39</v>
      </c>
      <c r="AD11" s="8">
        <v>6</v>
      </c>
      <c r="AE11" s="8">
        <v>95</v>
      </c>
      <c r="AF11" s="49">
        <v>1.0231481481481482E-3</v>
      </c>
      <c r="AG11" s="8">
        <v>45</v>
      </c>
      <c r="AH11" s="8">
        <v>11</v>
      </c>
      <c r="AI11" s="8">
        <v>90</v>
      </c>
      <c r="AJ11" s="49">
        <v>8.1365740740740736E-4</v>
      </c>
      <c r="AK11" s="8">
        <v>49</v>
      </c>
      <c r="AL11" s="8">
        <v>13</v>
      </c>
      <c r="AM11" s="8">
        <v>88</v>
      </c>
      <c r="AN11" s="127">
        <v>9.2453703703703708E-3</v>
      </c>
      <c r="AO11" s="6">
        <v>30</v>
      </c>
      <c r="AP11" s="6">
        <v>2</v>
      </c>
      <c r="AQ11" s="6">
        <v>99</v>
      </c>
      <c r="AR11" s="9">
        <v>6.0995370370370381E-4</v>
      </c>
      <c r="AS11" s="6">
        <v>54</v>
      </c>
      <c r="AT11" s="6">
        <v>21</v>
      </c>
      <c r="AU11" s="8">
        <v>80</v>
      </c>
      <c r="AV11" s="128">
        <v>4.0509259259259258E-4</v>
      </c>
      <c r="AW11" s="6">
        <v>56</v>
      </c>
      <c r="AX11" s="6">
        <v>21</v>
      </c>
      <c r="AY11" s="8">
        <v>80</v>
      </c>
      <c r="AZ11" s="4">
        <v>1.8402777777777778E-4</v>
      </c>
      <c r="BA11" s="6">
        <v>56</v>
      </c>
      <c r="BB11" s="6">
        <v>8</v>
      </c>
      <c r="BC11" s="6">
        <v>93</v>
      </c>
      <c r="BF11" s="374">
        <v>9</v>
      </c>
      <c r="BG11" s="375" t="s">
        <v>235</v>
      </c>
      <c r="BI11" s="370">
        <f>BI2/BI12</f>
        <v>11.0375</v>
      </c>
      <c r="BJ11" s="10"/>
      <c r="CA11" s="110"/>
      <c r="CB11" s="110"/>
      <c r="CC11" s="110"/>
      <c r="CD11" s="110"/>
      <c r="CE11" s="110"/>
      <c r="CF11" s="110"/>
      <c r="CG11" s="110"/>
      <c r="CH11" s="110"/>
      <c r="CI11" s="110"/>
      <c r="CJ11" s="110"/>
      <c r="CK11" s="106"/>
      <c r="CL11" s="106"/>
      <c r="CM11" s="106"/>
    </row>
    <row r="12" spans="1:91" s="110" customFormat="1" ht="15.75" customHeight="1" x14ac:dyDescent="0.3">
      <c r="A12" s="12" t="s">
        <v>7</v>
      </c>
      <c r="B12" s="369">
        <f>C12/$C$23</f>
        <v>0.12837837837837837</v>
      </c>
      <c r="C12" s="6">
        <f>COUNTIF($R$3:$R$151,A12)</f>
        <v>19</v>
      </c>
      <c r="N12" s="380">
        <f>AA12+AE12+AI12+AM12+AQ12+AU12+AY12+BC12</f>
        <v>621</v>
      </c>
      <c r="O12" s="380">
        <v>10</v>
      </c>
      <c r="P12" s="381">
        <f>AVERAGE(Y12,AC12,AG12,AK12,AO12,AS12,AW12,BA12,)</f>
        <v>37.555555555555557</v>
      </c>
      <c r="Q12" s="3" t="s">
        <v>40</v>
      </c>
      <c r="R12" s="12" t="s">
        <v>25</v>
      </c>
      <c r="S12" s="12" t="s">
        <v>18</v>
      </c>
      <c r="T12" s="57" t="s">
        <v>210</v>
      </c>
      <c r="U12" s="350" t="s">
        <v>334</v>
      </c>
      <c r="V12" s="8" t="s">
        <v>92</v>
      </c>
      <c r="W12" s="8" t="s">
        <v>357</v>
      </c>
      <c r="X12" s="49">
        <v>4.915856481481482E-3</v>
      </c>
      <c r="Y12" s="8">
        <v>36</v>
      </c>
      <c r="Z12" s="8">
        <v>11</v>
      </c>
      <c r="AA12" s="8">
        <v>90</v>
      </c>
      <c r="AB12" s="382">
        <v>2.3415509259259262E-3</v>
      </c>
      <c r="AC12" s="383">
        <v>37</v>
      </c>
      <c r="AD12" s="383">
        <v>15</v>
      </c>
      <c r="AE12" s="383">
        <v>86</v>
      </c>
      <c r="AF12" s="390">
        <v>1.0868055555555555E-3</v>
      </c>
      <c r="AG12" s="391">
        <v>47</v>
      </c>
      <c r="AH12" s="391">
        <v>20</v>
      </c>
      <c r="AI12" s="391">
        <v>81</v>
      </c>
      <c r="AJ12" s="236">
        <v>8.9814814814814824E-4</v>
      </c>
      <c r="AK12" s="158">
        <v>46</v>
      </c>
      <c r="AL12" s="158">
        <v>24</v>
      </c>
      <c r="AM12" s="158">
        <v>77</v>
      </c>
      <c r="AN12" s="49">
        <v>1.0875000000000001E-2</v>
      </c>
      <c r="AO12" s="8">
        <v>29</v>
      </c>
      <c r="AP12" s="8">
        <v>38</v>
      </c>
      <c r="AQ12" s="8">
        <v>63</v>
      </c>
      <c r="AR12" s="9">
        <v>6.4120370370370373E-4</v>
      </c>
      <c r="AS12" s="8">
        <v>49</v>
      </c>
      <c r="AT12" s="8">
        <v>30</v>
      </c>
      <c r="AU12" s="8">
        <v>71</v>
      </c>
      <c r="AV12" s="227">
        <v>4.1782407407407409E-4</v>
      </c>
      <c r="AW12" s="1">
        <v>41</v>
      </c>
      <c r="AX12" s="1">
        <v>25</v>
      </c>
      <c r="AY12" s="1">
        <v>76</v>
      </c>
      <c r="AZ12" s="4">
        <v>2.0254629629629629E-4</v>
      </c>
      <c r="BA12" s="6">
        <v>53</v>
      </c>
      <c r="BB12" s="6">
        <v>24</v>
      </c>
      <c r="BC12" s="6">
        <v>77</v>
      </c>
      <c r="BD12" s="90"/>
      <c r="BE12" s="90"/>
      <c r="BF12" s="374">
        <v>10</v>
      </c>
      <c r="BG12" s="375" t="s">
        <v>313</v>
      </c>
      <c r="BH12" s="90"/>
      <c r="BI12" s="370">
        <v>40000</v>
      </c>
      <c r="BJ12" s="90" t="s">
        <v>381</v>
      </c>
      <c r="BK12" s="90"/>
      <c r="BL12" s="90"/>
      <c r="BM12" s="90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90"/>
      <c r="CB12" s="90"/>
      <c r="CC12" s="90"/>
      <c r="CD12" s="90"/>
      <c r="CE12" s="90"/>
      <c r="CF12" s="90"/>
      <c r="CG12" s="90"/>
      <c r="CH12" s="90"/>
      <c r="CI12" s="90"/>
      <c r="CJ12" s="90"/>
    </row>
    <row r="13" spans="1:91" s="110" customFormat="1" ht="18.75" x14ac:dyDescent="0.3">
      <c r="A13" s="12" t="s">
        <v>34</v>
      </c>
      <c r="B13" s="369">
        <f>C13/$C$23</f>
        <v>6.0810810810810814E-2</v>
      </c>
      <c r="C13" s="6">
        <f>COUNTIF($R$3:$R$151,A13)</f>
        <v>9</v>
      </c>
      <c r="N13" s="380">
        <f>AA13+AE13+AI13+AM13+AQ13+AU13+AY13+BC13</f>
        <v>611</v>
      </c>
      <c r="O13" s="380">
        <v>11</v>
      </c>
      <c r="P13" s="381">
        <f>AVERAGE(Y13,AC13,AG13,AK13,AO13,AS13,AW13,BA13,)</f>
        <v>26.166666666666668</v>
      </c>
      <c r="Q13" s="12" t="s">
        <v>237</v>
      </c>
      <c r="R13" s="12" t="s">
        <v>34</v>
      </c>
      <c r="S13" s="12" t="s">
        <v>275</v>
      </c>
      <c r="T13" s="57" t="s">
        <v>121</v>
      </c>
      <c r="U13" s="351" t="s">
        <v>344</v>
      </c>
      <c r="V13" s="8" t="s">
        <v>92</v>
      </c>
      <c r="W13" s="8" t="s">
        <v>90</v>
      </c>
      <c r="X13" s="49">
        <v>4.5115740740740741E-3</v>
      </c>
      <c r="Y13" s="8">
        <v>29</v>
      </c>
      <c r="Z13" s="8">
        <v>4</v>
      </c>
      <c r="AA13" s="8">
        <v>97</v>
      </c>
      <c r="AB13" s="388">
        <v>2.0648148148148149E-3</v>
      </c>
      <c r="AC13" s="389">
        <v>32</v>
      </c>
      <c r="AD13" s="389">
        <v>2</v>
      </c>
      <c r="AE13" s="389">
        <v>99</v>
      </c>
      <c r="AF13" s="386">
        <v>9.930555555555554E-4</v>
      </c>
      <c r="AG13" s="387">
        <v>34</v>
      </c>
      <c r="AH13" s="387">
        <v>4</v>
      </c>
      <c r="AI13" s="387">
        <v>97</v>
      </c>
      <c r="AJ13" s="236">
        <v>8.1249999999999996E-4</v>
      </c>
      <c r="AK13" s="158">
        <v>34</v>
      </c>
      <c r="AL13" s="158">
        <v>11</v>
      </c>
      <c r="AM13" s="158">
        <v>90</v>
      </c>
      <c r="AN13" s="111">
        <v>9.479166666666667E-3</v>
      </c>
      <c r="AO13" s="110">
        <v>28</v>
      </c>
      <c r="AP13" s="110">
        <v>4</v>
      </c>
      <c r="AQ13" s="110">
        <v>97</v>
      </c>
      <c r="AR13" s="128" t="s">
        <v>290</v>
      </c>
      <c r="AS13" s="105"/>
      <c r="AT13" s="105"/>
      <c r="AU13" s="110">
        <v>39</v>
      </c>
      <c r="AV13" s="164" t="s">
        <v>289</v>
      </c>
      <c r="AW13" s="164"/>
      <c r="AX13" s="112"/>
      <c r="AY13" s="110">
        <v>39</v>
      </c>
      <c r="AZ13" s="9" t="s">
        <v>152</v>
      </c>
      <c r="BC13" s="110">
        <v>53</v>
      </c>
      <c r="BF13" s="374">
        <v>11</v>
      </c>
      <c r="BG13" s="375" t="s">
        <v>165</v>
      </c>
    </row>
    <row r="14" spans="1:91" s="24" customFormat="1" ht="18.75" x14ac:dyDescent="0.3">
      <c r="A14" s="12" t="s">
        <v>31</v>
      </c>
      <c r="B14" s="369">
        <f>C14/$C$23</f>
        <v>7.4324324324324328E-2</v>
      </c>
      <c r="C14" s="6">
        <f>COUNTIF($R$3:$R$151,A14)</f>
        <v>11</v>
      </c>
      <c r="N14" s="380">
        <f>AA14+AE14+AI14+AM14+AQ14+AU14+AY14+BC14</f>
        <v>581</v>
      </c>
      <c r="O14" s="380">
        <v>12</v>
      </c>
      <c r="P14" s="381">
        <f>AVERAGE(Y14,AC14,AG14,AK14,AO14,AS14,AW14,BA14,)</f>
        <v>29.333333333333332</v>
      </c>
      <c r="Q14" s="3" t="s">
        <v>10</v>
      </c>
      <c r="R14" s="12" t="s">
        <v>13</v>
      </c>
      <c r="S14" s="12" t="s">
        <v>18</v>
      </c>
      <c r="T14" s="57" t="s">
        <v>210</v>
      </c>
      <c r="U14" s="350"/>
      <c r="V14" s="8" t="s">
        <v>92</v>
      </c>
      <c r="W14" s="8" t="s">
        <v>90</v>
      </c>
      <c r="X14" s="49">
        <v>5.2731481481481483E-3</v>
      </c>
      <c r="Y14" s="8">
        <v>28</v>
      </c>
      <c r="Z14" s="8">
        <v>15</v>
      </c>
      <c r="AA14" s="8">
        <v>85</v>
      </c>
      <c r="AB14" s="49">
        <v>2.4699074074074072E-3</v>
      </c>
      <c r="AC14" s="8">
        <v>29</v>
      </c>
      <c r="AD14" s="8">
        <v>19</v>
      </c>
      <c r="AE14" s="8">
        <v>82</v>
      </c>
      <c r="AF14" s="49">
        <v>1.2037037037037038E-3</v>
      </c>
      <c r="AG14" s="8">
        <v>33</v>
      </c>
      <c r="AH14" s="8">
        <v>27</v>
      </c>
      <c r="AI14" s="8">
        <v>74</v>
      </c>
      <c r="AJ14" s="49">
        <v>9.2013888888888885E-4</v>
      </c>
      <c r="AK14" s="8">
        <v>39</v>
      </c>
      <c r="AL14" s="8">
        <v>28</v>
      </c>
      <c r="AM14" s="8">
        <v>73</v>
      </c>
      <c r="AN14" s="127">
        <v>1.1525462962962965E-2</v>
      </c>
      <c r="AO14" s="6">
        <v>21</v>
      </c>
      <c r="AP14" s="6">
        <v>48</v>
      </c>
      <c r="AQ14" s="6">
        <v>53</v>
      </c>
      <c r="AR14" s="9">
        <v>6.6550925925925935E-4</v>
      </c>
      <c r="AS14" s="6">
        <v>33</v>
      </c>
      <c r="AT14" s="6">
        <v>36</v>
      </c>
      <c r="AU14" s="8">
        <v>65</v>
      </c>
      <c r="AV14" s="128">
        <v>4.224537037037037E-4</v>
      </c>
      <c r="AW14" s="6">
        <v>41</v>
      </c>
      <c r="AX14" s="6">
        <v>26</v>
      </c>
      <c r="AY14" s="8">
        <v>75</v>
      </c>
      <c r="AZ14" s="4">
        <v>2.0833333333333335E-4</v>
      </c>
      <c r="BA14" s="6">
        <v>40</v>
      </c>
      <c r="BB14" s="6">
        <v>27</v>
      </c>
      <c r="BC14" s="6">
        <v>74</v>
      </c>
      <c r="BD14" s="5"/>
      <c r="BE14" s="5"/>
      <c r="BF14" s="374">
        <v>12</v>
      </c>
      <c r="BG14" s="375" t="s">
        <v>51</v>
      </c>
      <c r="BH14" s="5"/>
      <c r="BJ14" s="5"/>
      <c r="BK14" s="5"/>
      <c r="BL14" s="5"/>
      <c r="BM14" s="5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  <c r="BZ14" s="90"/>
      <c r="CA14" s="90"/>
      <c r="CB14" s="90"/>
      <c r="CC14" s="90"/>
      <c r="CD14" s="110"/>
      <c r="CE14" s="110"/>
      <c r="CF14" s="110"/>
      <c r="CG14" s="110"/>
      <c r="CH14" s="110"/>
      <c r="CI14" s="110"/>
      <c r="CJ14" s="110"/>
      <c r="CK14" s="90"/>
      <c r="CL14" s="90"/>
      <c r="CM14" s="90"/>
    </row>
    <row r="15" spans="1:91" ht="18.75" x14ac:dyDescent="0.3">
      <c r="A15" s="12" t="s">
        <v>133</v>
      </c>
      <c r="B15" s="369">
        <f>C15/$C$23</f>
        <v>6.7567567567567571E-3</v>
      </c>
      <c r="C15" s="6">
        <f>COUNTIF($R$3:$R$151,A15)</f>
        <v>1</v>
      </c>
      <c r="N15" s="380">
        <f>AA15+AE15+AI15+AM15+AQ15+AU15+AY15+BC15</f>
        <v>558</v>
      </c>
      <c r="O15" s="380">
        <v>13</v>
      </c>
      <c r="P15" s="381">
        <f>AVERAGE(Y15,AC15,AG15,AK15,AO15,AS15,AW15,BA15,)</f>
        <v>29.333333333333332</v>
      </c>
      <c r="Q15" s="3" t="s">
        <v>186</v>
      </c>
      <c r="R15" s="12" t="s">
        <v>101</v>
      </c>
      <c r="S15" s="12" t="s">
        <v>18</v>
      </c>
      <c r="T15" s="57" t="s">
        <v>210</v>
      </c>
      <c r="U15" s="351" t="s">
        <v>335</v>
      </c>
      <c r="V15" s="8" t="s">
        <v>92</v>
      </c>
      <c r="W15" s="8" t="s">
        <v>90</v>
      </c>
      <c r="X15" s="49">
        <v>4.8726851851851856E-3</v>
      </c>
      <c r="Y15" s="8">
        <v>29</v>
      </c>
      <c r="Z15" s="8">
        <v>9</v>
      </c>
      <c r="AA15" s="8">
        <v>91</v>
      </c>
      <c r="AB15" s="382">
        <v>2.3252314814814815E-3</v>
      </c>
      <c r="AC15" s="383">
        <v>34</v>
      </c>
      <c r="AD15" s="383">
        <v>12</v>
      </c>
      <c r="AE15" s="383">
        <v>89</v>
      </c>
      <c r="AF15" s="163" t="s">
        <v>315</v>
      </c>
      <c r="AG15" s="8"/>
      <c r="AH15" s="8"/>
      <c r="AI15" s="8">
        <v>62</v>
      </c>
      <c r="AJ15" s="236">
        <v>8.9351851851851842E-4</v>
      </c>
      <c r="AK15" s="158">
        <v>38</v>
      </c>
      <c r="AL15" s="158">
        <v>23</v>
      </c>
      <c r="AM15" s="158">
        <v>78</v>
      </c>
      <c r="AN15" s="111">
        <v>1.0280092592592592E-2</v>
      </c>
      <c r="AO15" s="110">
        <v>24</v>
      </c>
      <c r="AP15" s="110">
        <v>23</v>
      </c>
      <c r="AQ15" s="110">
        <v>78</v>
      </c>
      <c r="AR15" s="113">
        <v>6.5046296296296304E-4</v>
      </c>
      <c r="AS15" s="110">
        <v>51</v>
      </c>
      <c r="AT15" s="110">
        <v>33</v>
      </c>
      <c r="AU15" s="110">
        <v>68</v>
      </c>
      <c r="AV15" s="164" t="s">
        <v>289</v>
      </c>
      <c r="AW15" s="164"/>
      <c r="AX15" s="112"/>
      <c r="AY15" s="110">
        <v>39</v>
      </c>
      <c r="AZ15" s="9" t="s">
        <v>152</v>
      </c>
      <c r="BA15" s="110"/>
      <c r="BB15" s="110"/>
      <c r="BC15" s="110">
        <v>53</v>
      </c>
      <c r="BD15" s="110"/>
      <c r="BE15" s="110"/>
      <c r="BF15" s="374">
        <v>13</v>
      </c>
      <c r="BG15" s="375" t="s">
        <v>37</v>
      </c>
      <c r="BH15" s="110"/>
      <c r="BI15" s="89"/>
      <c r="BJ15" s="110"/>
      <c r="BK15" s="110"/>
      <c r="BL15" s="110"/>
      <c r="BM15" s="11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24"/>
      <c r="CB15" s="24"/>
      <c r="CC15" s="24"/>
      <c r="CD15" s="90"/>
      <c r="CE15" s="90"/>
      <c r="CF15" s="90"/>
      <c r="CG15" s="90"/>
      <c r="CH15" s="90"/>
      <c r="CI15" s="24"/>
      <c r="CJ15" s="24"/>
      <c r="CK15" s="110"/>
      <c r="CL15" s="110"/>
      <c r="CM15" s="110"/>
    </row>
    <row r="16" spans="1:91" s="110" customFormat="1" ht="18.75" x14ac:dyDescent="0.3">
      <c r="A16" s="12" t="s">
        <v>13</v>
      </c>
      <c r="B16" s="369">
        <f>C16/$C$23</f>
        <v>0.20945945945945946</v>
      </c>
      <c r="C16" s="6">
        <f>COUNTIF($R$3:$R$151,A16)</f>
        <v>31</v>
      </c>
      <c r="N16" s="380">
        <f>AA16+AE16+AI16+AM16+AQ16+AU16+AY16+BC16</f>
        <v>554</v>
      </c>
      <c r="O16" s="380">
        <v>14</v>
      </c>
      <c r="P16" s="381">
        <f>AVERAGE(Y16,AC16,AG16,AK16,AO16,AS16,AW16,BA16,)</f>
        <v>30.444444444444443</v>
      </c>
      <c r="Q16" s="3" t="s">
        <v>95</v>
      </c>
      <c r="R16" s="12" t="s">
        <v>25</v>
      </c>
      <c r="S16" s="12" t="s">
        <v>18</v>
      </c>
      <c r="T16" s="57" t="s">
        <v>210</v>
      </c>
      <c r="U16" s="350"/>
      <c r="V16" s="8" t="s">
        <v>92</v>
      </c>
      <c r="W16" s="8" t="s">
        <v>90</v>
      </c>
      <c r="X16" s="49">
        <v>5.386574074074074E-3</v>
      </c>
      <c r="Y16" s="8">
        <v>27</v>
      </c>
      <c r="Z16" s="8">
        <v>16</v>
      </c>
      <c r="AA16" s="8">
        <v>84</v>
      </c>
      <c r="AB16" s="49">
        <v>2.5081018518518521E-3</v>
      </c>
      <c r="AC16" s="8">
        <v>32</v>
      </c>
      <c r="AD16" s="8">
        <v>20</v>
      </c>
      <c r="AE16" s="8">
        <v>81</v>
      </c>
      <c r="AF16" s="49">
        <v>1.1805555555555556E-3</v>
      </c>
      <c r="AG16" s="8">
        <v>32</v>
      </c>
      <c r="AH16" s="8">
        <v>26</v>
      </c>
      <c r="AI16" s="8">
        <v>75</v>
      </c>
      <c r="AJ16" s="49">
        <v>9.2245370370370365E-4</v>
      </c>
      <c r="AK16" s="8">
        <v>36</v>
      </c>
      <c r="AL16" s="8">
        <v>29</v>
      </c>
      <c r="AM16" s="8">
        <v>72</v>
      </c>
      <c r="AN16" s="127">
        <v>1.1135416666666667E-2</v>
      </c>
      <c r="AO16" s="6">
        <v>25</v>
      </c>
      <c r="AP16" s="6">
        <v>43</v>
      </c>
      <c r="AQ16" s="6">
        <v>58</v>
      </c>
      <c r="AR16" s="9">
        <v>6.8750000000000007E-4</v>
      </c>
      <c r="AS16" s="6">
        <v>39</v>
      </c>
      <c r="AT16" s="6">
        <v>40</v>
      </c>
      <c r="AU16" s="8">
        <v>61</v>
      </c>
      <c r="AV16" s="128">
        <v>4.5486111111111102E-4</v>
      </c>
      <c r="AW16" s="6">
        <v>41</v>
      </c>
      <c r="AX16" s="6">
        <v>38</v>
      </c>
      <c r="AY16" s="8">
        <v>64</v>
      </c>
      <c r="AZ16" s="4">
        <v>2.3958333333333332E-4</v>
      </c>
      <c r="BA16" s="6">
        <v>42</v>
      </c>
      <c r="BB16" s="6">
        <v>42</v>
      </c>
      <c r="BC16" s="392">
        <v>59</v>
      </c>
      <c r="BD16" s="14"/>
      <c r="BE16" s="14"/>
      <c r="BF16" s="374">
        <v>14</v>
      </c>
      <c r="BG16" s="375" t="s">
        <v>36</v>
      </c>
      <c r="BH16" s="14"/>
      <c r="BI16" s="14"/>
      <c r="BJ16" s="14"/>
      <c r="BK16" s="14"/>
      <c r="BL16" s="14"/>
      <c r="BM16" s="14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</row>
    <row r="17" spans="1:91" s="90" customFormat="1" ht="15.75" customHeight="1" x14ac:dyDescent="0.3">
      <c r="A17" s="12" t="s">
        <v>25</v>
      </c>
      <c r="B17" s="369">
        <f>C17/$C$23</f>
        <v>6.7567567567567571E-2</v>
      </c>
      <c r="C17" s="6">
        <f>COUNTIF($R$3:$R$151,A17)</f>
        <v>10</v>
      </c>
      <c r="N17" s="380">
        <f>AA17+AE17+AI17+AM17+AQ17+AU17+AY17+BC17</f>
        <v>548</v>
      </c>
      <c r="O17" s="380">
        <v>15</v>
      </c>
      <c r="P17" s="381">
        <f>AVERAGE(Y17,AC17,AG17,AK17,AO17,AS17,AW17,BA17,)</f>
        <v>36.428571428571431</v>
      </c>
      <c r="Q17" s="3" t="s">
        <v>12</v>
      </c>
      <c r="R17" s="12" t="s">
        <v>13</v>
      </c>
      <c r="S17" s="12" t="s">
        <v>18</v>
      </c>
      <c r="T17" s="57" t="s">
        <v>210</v>
      </c>
      <c r="U17" s="350"/>
      <c r="V17" s="8" t="s">
        <v>92</v>
      </c>
      <c r="W17" s="8" t="s">
        <v>90</v>
      </c>
      <c r="X17" s="8"/>
      <c r="Y17" s="8"/>
      <c r="Z17" s="8"/>
      <c r="AA17" s="8"/>
      <c r="AB17" s="49">
        <v>2.3773148148148147E-3</v>
      </c>
      <c r="AC17" s="8">
        <v>26</v>
      </c>
      <c r="AD17" s="8">
        <v>17</v>
      </c>
      <c r="AE17" s="8">
        <v>84</v>
      </c>
      <c r="AF17" s="49">
        <v>1.0092592592592592E-3</v>
      </c>
      <c r="AG17" s="8">
        <v>42</v>
      </c>
      <c r="AH17" s="8">
        <v>8</v>
      </c>
      <c r="AI17" s="8">
        <v>93</v>
      </c>
      <c r="AJ17" s="49">
        <v>8.1365740740740736E-4</v>
      </c>
      <c r="AK17" s="8">
        <v>39</v>
      </c>
      <c r="AL17" s="8">
        <v>12</v>
      </c>
      <c r="AM17" s="8">
        <v>89</v>
      </c>
      <c r="AN17" s="163" t="s">
        <v>291</v>
      </c>
      <c r="AO17" s="8"/>
      <c r="AP17" s="8"/>
      <c r="AQ17" s="8">
        <v>28</v>
      </c>
      <c r="AR17" s="9">
        <v>5.912037037037037E-4</v>
      </c>
      <c r="AS17" s="6">
        <v>42</v>
      </c>
      <c r="AT17" s="6">
        <v>14</v>
      </c>
      <c r="AU17" s="8">
        <v>87</v>
      </c>
      <c r="AV17" s="128">
        <v>3.9351851851851852E-4</v>
      </c>
      <c r="AW17" s="6">
        <v>42</v>
      </c>
      <c r="AX17" s="6">
        <v>14</v>
      </c>
      <c r="AY17" s="8">
        <v>87</v>
      </c>
      <c r="AZ17" s="4">
        <v>1.9675925925925926E-4</v>
      </c>
      <c r="BA17" s="6">
        <v>64</v>
      </c>
      <c r="BB17" s="6">
        <v>21</v>
      </c>
      <c r="BC17" s="6">
        <v>80</v>
      </c>
      <c r="BD17" s="5"/>
      <c r="BE17" s="5"/>
      <c r="BF17" s="374">
        <v>15</v>
      </c>
      <c r="BG17" s="375" t="s">
        <v>26</v>
      </c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</row>
    <row r="18" spans="1:91" s="90" customFormat="1" ht="15.75" customHeight="1" x14ac:dyDescent="0.3">
      <c r="A18" s="12" t="s">
        <v>50</v>
      </c>
      <c r="B18" s="369">
        <f>C18/$C$23</f>
        <v>6.0810810810810814E-2</v>
      </c>
      <c r="C18" s="6">
        <f>COUNTIF($R$3:$R$151,A18)</f>
        <v>9</v>
      </c>
      <c r="N18" s="380">
        <f>AA18+AE18+AI18+AM18+AQ18+AU18+AY18+BC18</f>
        <v>547</v>
      </c>
      <c r="O18" s="380">
        <v>16</v>
      </c>
      <c r="P18" s="381">
        <f>AVERAGE(Y18,AC18,AG18,AK18,AO18,AS18,AW18,BA18,)</f>
        <v>30.555555555555557</v>
      </c>
      <c r="Q18" s="3" t="s">
        <v>49</v>
      </c>
      <c r="R18" s="12" t="s">
        <v>50</v>
      </c>
      <c r="S18" s="12" t="s">
        <v>51</v>
      </c>
      <c r="T18" s="57" t="s">
        <v>131</v>
      </c>
      <c r="U18" s="350"/>
      <c r="V18" s="8" t="s">
        <v>92</v>
      </c>
      <c r="W18" s="8" t="s">
        <v>90</v>
      </c>
      <c r="X18" s="49">
        <v>5.4826388888888885E-3</v>
      </c>
      <c r="Y18" s="8">
        <v>27</v>
      </c>
      <c r="Z18" s="8">
        <v>18</v>
      </c>
      <c r="AA18" s="8">
        <v>82</v>
      </c>
      <c r="AB18" s="382">
        <v>2.5821759259259257E-3</v>
      </c>
      <c r="AC18" s="383">
        <v>30</v>
      </c>
      <c r="AD18" s="383">
        <v>22</v>
      </c>
      <c r="AE18" s="383">
        <v>79</v>
      </c>
      <c r="AF18" s="390">
        <v>1.2395833333333334E-3</v>
      </c>
      <c r="AG18" s="391">
        <v>32</v>
      </c>
      <c r="AH18" s="391">
        <v>30</v>
      </c>
      <c r="AI18" s="391">
        <v>71</v>
      </c>
      <c r="AJ18" s="49">
        <v>2.4189814814814812E-4</v>
      </c>
      <c r="AK18" s="8">
        <v>41</v>
      </c>
      <c r="AL18" s="8">
        <v>30</v>
      </c>
      <c r="AM18" s="8">
        <v>71</v>
      </c>
      <c r="AN18" s="127">
        <v>1.1957175925925927E-2</v>
      </c>
      <c r="AO18" s="6">
        <v>24</v>
      </c>
      <c r="AP18" s="6">
        <v>51</v>
      </c>
      <c r="AQ18" s="6">
        <v>50</v>
      </c>
      <c r="AR18" s="9">
        <v>6.8634259259259256E-4</v>
      </c>
      <c r="AS18" s="6">
        <v>36</v>
      </c>
      <c r="AT18" s="6">
        <v>39</v>
      </c>
      <c r="AU18" s="8">
        <v>62</v>
      </c>
      <c r="AV18" s="128">
        <v>4.5370370370370378E-4</v>
      </c>
      <c r="AW18" s="6">
        <v>38</v>
      </c>
      <c r="AX18" s="6">
        <v>35</v>
      </c>
      <c r="AY18" s="8">
        <v>66</v>
      </c>
      <c r="AZ18" s="4">
        <v>2.2106481481481481E-4</v>
      </c>
      <c r="BA18" s="6">
        <v>47</v>
      </c>
      <c r="BB18" s="6">
        <v>35</v>
      </c>
      <c r="BC18" s="6">
        <v>66</v>
      </c>
      <c r="BD18" s="5"/>
      <c r="BE18" s="5"/>
      <c r="BF18" s="374">
        <v>16</v>
      </c>
      <c r="BG18" s="375" t="s">
        <v>178</v>
      </c>
      <c r="BH18" s="5"/>
      <c r="BI18" s="5"/>
      <c r="BJ18" s="5"/>
      <c r="BK18" s="5"/>
      <c r="BL18" s="5"/>
      <c r="BM18" s="5"/>
      <c r="BN18" s="110"/>
      <c r="BO18" s="110"/>
      <c r="BP18" s="110"/>
      <c r="BQ18" s="110"/>
      <c r="BR18" s="110"/>
      <c r="BS18" s="110"/>
      <c r="BT18" s="110"/>
      <c r="BU18" s="110"/>
      <c r="BV18" s="110"/>
      <c r="BW18" s="110"/>
      <c r="BX18" s="110"/>
      <c r="BY18" s="110"/>
      <c r="BZ18" s="110"/>
      <c r="CD18" s="110"/>
      <c r="CE18" s="110"/>
      <c r="CF18" s="110"/>
      <c r="CG18" s="110"/>
      <c r="CH18" s="110"/>
      <c r="CI18" s="110"/>
      <c r="CJ18" s="110"/>
      <c r="CK18" s="110"/>
      <c r="CL18" s="110"/>
      <c r="CM18" s="110"/>
    </row>
    <row r="19" spans="1:91" s="90" customFormat="1" ht="18.75" x14ac:dyDescent="0.3">
      <c r="A19" s="12" t="s">
        <v>101</v>
      </c>
      <c r="B19" s="369">
        <f>C19/$C$23</f>
        <v>5.4054054054054057E-2</v>
      </c>
      <c r="C19" s="6">
        <f>COUNTIF($R$3:$R$151,A19)</f>
        <v>8</v>
      </c>
      <c r="N19" s="380">
        <f>AA19+AE19+AI19+AM19+AQ19+AU19+AY19+BC19</f>
        <v>532</v>
      </c>
      <c r="O19" s="380">
        <v>17</v>
      </c>
      <c r="P19" s="381">
        <f>AVERAGE(Y19,AC19,AG19,AK19,AO19,AS19,AW19,BA19,)</f>
        <v>25.75</v>
      </c>
      <c r="Q19" s="12" t="s">
        <v>276</v>
      </c>
      <c r="R19" s="12" t="s">
        <v>7</v>
      </c>
      <c r="S19" s="12" t="s">
        <v>235</v>
      </c>
      <c r="T19" s="57" t="s">
        <v>236</v>
      </c>
      <c r="U19" s="351"/>
      <c r="V19" s="8" t="s">
        <v>92</v>
      </c>
      <c r="W19" s="8" t="s">
        <v>90</v>
      </c>
      <c r="X19" s="49">
        <v>4.3124999999999995E-3</v>
      </c>
      <c r="Y19" s="8">
        <v>34</v>
      </c>
      <c r="Z19" s="8">
        <v>1</v>
      </c>
      <c r="AA19" s="8">
        <v>100</v>
      </c>
      <c r="AB19" s="12" t="s">
        <v>315</v>
      </c>
      <c r="AC19" s="8"/>
      <c r="AD19" s="8"/>
      <c r="AE19" s="8">
        <v>68</v>
      </c>
      <c r="AF19" s="163" t="s">
        <v>315</v>
      </c>
      <c r="AG19" s="8"/>
      <c r="AH19" s="8"/>
      <c r="AI19" s="8">
        <v>62</v>
      </c>
      <c r="AJ19" s="49">
        <v>2.4189814814814812E-4</v>
      </c>
      <c r="AK19" s="8">
        <v>41</v>
      </c>
      <c r="AL19" s="8">
        <v>30</v>
      </c>
      <c r="AM19" s="8">
        <v>71</v>
      </c>
      <c r="AN19" s="111">
        <v>9.0435185185185184E-3</v>
      </c>
      <c r="AO19" s="110">
        <v>28</v>
      </c>
      <c r="AP19" s="110">
        <v>1</v>
      </c>
      <c r="AQ19" s="110">
        <v>100</v>
      </c>
      <c r="AR19" s="128" t="s">
        <v>290</v>
      </c>
      <c r="AS19" s="105"/>
      <c r="AT19" s="105"/>
      <c r="AU19" s="110">
        <v>39</v>
      </c>
      <c r="AV19" s="164" t="s">
        <v>289</v>
      </c>
      <c r="AW19" s="164"/>
      <c r="AX19" s="112"/>
      <c r="AY19" s="110">
        <v>39</v>
      </c>
      <c r="AZ19" s="9" t="s">
        <v>152</v>
      </c>
      <c r="BA19" s="110"/>
      <c r="BB19" s="110"/>
      <c r="BC19" s="110">
        <v>53</v>
      </c>
      <c r="BD19" s="110"/>
      <c r="BE19" s="110"/>
      <c r="BF19" s="374">
        <v>17</v>
      </c>
      <c r="BG19" s="375" t="s">
        <v>8</v>
      </c>
      <c r="BH19" s="110"/>
      <c r="BI19" s="110"/>
      <c r="BJ19" s="110"/>
      <c r="BK19" s="110"/>
      <c r="BL19" s="110"/>
      <c r="BM19" s="110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5"/>
      <c r="CB19" s="5"/>
      <c r="CC19" s="5"/>
      <c r="CD19" s="106"/>
      <c r="CE19" s="106"/>
      <c r="CF19" s="106"/>
      <c r="CG19" s="106"/>
      <c r="CH19" s="106"/>
      <c r="CI19" s="106"/>
      <c r="CJ19" s="106"/>
    </row>
    <row r="20" spans="1:91" s="90" customFormat="1" ht="18.75" x14ac:dyDescent="0.3">
      <c r="A20" s="12" t="s">
        <v>123</v>
      </c>
      <c r="B20" s="369">
        <f>C20/$C$23</f>
        <v>2.0270270270270271E-2</v>
      </c>
      <c r="C20" s="6">
        <f>COUNTIF($R$3:$R$151,A20)</f>
        <v>3</v>
      </c>
      <c r="N20" s="380">
        <f>AA20+AE20+AI20+AM20+AQ20+AU20+AY20+BC20</f>
        <v>520</v>
      </c>
      <c r="O20" s="380">
        <v>18</v>
      </c>
      <c r="P20" s="381">
        <f>AVERAGE(Y20,AC20,AG20,AK20,AO20,AS20,AW20,BA20,)</f>
        <v>33.111111111111114</v>
      </c>
      <c r="Q20" s="354" t="s">
        <v>75</v>
      </c>
      <c r="R20" s="355" t="s">
        <v>7</v>
      </c>
      <c r="S20" s="355" t="s">
        <v>18</v>
      </c>
      <c r="T20" s="356" t="s">
        <v>210</v>
      </c>
      <c r="U20" s="351" t="s">
        <v>336</v>
      </c>
      <c r="V20" s="8" t="s">
        <v>77</v>
      </c>
      <c r="W20" s="8" t="s">
        <v>90</v>
      </c>
      <c r="X20" s="49">
        <v>5.4710648148148149E-3</v>
      </c>
      <c r="Y20" s="8">
        <v>33</v>
      </c>
      <c r="Z20" s="8">
        <v>17</v>
      </c>
      <c r="AA20" s="8">
        <v>83</v>
      </c>
      <c r="AB20" s="382">
        <v>2.6574074074074074E-3</v>
      </c>
      <c r="AC20" s="383">
        <v>36</v>
      </c>
      <c r="AD20" s="383">
        <v>24</v>
      </c>
      <c r="AE20" s="383">
        <v>77</v>
      </c>
      <c r="AF20" s="49">
        <v>1.236111111111111E-3</v>
      </c>
      <c r="AG20" s="8">
        <v>38</v>
      </c>
      <c r="AH20" s="8">
        <v>29</v>
      </c>
      <c r="AI20" s="8">
        <v>72</v>
      </c>
      <c r="AJ20" s="236">
        <v>9.780092592592592E-4</v>
      </c>
      <c r="AK20" s="158">
        <v>34</v>
      </c>
      <c r="AL20" s="158">
        <v>31</v>
      </c>
      <c r="AM20" s="158">
        <v>70</v>
      </c>
      <c r="AN20" s="111">
        <v>1.1859953703703704E-2</v>
      </c>
      <c r="AO20" s="110">
        <v>24</v>
      </c>
      <c r="AP20" s="110">
        <v>50</v>
      </c>
      <c r="AQ20" s="110">
        <v>51</v>
      </c>
      <c r="AR20" s="113">
        <v>7.5578703703703702E-4</v>
      </c>
      <c r="AS20" s="110">
        <v>43</v>
      </c>
      <c r="AT20" s="110">
        <v>50</v>
      </c>
      <c r="AU20" s="110">
        <v>51</v>
      </c>
      <c r="AV20" s="162">
        <v>4.8379629629629624E-4</v>
      </c>
      <c r="AW20" s="110">
        <v>43</v>
      </c>
      <c r="AX20" s="110">
        <v>45</v>
      </c>
      <c r="AY20" s="110">
        <v>56</v>
      </c>
      <c r="AZ20" s="113">
        <v>2.3726851851851852E-4</v>
      </c>
      <c r="BA20" s="110">
        <v>47</v>
      </c>
      <c r="BB20" s="110">
        <v>41</v>
      </c>
      <c r="BC20" s="110">
        <v>60</v>
      </c>
      <c r="BD20" s="106"/>
      <c r="BE20" s="106"/>
      <c r="BF20" s="374">
        <v>18</v>
      </c>
      <c r="BG20" s="375" t="s">
        <v>54</v>
      </c>
      <c r="BH20" s="106"/>
      <c r="BI20" s="106"/>
      <c r="BJ20" s="106"/>
      <c r="BK20" s="106"/>
      <c r="BL20" s="106"/>
      <c r="BM20" s="106"/>
    </row>
    <row r="21" spans="1:91" s="110" customFormat="1" ht="18.75" x14ac:dyDescent="0.3">
      <c r="A21" s="12" t="s">
        <v>197</v>
      </c>
      <c r="B21" s="369">
        <f>C21/$C$23</f>
        <v>6.7567567567567571E-3</v>
      </c>
      <c r="C21" s="6">
        <f>COUNTIF($R$3:$R$151,A21)</f>
        <v>1</v>
      </c>
      <c r="N21" s="380">
        <f>AA21+AE21+AI21+AM21+AQ21+AU21+AY21+BC21</f>
        <v>510</v>
      </c>
      <c r="O21" s="380">
        <v>19</v>
      </c>
      <c r="P21" s="381">
        <f>AVERAGE(Y21,AC21,AG21,AK21,AO21,AS21,AW21,BA21,)</f>
        <v>25.333333333333332</v>
      </c>
      <c r="Q21" s="3" t="s">
        <v>177</v>
      </c>
      <c r="R21" s="12" t="s">
        <v>7</v>
      </c>
      <c r="S21" s="12" t="s">
        <v>178</v>
      </c>
      <c r="T21" s="57" t="s">
        <v>179</v>
      </c>
      <c r="U21" s="350"/>
      <c r="V21" s="8" t="s">
        <v>92</v>
      </c>
      <c r="W21" s="8" t="s">
        <v>90</v>
      </c>
      <c r="X21" s="49"/>
      <c r="Y21" s="8"/>
      <c r="Z21" s="8"/>
      <c r="AA21" s="8"/>
      <c r="AB21" s="49">
        <v>2.3321759259259259E-3</v>
      </c>
      <c r="AC21" s="8">
        <v>27</v>
      </c>
      <c r="AD21" s="8">
        <v>13</v>
      </c>
      <c r="AE21" s="8">
        <v>88</v>
      </c>
      <c r="AF21" s="49">
        <v>1.0486111111111111E-3</v>
      </c>
      <c r="AG21" s="8">
        <v>31</v>
      </c>
      <c r="AH21" s="8">
        <v>12</v>
      </c>
      <c r="AI21" s="8">
        <v>89</v>
      </c>
      <c r="AJ21" s="49">
        <v>8.1018518518518516E-4</v>
      </c>
      <c r="AK21" s="8">
        <v>32</v>
      </c>
      <c r="AL21" s="8">
        <v>10</v>
      </c>
      <c r="AM21" s="8">
        <v>91</v>
      </c>
      <c r="AN21" s="49">
        <v>1.0523148148148148E-2</v>
      </c>
      <c r="AO21" s="8">
        <v>27</v>
      </c>
      <c r="AP21" s="6">
        <v>29</v>
      </c>
      <c r="AQ21" s="6">
        <v>72</v>
      </c>
      <c r="AR21" s="9">
        <v>6.2384259259259261E-4</v>
      </c>
      <c r="AS21" s="8">
        <v>35</v>
      </c>
      <c r="AT21" s="8">
        <v>23</v>
      </c>
      <c r="AU21" s="8">
        <v>78</v>
      </c>
      <c r="AV21" s="164" t="s">
        <v>289</v>
      </c>
      <c r="AW21" s="164"/>
      <c r="AX21" s="99"/>
      <c r="AY21" s="6">
        <v>39</v>
      </c>
      <c r="AZ21" s="9" t="s">
        <v>152</v>
      </c>
      <c r="BA21" s="6"/>
      <c r="BB21" s="6"/>
      <c r="BC21" s="6">
        <v>53</v>
      </c>
      <c r="BD21" s="90"/>
      <c r="BE21" s="90"/>
      <c r="BF21" s="374">
        <v>19</v>
      </c>
      <c r="BG21" s="375" t="s">
        <v>116</v>
      </c>
      <c r="BH21" s="90"/>
      <c r="BI21" s="90"/>
      <c r="BJ21" s="90"/>
      <c r="BK21" s="90"/>
      <c r="BL21" s="90"/>
      <c r="BM21" s="90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90"/>
      <c r="CL21" s="90"/>
      <c r="CM21" s="90"/>
    </row>
    <row r="22" spans="1:91" s="90" customFormat="1" ht="15.75" customHeight="1" x14ac:dyDescent="0.3">
      <c r="A22" s="12" t="s">
        <v>268</v>
      </c>
      <c r="B22" s="369">
        <f>C22/$C$23</f>
        <v>6.7567567567567571E-3</v>
      </c>
      <c r="C22" s="6">
        <f>COUNTIF($R$3:$R$151,A22)</f>
        <v>1</v>
      </c>
      <c r="N22" s="380">
        <f>AA22+AE22+AI22+AM22+AQ22+AU22+AY22+BC22</f>
        <v>506</v>
      </c>
      <c r="O22" s="380">
        <v>20</v>
      </c>
      <c r="P22" s="381">
        <f>AVERAGE(Y22,AC22,AG22,AK22,AO22,AS22,AW22,BA22,)</f>
        <v>35.444444444444443</v>
      </c>
      <c r="Q22" s="354" t="s">
        <v>55</v>
      </c>
      <c r="R22" s="355" t="s">
        <v>102</v>
      </c>
      <c r="S22" s="355" t="s">
        <v>57</v>
      </c>
      <c r="T22" s="356" t="s">
        <v>210</v>
      </c>
      <c r="U22" s="351" t="s">
        <v>337</v>
      </c>
      <c r="V22" s="8" t="s">
        <v>77</v>
      </c>
      <c r="W22" s="8" t="s">
        <v>90</v>
      </c>
      <c r="X22" s="49">
        <v>5.7876157407407399E-3</v>
      </c>
      <c r="Y22" s="8">
        <v>33</v>
      </c>
      <c r="Z22" s="8">
        <v>20</v>
      </c>
      <c r="AA22" s="8">
        <v>80</v>
      </c>
      <c r="AB22" s="382">
        <v>2.7719907407407411E-3</v>
      </c>
      <c r="AC22" s="383">
        <v>39</v>
      </c>
      <c r="AD22" s="383">
        <v>26</v>
      </c>
      <c r="AE22" s="383">
        <v>75</v>
      </c>
      <c r="AF22" s="390">
        <v>1.2962962962962963E-3</v>
      </c>
      <c r="AG22" s="391">
        <v>31</v>
      </c>
      <c r="AH22" s="391">
        <v>32</v>
      </c>
      <c r="AI22" s="391">
        <v>69</v>
      </c>
      <c r="AJ22" s="236">
        <v>1.0335648148148148E-3</v>
      </c>
      <c r="AK22" s="158">
        <v>42</v>
      </c>
      <c r="AL22" s="158">
        <v>36</v>
      </c>
      <c r="AM22" s="158">
        <v>65</v>
      </c>
      <c r="AN22" s="111">
        <v>1.2040509259259259E-2</v>
      </c>
      <c r="AO22" s="110">
        <v>29</v>
      </c>
      <c r="AP22" s="6">
        <v>53</v>
      </c>
      <c r="AQ22" s="6">
        <v>48</v>
      </c>
      <c r="AR22" s="113">
        <v>7.4652777777777781E-4</v>
      </c>
      <c r="AS22" s="110">
        <v>45</v>
      </c>
      <c r="AT22" s="110">
        <v>46</v>
      </c>
      <c r="AU22" s="110">
        <v>55</v>
      </c>
      <c r="AV22" s="162">
        <v>4.895833333333333E-4</v>
      </c>
      <c r="AW22" s="110">
        <v>46</v>
      </c>
      <c r="AX22" s="110">
        <v>46</v>
      </c>
      <c r="AY22" s="110">
        <v>55</v>
      </c>
      <c r="AZ22" s="113">
        <v>2.4768518518518515E-4</v>
      </c>
      <c r="BA22" s="110">
        <v>54</v>
      </c>
      <c r="BB22" s="110">
        <v>42</v>
      </c>
      <c r="BC22" s="110">
        <v>59</v>
      </c>
      <c r="BD22" s="5"/>
      <c r="BE22" s="5"/>
      <c r="BF22" s="374">
        <v>20</v>
      </c>
      <c r="BG22" s="375" t="s">
        <v>73</v>
      </c>
      <c r="BH22" s="5"/>
      <c r="BI22" s="5"/>
      <c r="BJ22" s="5"/>
      <c r="BK22" s="5"/>
      <c r="BL22" s="5"/>
      <c r="BM22" s="5"/>
      <c r="BN22" s="110"/>
      <c r="BO22" s="110"/>
      <c r="BP22" s="110"/>
      <c r="BQ22" s="110"/>
      <c r="BR22" s="110"/>
      <c r="BS22" s="110"/>
      <c r="BT22" s="110"/>
      <c r="BU22" s="110"/>
      <c r="BV22" s="110"/>
      <c r="BW22" s="110"/>
      <c r="BX22" s="110"/>
      <c r="BY22" s="110"/>
      <c r="BZ22" s="110"/>
      <c r="CD22" s="106"/>
      <c r="CE22" s="106"/>
      <c r="CF22" s="106"/>
      <c r="CG22" s="106"/>
      <c r="CH22" s="106"/>
      <c r="CI22" s="106"/>
      <c r="CJ22" s="106"/>
    </row>
    <row r="23" spans="1:91" s="90" customFormat="1" ht="18.75" x14ac:dyDescent="0.3">
      <c r="A23" s="3"/>
      <c r="B23" s="360"/>
      <c r="C23" s="371">
        <f>SUM(C3:C22)</f>
        <v>148</v>
      </c>
      <c r="N23" s="380">
        <f>AA23+AE23+AI23+AM23+AQ23+AU23+AY23+BC23</f>
        <v>503</v>
      </c>
      <c r="O23" s="380">
        <v>21</v>
      </c>
      <c r="P23" s="381">
        <f>AVERAGE(Y23,AC23,AG23,AK23,AO23,AS23,AW23,BA23,)</f>
        <v>31.444444444444443</v>
      </c>
      <c r="Q23" s="354" t="s">
        <v>20</v>
      </c>
      <c r="R23" s="355" t="s">
        <v>13</v>
      </c>
      <c r="S23" s="355" t="s">
        <v>226</v>
      </c>
      <c r="T23" s="356" t="s">
        <v>210</v>
      </c>
      <c r="U23" s="351" t="s">
        <v>338</v>
      </c>
      <c r="V23" s="8" t="s">
        <v>77</v>
      </c>
      <c r="W23" s="8" t="s">
        <v>90</v>
      </c>
      <c r="X23" s="49">
        <v>5.8946759259259256E-3</v>
      </c>
      <c r="Y23" s="8">
        <v>26</v>
      </c>
      <c r="Z23" s="8">
        <v>21</v>
      </c>
      <c r="AA23" s="8">
        <v>79</v>
      </c>
      <c r="AB23" s="382">
        <v>2.7578703703703706E-3</v>
      </c>
      <c r="AC23" s="383">
        <v>28</v>
      </c>
      <c r="AD23" s="383">
        <v>25</v>
      </c>
      <c r="AE23" s="383">
        <v>76</v>
      </c>
      <c r="AF23" s="49">
        <v>1.2858796296296297E-3</v>
      </c>
      <c r="AG23" s="8">
        <v>36</v>
      </c>
      <c r="AH23" s="8">
        <v>31</v>
      </c>
      <c r="AI23" s="8">
        <v>70</v>
      </c>
      <c r="AJ23" s="236">
        <v>1.0219907407407406E-3</v>
      </c>
      <c r="AK23" s="158">
        <v>36</v>
      </c>
      <c r="AL23" s="158">
        <v>34</v>
      </c>
      <c r="AM23" s="158">
        <v>67</v>
      </c>
      <c r="AN23" s="111">
        <v>1.2046296296296298E-2</v>
      </c>
      <c r="AO23" s="110">
        <v>24</v>
      </c>
      <c r="AP23" s="110">
        <v>54</v>
      </c>
      <c r="AQ23" s="110">
        <v>47</v>
      </c>
      <c r="AR23" s="113">
        <v>7.5000000000000012E-4</v>
      </c>
      <c r="AS23" s="110">
        <v>40</v>
      </c>
      <c r="AT23" s="110">
        <v>48</v>
      </c>
      <c r="AU23" s="110">
        <v>53</v>
      </c>
      <c r="AV23" s="162">
        <v>5.023148148148147E-4</v>
      </c>
      <c r="AW23" s="110">
        <v>47</v>
      </c>
      <c r="AX23" s="110">
        <v>48</v>
      </c>
      <c r="AY23" s="110">
        <v>53</v>
      </c>
      <c r="AZ23" s="113">
        <v>2.5694444444444446E-4</v>
      </c>
      <c r="BA23" s="110">
        <v>46</v>
      </c>
      <c r="BB23" s="110">
        <v>43</v>
      </c>
      <c r="BC23" s="110">
        <v>58</v>
      </c>
      <c r="BD23" s="106"/>
      <c r="BE23" s="106"/>
      <c r="BF23" s="374">
        <v>21</v>
      </c>
      <c r="BG23" s="375" t="s">
        <v>22</v>
      </c>
      <c r="BH23" s="106"/>
      <c r="BI23" s="106"/>
      <c r="BJ23" s="106"/>
      <c r="BK23" s="106"/>
      <c r="BL23" s="106"/>
      <c r="BM23" s="106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110"/>
      <c r="CB23" s="110"/>
      <c r="CC23" s="110"/>
      <c r="CD23" s="5"/>
      <c r="CE23" s="5"/>
      <c r="CF23" s="5"/>
      <c r="CG23" s="5"/>
      <c r="CH23" s="5"/>
      <c r="CI23" s="5"/>
      <c r="CJ23" s="5"/>
      <c r="CK23" s="110"/>
      <c r="CL23" s="110"/>
      <c r="CM23" s="110"/>
    </row>
    <row r="24" spans="1:91" s="110" customFormat="1" ht="15.75" customHeight="1" x14ac:dyDescent="0.3">
      <c r="A24" s="393"/>
      <c r="B24" s="361"/>
      <c r="N24" s="380">
        <f>AA24+AE24+AI24+AM24+AQ24+AU24+AY24+BC24</f>
        <v>500</v>
      </c>
      <c r="O24" s="380">
        <v>22</v>
      </c>
      <c r="P24" s="381">
        <f>AVERAGE(Y24,AC24,AG24,AK24,AO24,AS24,AW24,BA24,)</f>
        <v>28.333333333333332</v>
      </c>
      <c r="Q24" s="3" t="s">
        <v>47</v>
      </c>
      <c r="R24" s="12" t="s">
        <v>13</v>
      </c>
      <c r="S24" s="12" t="s">
        <v>18</v>
      </c>
      <c r="T24" s="57" t="s">
        <v>210</v>
      </c>
      <c r="U24" s="350"/>
      <c r="V24" s="8" t="s">
        <v>92</v>
      </c>
      <c r="W24" s="8" t="s">
        <v>90</v>
      </c>
      <c r="X24" s="49">
        <v>5.5312500000000006E-3</v>
      </c>
      <c r="Y24" s="8">
        <v>29</v>
      </c>
      <c r="Z24" s="8">
        <v>19</v>
      </c>
      <c r="AA24" s="8">
        <v>81</v>
      </c>
      <c r="AB24" s="49">
        <v>2.6319444444444441E-3</v>
      </c>
      <c r="AC24" s="8">
        <v>28</v>
      </c>
      <c r="AD24" s="8">
        <v>23</v>
      </c>
      <c r="AE24" s="8">
        <v>78</v>
      </c>
      <c r="AF24" s="49">
        <v>1.1296296296296295E-3</v>
      </c>
      <c r="AG24" s="8">
        <v>32</v>
      </c>
      <c r="AH24" s="8">
        <v>24</v>
      </c>
      <c r="AI24" s="8">
        <v>77</v>
      </c>
      <c r="AJ24" s="163" t="s">
        <v>315</v>
      </c>
      <c r="AK24" s="8"/>
      <c r="AL24" s="8"/>
      <c r="AM24" s="8">
        <v>57</v>
      </c>
      <c r="AN24" s="163" t="s">
        <v>291</v>
      </c>
      <c r="AO24" s="6"/>
      <c r="AP24" s="6"/>
      <c r="AQ24" s="110">
        <v>28</v>
      </c>
      <c r="AR24" s="128" t="s">
        <v>290</v>
      </c>
      <c r="AS24" s="105"/>
      <c r="AT24" s="105"/>
      <c r="AU24" s="110">
        <v>39</v>
      </c>
      <c r="AV24" s="128">
        <v>4.5138888888888892E-4</v>
      </c>
      <c r="AW24" s="6">
        <v>38</v>
      </c>
      <c r="AX24" s="6">
        <v>34</v>
      </c>
      <c r="AY24" s="8">
        <v>67</v>
      </c>
      <c r="AZ24" s="4">
        <v>2.0833333333333335E-4</v>
      </c>
      <c r="BA24" s="6">
        <v>43</v>
      </c>
      <c r="BB24" s="6">
        <v>28</v>
      </c>
      <c r="BC24" s="6">
        <v>73</v>
      </c>
      <c r="BD24" s="14"/>
      <c r="BE24" s="14"/>
      <c r="BF24" s="374">
        <v>22</v>
      </c>
      <c r="BG24" s="375" t="s">
        <v>184</v>
      </c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5"/>
      <c r="CB24" s="5"/>
      <c r="CC24" s="5"/>
      <c r="CK24" s="90"/>
      <c r="CL24" s="90"/>
      <c r="CM24" s="90"/>
    </row>
    <row r="25" spans="1:91" s="110" customFormat="1" ht="18.75" x14ac:dyDescent="0.3">
      <c r="A25" s="393"/>
      <c r="B25" s="361"/>
      <c r="N25" s="380">
        <f>AA25+AE25+AI25+AM25+AQ25+AU25+AY25+BC25</f>
        <v>494</v>
      </c>
      <c r="O25" s="380">
        <v>23</v>
      </c>
      <c r="P25" s="381">
        <f>AVERAGE(Y25,AC25,AG25,AK25,AO25,AS25,AW25,BA25,)</f>
        <v>37</v>
      </c>
      <c r="Q25" s="3" t="s">
        <v>52</v>
      </c>
      <c r="R25" s="12" t="s">
        <v>31</v>
      </c>
      <c r="S25" s="12" t="s">
        <v>18</v>
      </c>
      <c r="T25" s="57" t="s">
        <v>210</v>
      </c>
      <c r="U25" s="350" t="s">
        <v>348</v>
      </c>
      <c r="V25" s="8" t="s">
        <v>92</v>
      </c>
      <c r="W25" s="8" t="s">
        <v>90</v>
      </c>
      <c r="X25" s="8"/>
      <c r="Y25" s="8"/>
      <c r="Z25" s="8"/>
      <c r="AA25" s="8"/>
      <c r="AF25" s="386">
        <v>1.0023148148148148E-3</v>
      </c>
      <c r="AG25" s="387">
        <v>42</v>
      </c>
      <c r="AH25" s="387">
        <v>6</v>
      </c>
      <c r="AI25" s="387">
        <v>95</v>
      </c>
      <c r="AJ25" s="49">
        <v>8.5300925925925919E-4</v>
      </c>
      <c r="AK25" s="8">
        <v>34</v>
      </c>
      <c r="AL25" s="8">
        <v>18</v>
      </c>
      <c r="AM25" s="8">
        <v>84</v>
      </c>
      <c r="AN25" s="163" t="s">
        <v>291</v>
      </c>
      <c r="AO25" s="6"/>
      <c r="AP25" s="6"/>
      <c r="AQ25" s="110">
        <v>28</v>
      </c>
      <c r="AR25" s="9">
        <v>5.6712962962962956E-4</v>
      </c>
      <c r="AS25" s="8">
        <v>48</v>
      </c>
      <c r="AT25" s="6">
        <v>7</v>
      </c>
      <c r="AU25" s="8">
        <v>94</v>
      </c>
      <c r="AV25" s="227">
        <v>3.6689814814814815E-4</v>
      </c>
      <c r="AW25" s="1">
        <v>49</v>
      </c>
      <c r="AX25" s="1">
        <v>4</v>
      </c>
      <c r="AY25" s="1">
        <v>97</v>
      </c>
      <c r="AZ25" s="4">
        <v>1.8287037037037038E-4</v>
      </c>
      <c r="BA25" s="6">
        <v>49</v>
      </c>
      <c r="BB25" s="6">
        <v>5</v>
      </c>
      <c r="BC25" s="6">
        <v>96</v>
      </c>
      <c r="BD25" s="5"/>
      <c r="BE25" s="5"/>
      <c r="BF25" s="374">
        <v>23</v>
      </c>
      <c r="BG25" s="375" t="s">
        <v>105</v>
      </c>
      <c r="BH25" s="5"/>
      <c r="BI25" s="5"/>
      <c r="BJ25" s="5"/>
      <c r="BK25" s="5"/>
      <c r="BL25" s="5"/>
      <c r="BM25" s="5"/>
      <c r="CD25" s="90"/>
      <c r="CE25" s="90"/>
      <c r="CF25" s="90"/>
      <c r="CG25" s="90"/>
      <c r="CH25" s="90"/>
      <c r="CI25" s="90"/>
      <c r="CJ25" s="90"/>
      <c r="CK25" s="90"/>
      <c r="CL25" s="90"/>
      <c r="CM25" s="90"/>
    </row>
    <row r="26" spans="1:91" s="90" customFormat="1" ht="15.75" customHeight="1" x14ac:dyDescent="0.3">
      <c r="A26" s="393"/>
      <c r="B26" s="360"/>
      <c r="N26" s="380">
        <f>AA26+AE26+AI26+AM26+AQ26+AU26+AY26+BC26</f>
        <v>491</v>
      </c>
      <c r="O26" s="380">
        <v>24</v>
      </c>
      <c r="P26" s="381">
        <f>AVERAGE(Y26,AC26,AG26,AK26,AO26,AS26,AW26,BA26,)</f>
        <v>33.666666666666664</v>
      </c>
      <c r="Q26" s="3" t="s">
        <v>220</v>
      </c>
      <c r="R26" s="12" t="s">
        <v>135</v>
      </c>
      <c r="S26" s="12" t="s">
        <v>181</v>
      </c>
      <c r="T26" s="57" t="s">
        <v>209</v>
      </c>
      <c r="U26" s="350"/>
      <c r="V26" s="8" t="s">
        <v>92</v>
      </c>
      <c r="W26" s="8" t="s">
        <v>90</v>
      </c>
      <c r="X26" s="8"/>
      <c r="Y26" s="8"/>
      <c r="Z26" s="8"/>
      <c r="AA26" s="8"/>
      <c r="AB26" s="49">
        <v>2.3344907407407407E-3</v>
      </c>
      <c r="AC26" s="8">
        <v>34</v>
      </c>
      <c r="AD26" s="8">
        <v>14</v>
      </c>
      <c r="AE26" s="8">
        <v>87</v>
      </c>
      <c r="AF26" s="49">
        <v>1.1018518518518519E-3</v>
      </c>
      <c r="AG26" s="8">
        <v>46</v>
      </c>
      <c r="AH26" s="8">
        <v>22</v>
      </c>
      <c r="AI26" s="8">
        <v>79</v>
      </c>
      <c r="AJ26" s="49">
        <v>8.4837962962962959E-4</v>
      </c>
      <c r="AK26" s="8">
        <v>44</v>
      </c>
      <c r="AL26" s="8">
        <v>16</v>
      </c>
      <c r="AM26" s="8">
        <v>85</v>
      </c>
      <c r="AN26" s="127">
        <v>1.0413194444444444E-2</v>
      </c>
      <c r="AO26" s="6">
        <v>30</v>
      </c>
      <c r="AP26" s="6">
        <v>28</v>
      </c>
      <c r="AQ26" s="6">
        <v>73</v>
      </c>
      <c r="AR26" s="9">
        <v>6.3541666666666662E-4</v>
      </c>
      <c r="AS26" s="6">
        <v>48</v>
      </c>
      <c r="AT26" s="6">
        <v>26</v>
      </c>
      <c r="AU26" s="8">
        <v>75</v>
      </c>
      <c r="AV26" s="164" t="s">
        <v>289</v>
      </c>
      <c r="AW26" s="164"/>
      <c r="AX26" s="99"/>
      <c r="AY26" s="6">
        <v>39</v>
      </c>
      <c r="AZ26" s="9" t="s">
        <v>152</v>
      </c>
      <c r="BA26" s="6"/>
      <c r="BB26" s="6"/>
      <c r="BC26" s="6">
        <v>53</v>
      </c>
      <c r="BF26" s="374">
        <v>24</v>
      </c>
      <c r="BG26" s="375" t="s">
        <v>118</v>
      </c>
      <c r="CA26" s="110"/>
      <c r="CB26" s="110"/>
      <c r="CC26" s="110"/>
      <c r="CD26" s="110"/>
      <c r="CE26" s="110"/>
      <c r="CF26" s="110"/>
      <c r="CG26" s="110"/>
      <c r="CI26" s="110"/>
      <c r="CJ26" s="110"/>
    </row>
    <row r="27" spans="1:91" ht="18.75" x14ac:dyDescent="0.3">
      <c r="A27" s="393"/>
      <c r="N27" s="380">
        <f>AA27+AE27+AI27+AM27+AQ27+AU27+AY27+BC27</f>
        <v>484</v>
      </c>
      <c r="O27" s="380">
        <v>25</v>
      </c>
      <c r="P27" s="381">
        <f>AVERAGE(Y27,AC27,AG27,AK27,AO27,AS27,AW27,BA27,)</f>
        <v>25.25</v>
      </c>
      <c r="Q27" s="12" t="s">
        <v>327</v>
      </c>
      <c r="R27" s="12" t="s">
        <v>7</v>
      </c>
      <c r="S27" s="12" t="s">
        <v>235</v>
      </c>
      <c r="T27" s="57" t="s">
        <v>236</v>
      </c>
      <c r="V27" s="8" t="s">
        <v>77</v>
      </c>
      <c r="W27" s="8" t="s">
        <v>90</v>
      </c>
      <c r="X27" s="49">
        <v>5.1828703703703698E-3</v>
      </c>
      <c r="Y27" s="8">
        <v>31</v>
      </c>
      <c r="Z27" s="8">
        <v>13</v>
      </c>
      <c r="AA27" s="8">
        <v>87</v>
      </c>
      <c r="AB27" s="12" t="s">
        <v>315</v>
      </c>
      <c r="AC27" s="8"/>
      <c r="AD27" s="8"/>
      <c r="AE27" s="8">
        <v>68</v>
      </c>
      <c r="AF27" s="163" t="s">
        <v>315</v>
      </c>
      <c r="AG27" s="8"/>
      <c r="AH27" s="8"/>
      <c r="AI27" s="8">
        <v>62</v>
      </c>
      <c r="AJ27" s="49">
        <v>2.4189814814814812E-4</v>
      </c>
      <c r="AK27" s="8">
        <v>41</v>
      </c>
      <c r="AL27" s="8">
        <v>30</v>
      </c>
      <c r="AM27" s="8">
        <v>71</v>
      </c>
      <c r="AN27" s="165">
        <v>1.082175925925926E-2</v>
      </c>
      <c r="AO27" s="24">
        <v>29</v>
      </c>
      <c r="AP27" s="24">
        <v>36</v>
      </c>
      <c r="AQ27" s="24">
        <v>65</v>
      </c>
      <c r="AR27" s="128" t="s">
        <v>290</v>
      </c>
      <c r="AS27" s="117"/>
      <c r="AT27" s="117"/>
      <c r="AU27" s="24">
        <v>39</v>
      </c>
      <c r="AV27" s="164" t="s">
        <v>289</v>
      </c>
      <c r="AW27" s="164"/>
      <c r="AX27" s="120"/>
      <c r="AY27" s="24">
        <v>39</v>
      </c>
      <c r="AZ27" s="9" t="s">
        <v>152</v>
      </c>
      <c r="BA27" s="24"/>
      <c r="BB27" s="24"/>
      <c r="BC27" s="24">
        <v>53</v>
      </c>
      <c r="BD27" s="24"/>
      <c r="BE27" s="24"/>
      <c r="BF27" s="374">
        <v>25</v>
      </c>
      <c r="BG27" s="375" t="s">
        <v>120</v>
      </c>
      <c r="BH27" s="24"/>
      <c r="BI27" s="24"/>
      <c r="BJ27" s="24"/>
      <c r="BK27" s="24"/>
      <c r="BL27" s="24"/>
      <c r="BM27" s="24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110"/>
      <c r="CL27" s="110"/>
      <c r="CM27" s="110"/>
    </row>
    <row r="28" spans="1:91" s="106" customFormat="1" ht="18.75" customHeight="1" x14ac:dyDescent="0.3">
      <c r="A28" s="12"/>
      <c r="B28" s="363"/>
      <c r="N28" s="380">
        <f>AA28+AE28+AI28+AM28+AQ28+AU28+AY28+BC28</f>
        <v>483</v>
      </c>
      <c r="O28" s="380">
        <v>26</v>
      </c>
      <c r="P28" s="381">
        <f>AVERAGE(Y28,AC28,AG28,AK28,AO28,AS28,AW28,BA28,)</f>
        <v>33</v>
      </c>
      <c r="Q28" s="12" t="s">
        <v>164</v>
      </c>
      <c r="R28" s="12" t="s">
        <v>7</v>
      </c>
      <c r="S28" s="12" t="s">
        <v>165</v>
      </c>
      <c r="T28" s="57" t="s">
        <v>166</v>
      </c>
      <c r="U28" s="350"/>
      <c r="V28" s="8" t="s">
        <v>92</v>
      </c>
      <c r="W28" s="8" t="s">
        <v>90</v>
      </c>
      <c r="X28" s="8"/>
      <c r="Y28" s="8"/>
      <c r="Z28" s="8"/>
      <c r="AA28" s="8"/>
      <c r="AB28" s="388">
        <v>2.0567129629629629E-3</v>
      </c>
      <c r="AC28" s="389">
        <v>39</v>
      </c>
      <c r="AD28" s="389">
        <v>1</v>
      </c>
      <c r="AE28" s="389">
        <v>100</v>
      </c>
      <c r="AF28" s="12" t="s">
        <v>320</v>
      </c>
      <c r="AG28" s="158"/>
      <c r="AH28" s="158"/>
      <c r="AI28" s="8">
        <v>63</v>
      </c>
      <c r="AJ28" s="236">
        <v>7.5000000000000012E-4</v>
      </c>
      <c r="AK28" s="158">
        <v>44</v>
      </c>
      <c r="AL28" s="158">
        <v>1</v>
      </c>
      <c r="AM28" s="158">
        <v>100</v>
      </c>
      <c r="AN28" s="163" t="s">
        <v>291</v>
      </c>
      <c r="AO28" s="6"/>
      <c r="AP28" s="6"/>
      <c r="AQ28" s="110">
        <v>28</v>
      </c>
      <c r="AR28" s="222">
        <v>5.3587962962962953E-4</v>
      </c>
      <c r="AS28" s="73">
        <v>49</v>
      </c>
      <c r="AT28" s="73">
        <v>1</v>
      </c>
      <c r="AU28" s="73">
        <v>100</v>
      </c>
      <c r="AV28" s="164" t="s">
        <v>289</v>
      </c>
      <c r="AW28" s="164"/>
      <c r="AX28" s="99"/>
      <c r="AY28" s="6">
        <v>39</v>
      </c>
      <c r="AZ28" s="9" t="s">
        <v>152</v>
      </c>
      <c r="BA28" s="6"/>
      <c r="BB28" s="6"/>
      <c r="BC28" s="6">
        <v>53</v>
      </c>
      <c r="BD28" s="5"/>
      <c r="BE28" s="5"/>
      <c r="BF28" s="374">
        <v>26</v>
      </c>
      <c r="BG28" s="375" t="s">
        <v>99</v>
      </c>
      <c r="BH28" s="5"/>
      <c r="BI28" s="5"/>
      <c r="BJ28" s="5"/>
      <c r="BK28" s="5"/>
      <c r="BL28" s="5"/>
      <c r="BM28" s="5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</row>
    <row r="29" spans="1:91" s="90" customFormat="1" ht="15.75" customHeight="1" x14ac:dyDescent="0.3">
      <c r="B29" s="360"/>
      <c r="N29" s="380">
        <f>AA29+AE29+AI29+AM29+AQ29+AU29+AY29+BC29</f>
        <v>480</v>
      </c>
      <c r="O29" s="380">
        <v>27</v>
      </c>
      <c r="P29" s="381">
        <f>AVERAGE(Y29,AC29,AG29,AK29,AO29,AS29,AW29,BA29,)</f>
        <v>28.857142857142858</v>
      </c>
      <c r="Q29" s="3" t="s">
        <v>106</v>
      </c>
      <c r="R29" s="12" t="s">
        <v>31</v>
      </c>
      <c r="S29" s="12" t="s">
        <v>121</v>
      </c>
      <c r="T29" s="57" t="s">
        <v>210</v>
      </c>
      <c r="U29" s="350"/>
      <c r="V29" s="8" t="s">
        <v>92</v>
      </c>
      <c r="W29" s="8" t="s">
        <v>90</v>
      </c>
      <c r="X29" s="8"/>
      <c r="Y29" s="8"/>
      <c r="Z29" s="8"/>
      <c r="AA29" s="8"/>
      <c r="AB29" s="49">
        <v>2.2083333333333334E-3</v>
      </c>
      <c r="AC29" s="8">
        <v>24</v>
      </c>
      <c r="AD29" s="8">
        <v>9</v>
      </c>
      <c r="AE29" s="8">
        <v>92</v>
      </c>
      <c r="AF29" s="49">
        <v>1.230324074074074E-3</v>
      </c>
      <c r="AG29" s="8">
        <v>31</v>
      </c>
      <c r="AH29" s="8">
        <v>28</v>
      </c>
      <c r="AI29" s="8">
        <v>73</v>
      </c>
      <c r="AJ29" s="49">
        <v>9.0856481481481485E-4</v>
      </c>
      <c r="AK29" s="8">
        <v>38</v>
      </c>
      <c r="AL29" s="8">
        <v>26</v>
      </c>
      <c r="AM29" s="8">
        <v>75</v>
      </c>
      <c r="AN29" s="127">
        <v>1.2597222222222223E-2</v>
      </c>
      <c r="AO29" s="6">
        <v>23</v>
      </c>
      <c r="AP29" s="110">
        <v>58</v>
      </c>
      <c r="AQ29" s="110">
        <v>43</v>
      </c>
      <c r="AR29" s="9">
        <v>6.4004629629629622E-4</v>
      </c>
      <c r="AS29" s="6">
        <v>44</v>
      </c>
      <c r="AT29" s="6">
        <v>28</v>
      </c>
      <c r="AU29" s="8">
        <v>73</v>
      </c>
      <c r="AV29" s="128">
        <v>4.3055555555555555E-4</v>
      </c>
      <c r="AW29" s="6">
        <v>42</v>
      </c>
      <c r="AX29" s="6">
        <v>30</v>
      </c>
      <c r="AY29" s="8">
        <v>71</v>
      </c>
      <c r="AZ29" s="4" t="s">
        <v>152</v>
      </c>
      <c r="BA29" s="6"/>
      <c r="BB29" s="6"/>
      <c r="BC29" s="6">
        <v>53</v>
      </c>
      <c r="BD29" s="106"/>
      <c r="BE29" s="106"/>
      <c r="BF29" s="374">
        <v>27</v>
      </c>
      <c r="BG29" s="375" t="s">
        <v>122</v>
      </c>
      <c r="BH29" s="106"/>
      <c r="BI29" s="106"/>
      <c r="BJ29" s="106"/>
      <c r="BK29" s="106"/>
      <c r="BL29" s="106"/>
      <c r="BM29" s="106"/>
      <c r="CK29" s="110"/>
      <c r="CL29" s="110"/>
      <c r="CM29" s="110"/>
    </row>
    <row r="30" spans="1:91" s="90" customFormat="1" ht="18.75" x14ac:dyDescent="0.3">
      <c r="B30" s="360"/>
      <c r="N30" s="380">
        <f>AA30+AE30+AI30+AM30+AQ30+AU30+AY30+BC30</f>
        <v>477</v>
      </c>
      <c r="O30" s="380">
        <v>28</v>
      </c>
      <c r="P30" s="381">
        <f>AVERAGE(Y30,AC30,AG30,AK30,AO30,AS30,AW30,BA30,)</f>
        <v>34.142857142857146</v>
      </c>
      <c r="Q30" s="3" t="s">
        <v>46</v>
      </c>
      <c r="R30" s="12" t="s">
        <v>13</v>
      </c>
      <c r="S30" s="12" t="s">
        <v>18</v>
      </c>
      <c r="T30" s="57" t="s">
        <v>210</v>
      </c>
      <c r="U30" s="350"/>
      <c r="V30" s="8" t="s">
        <v>92</v>
      </c>
      <c r="W30" s="8" t="s">
        <v>90</v>
      </c>
      <c r="X30" s="8"/>
      <c r="Y30" s="8"/>
      <c r="Z30" s="8"/>
      <c r="AA30" s="8"/>
      <c r="AB30" s="8"/>
      <c r="AC30" s="8"/>
      <c r="AD30" s="8"/>
      <c r="AE30" s="8"/>
      <c r="AF30" s="49">
        <v>1.0740740740740741E-3</v>
      </c>
      <c r="AG30" s="8">
        <v>36</v>
      </c>
      <c r="AH30" s="8">
        <v>17</v>
      </c>
      <c r="AI30" s="8">
        <v>84</v>
      </c>
      <c r="AJ30" s="49">
        <v>8.599537037037036E-4</v>
      </c>
      <c r="AK30" s="8">
        <v>40</v>
      </c>
      <c r="AL30" s="8">
        <v>20</v>
      </c>
      <c r="AM30" s="8">
        <v>81</v>
      </c>
      <c r="AN30" s="127">
        <v>1.0778935185185185E-2</v>
      </c>
      <c r="AO30" s="6">
        <v>24</v>
      </c>
      <c r="AP30" s="6">
        <v>35</v>
      </c>
      <c r="AQ30" s="6">
        <v>66</v>
      </c>
      <c r="AR30" s="9">
        <v>6.122685185185185E-4</v>
      </c>
      <c r="AS30" s="6">
        <v>42</v>
      </c>
      <c r="AT30" s="6">
        <v>22</v>
      </c>
      <c r="AU30" s="8">
        <v>79</v>
      </c>
      <c r="AV30" s="128">
        <v>4.0162037037037038E-4</v>
      </c>
      <c r="AW30" s="6">
        <v>49</v>
      </c>
      <c r="AX30" s="6">
        <v>20</v>
      </c>
      <c r="AY30" s="8">
        <v>81</v>
      </c>
      <c r="AZ30" s="4">
        <v>1.9097222222222223E-4</v>
      </c>
      <c r="BA30" s="6">
        <v>48</v>
      </c>
      <c r="BB30" s="6">
        <v>15</v>
      </c>
      <c r="BC30" s="6">
        <v>86</v>
      </c>
      <c r="CA30" s="110"/>
      <c r="CB30" s="110"/>
      <c r="CC30" s="110"/>
      <c r="CD30" s="110"/>
      <c r="CE30" s="110"/>
      <c r="CF30" s="110"/>
      <c r="CG30" s="110"/>
      <c r="CH30" s="110"/>
      <c r="CI30" s="3"/>
      <c r="CJ30" s="3"/>
    </row>
    <row r="31" spans="1:91" s="90" customFormat="1" ht="15.75" customHeight="1" x14ac:dyDescent="0.3">
      <c r="B31" s="360"/>
      <c r="N31" s="380">
        <f>AA31+AE31+AI31+AM31+AQ31+AU31+AY31+BC31</f>
        <v>464</v>
      </c>
      <c r="O31" s="380">
        <v>29</v>
      </c>
      <c r="P31" s="381">
        <f>AVERAGE(Y31,AC31,AG31,AK31,AO31,AS31,AW31,BA31,)</f>
        <v>34.666666666666664</v>
      </c>
      <c r="Q31" s="3" t="s">
        <v>81</v>
      </c>
      <c r="R31" s="12" t="s">
        <v>13</v>
      </c>
      <c r="S31" s="12" t="s">
        <v>18</v>
      </c>
      <c r="T31" s="57" t="s">
        <v>210</v>
      </c>
      <c r="U31" s="350"/>
      <c r="V31" s="8" t="s">
        <v>92</v>
      </c>
      <c r="W31" s="8" t="s">
        <v>90</v>
      </c>
      <c r="X31" s="8"/>
      <c r="Y31" s="8"/>
      <c r="Z31" s="8"/>
      <c r="AA31" s="8"/>
      <c r="AB31" s="49">
        <v>2.445601851851852E-3</v>
      </c>
      <c r="AC31" s="8">
        <v>31</v>
      </c>
      <c r="AD31" s="8">
        <v>18</v>
      </c>
      <c r="AE31" s="8">
        <v>83</v>
      </c>
      <c r="AF31" s="49">
        <v>1.1064814814814815E-3</v>
      </c>
      <c r="AG31" s="8">
        <v>39</v>
      </c>
      <c r="AH31" s="8">
        <v>23</v>
      </c>
      <c r="AI31" s="8">
        <v>78</v>
      </c>
      <c r="AJ31" s="49">
        <v>8.7847222222222233E-4</v>
      </c>
      <c r="AK31" s="8">
        <v>40</v>
      </c>
      <c r="AL31" s="8">
        <v>21</v>
      </c>
      <c r="AM31" s="8">
        <v>80</v>
      </c>
      <c r="AN31" s="163" t="s">
        <v>291</v>
      </c>
      <c r="AO31" s="6"/>
      <c r="AP31" s="6"/>
      <c r="AQ31" s="110">
        <v>28</v>
      </c>
      <c r="AR31" s="128" t="s">
        <v>290</v>
      </c>
      <c r="AS31" s="105"/>
      <c r="AT31" s="105"/>
      <c r="AU31" s="110">
        <v>39</v>
      </c>
      <c r="AV31" s="128">
        <v>3.9583333333333338E-4</v>
      </c>
      <c r="AW31" s="6">
        <v>51</v>
      </c>
      <c r="AX31" s="6">
        <v>17</v>
      </c>
      <c r="AY31" s="8">
        <v>84</v>
      </c>
      <c r="AZ31" s="4">
        <v>2.0833333333333335E-4</v>
      </c>
      <c r="BA31" s="6">
        <v>47</v>
      </c>
      <c r="BB31" s="6">
        <v>29</v>
      </c>
      <c r="BC31" s="6">
        <v>72</v>
      </c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110"/>
      <c r="BO31" s="110"/>
      <c r="BP31" s="110"/>
      <c r="BQ31" s="110"/>
      <c r="BR31" s="110"/>
      <c r="BS31" s="110"/>
      <c r="BT31" s="110"/>
      <c r="BU31" s="110"/>
      <c r="BV31" s="110"/>
      <c r="BW31" s="110"/>
      <c r="BX31" s="110"/>
      <c r="BY31" s="110"/>
      <c r="BZ31" s="110"/>
      <c r="CH31" s="110"/>
      <c r="CK31" s="3"/>
      <c r="CL31" s="3"/>
      <c r="CM31" s="3"/>
    </row>
    <row r="32" spans="1:91" s="90" customFormat="1" ht="15.75" customHeight="1" x14ac:dyDescent="0.3">
      <c r="B32" s="360"/>
      <c r="N32" s="380">
        <f>AA32+AE32+AI32+AM32+AQ32+AU32+AY32+BC32</f>
        <v>459</v>
      </c>
      <c r="O32" s="380">
        <v>30</v>
      </c>
      <c r="P32" s="381">
        <f>AVERAGE(Y32,AC32,AG32,AK32,AO32,AS32,AW32,BA32,)</f>
        <v>25.333333333333332</v>
      </c>
      <c r="Q32" s="3" t="s">
        <v>325</v>
      </c>
      <c r="R32" s="12" t="s">
        <v>7</v>
      </c>
      <c r="S32" s="12" t="s">
        <v>235</v>
      </c>
      <c r="T32" s="57" t="s">
        <v>236</v>
      </c>
      <c r="U32" s="351"/>
      <c r="V32" s="8" t="s">
        <v>92</v>
      </c>
      <c r="W32" s="8" t="s">
        <v>90</v>
      </c>
      <c r="X32" s="49">
        <v>4.3854166666666668E-3</v>
      </c>
      <c r="Y32" s="8">
        <v>35</v>
      </c>
      <c r="Z32" s="8">
        <v>2</v>
      </c>
      <c r="AA32" s="8">
        <v>99</v>
      </c>
      <c r="AB32" s="12" t="s">
        <v>315</v>
      </c>
      <c r="AC32" s="8"/>
      <c r="AD32" s="8"/>
      <c r="AE32" s="8">
        <v>68</v>
      </c>
      <c r="AF32" s="163" t="s">
        <v>315</v>
      </c>
      <c r="AG32" s="8"/>
      <c r="AH32" s="8"/>
      <c r="AI32" s="8">
        <v>62</v>
      </c>
      <c r="AJ32" s="49">
        <v>2.4189814814814812E-4</v>
      </c>
      <c r="AK32" s="8">
        <v>41</v>
      </c>
      <c r="AL32" s="8">
        <v>30</v>
      </c>
      <c r="AM32" s="8">
        <v>71</v>
      </c>
      <c r="AN32" s="163" t="s">
        <v>291</v>
      </c>
      <c r="AO32" s="6"/>
      <c r="AP32" s="6"/>
      <c r="AQ32" s="110">
        <v>28</v>
      </c>
      <c r="AR32" s="128" t="s">
        <v>290</v>
      </c>
      <c r="AS32" s="105"/>
      <c r="AT32" s="105"/>
      <c r="AU32" s="110">
        <v>39</v>
      </c>
      <c r="AV32" s="164" t="s">
        <v>289</v>
      </c>
      <c r="AW32" s="164"/>
      <c r="AX32" s="112"/>
      <c r="AY32" s="110">
        <v>39</v>
      </c>
      <c r="AZ32" s="9" t="s">
        <v>152</v>
      </c>
      <c r="BA32" s="110"/>
      <c r="BB32" s="110"/>
      <c r="BC32" s="110">
        <v>53</v>
      </c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110"/>
      <c r="CL32" s="110"/>
      <c r="CM32" s="110"/>
    </row>
    <row r="33" spans="1:91" s="90" customFormat="1" ht="18.75" x14ac:dyDescent="0.3">
      <c r="B33" s="360"/>
      <c r="N33" s="380">
        <f>AA33+AE33+AI33+AM33+AQ33+AU33+AY33+BC33</f>
        <v>458</v>
      </c>
      <c r="O33" s="380">
        <v>31</v>
      </c>
      <c r="P33" s="381">
        <f>AVERAGE(Y33,AC33,AG33,AK33,AO33,AS33,AW33,BA33,)</f>
        <v>24.666666666666668</v>
      </c>
      <c r="Q33" s="3" t="s">
        <v>326</v>
      </c>
      <c r="R33" s="12" t="s">
        <v>7</v>
      </c>
      <c r="S33" s="12" t="s">
        <v>235</v>
      </c>
      <c r="T33" s="57" t="s">
        <v>236</v>
      </c>
      <c r="U33" s="351"/>
      <c r="V33" s="8" t="s">
        <v>92</v>
      </c>
      <c r="W33" s="8" t="s">
        <v>90</v>
      </c>
      <c r="X33" s="49">
        <v>4.4039351851851852E-3</v>
      </c>
      <c r="Y33" s="8">
        <v>33</v>
      </c>
      <c r="Z33" s="8">
        <v>3</v>
      </c>
      <c r="AA33" s="8">
        <v>98</v>
      </c>
      <c r="AB33" s="12" t="s">
        <v>315</v>
      </c>
      <c r="AC33" s="8"/>
      <c r="AD33" s="8"/>
      <c r="AE33" s="8">
        <v>68</v>
      </c>
      <c r="AF33" s="163" t="s">
        <v>315</v>
      </c>
      <c r="AG33" s="8"/>
      <c r="AH33" s="8"/>
      <c r="AI33" s="8">
        <v>62</v>
      </c>
      <c r="AJ33" s="49">
        <v>2.4189814814814812E-4</v>
      </c>
      <c r="AK33" s="8">
        <v>41</v>
      </c>
      <c r="AL33" s="8">
        <v>30</v>
      </c>
      <c r="AM33" s="8">
        <v>71</v>
      </c>
      <c r="AN33" s="163" t="s">
        <v>291</v>
      </c>
      <c r="AO33" s="6"/>
      <c r="AP33" s="6"/>
      <c r="AQ33" s="110">
        <v>28</v>
      </c>
      <c r="AR33" s="128" t="s">
        <v>290</v>
      </c>
      <c r="AS33" s="105"/>
      <c r="AT33" s="105"/>
      <c r="AU33" s="110">
        <v>39</v>
      </c>
      <c r="AV33" s="164" t="s">
        <v>289</v>
      </c>
      <c r="AW33" s="164"/>
      <c r="AX33" s="112"/>
      <c r="AY33" s="110">
        <v>39</v>
      </c>
      <c r="AZ33" s="9" t="s">
        <v>152</v>
      </c>
      <c r="BA33" s="110"/>
      <c r="BB33" s="110"/>
      <c r="BC33" s="110">
        <v>53</v>
      </c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110"/>
      <c r="CL33" s="110"/>
      <c r="CM33" s="110"/>
    </row>
    <row r="34" spans="1:91" s="110" customFormat="1" ht="18.75" x14ac:dyDescent="0.3">
      <c r="B34" s="361"/>
      <c r="N34" s="380">
        <f>AA34+AE34+AI34+AM34+AQ34+AU34+AY34+BC34</f>
        <v>454</v>
      </c>
      <c r="O34" s="380">
        <v>32</v>
      </c>
      <c r="P34" s="381">
        <f>AVERAGE(Y34,AC34,AG34,AK34,AO34,AS34,AW34,BA34,)</f>
        <v>29.111111111111111</v>
      </c>
      <c r="Q34" s="3" t="s">
        <v>328</v>
      </c>
      <c r="R34" s="12" t="s">
        <v>133</v>
      </c>
      <c r="S34" s="12" t="s">
        <v>18</v>
      </c>
      <c r="T34" s="57" t="s">
        <v>210</v>
      </c>
      <c r="U34" s="350" t="s">
        <v>339</v>
      </c>
      <c r="V34" s="8" t="s">
        <v>77</v>
      </c>
      <c r="W34" s="8" t="s">
        <v>90</v>
      </c>
      <c r="X34" s="49">
        <v>7.2743055555555556E-3</v>
      </c>
      <c r="Y34" s="8">
        <v>29</v>
      </c>
      <c r="Z34" s="8">
        <v>24</v>
      </c>
      <c r="AA34" s="8">
        <v>76</v>
      </c>
      <c r="AB34" s="382">
        <v>3.4548611111111112E-3</v>
      </c>
      <c r="AC34" s="383">
        <v>25</v>
      </c>
      <c r="AD34" s="383">
        <v>30</v>
      </c>
      <c r="AE34" s="383">
        <v>71</v>
      </c>
      <c r="AF34" s="390">
        <v>1.5208333333333332E-3</v>
      </c>
      <c r="AG34" s="391">
        <v>31</v>
      </c>
      <c r="AH34" s="391">
        <v>35</v>
      </c>
      <c r="AI34" s="391">
        <v>66</v>
      </c>
      <c r="AJ34" s="236">
        <v>1.1909722222222222E-3</v>
      </c>
      <c r="AK34" s="158">
        <v>34</v>
      </c>
      <c r="AL34" s="158">
        <v>42</v>
      </c>
      <c r="AM34" s="158">
        <v>62</v>
      </c>
      <c r="AN34" s="48">
        <v>1.4537037037037038E-2</v>
      </c>
      <c r="AO34" s="1">
        <v>30</v>
      </c>
      <c r="AP34" s="6">
        <v>70</v>
      </c>
      <c r="AQ34" s="6">
        <v>31</v>
      </c>
      <c r="AR34" s="220">
        <v>8.6921296296296302E-4</v>
      </c>
      <c r="AS34" s="1">
        <v>33</v>
      </c>
      <c r="AT34" s="6">
        <v>60</v>
      </c>
      <c r="AU34" s="8">
        <v>41</v>
      </c>
      <c r="AV34" s="227">
        <v>5.5439814814814815E-4</v>
      </c>
      <c r="AW34" s="1">
        <v>42</v>
      </c>
      <c r="AX34" s="1">
        <v>51</v>
      </c>
      <c r="AY34" s="1">
        <v>50</v>
      </c>
      <c r="AZ34" s="4">
        <v>2.6273148148148146E-4</v>
      </c>
      <c r="BA34" s="6">
        <v>38</v>
      </c>
      <c r="BB34" s="6">
        <v>44</v>
      </c>
      <c r="BC34" s="6">
        <v>57</v>
      </c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5"/>
      <c r="CB34" s="5"/>
      <c r="CC34" s="5"/>
      <c r="CD34" s="90"/>
      <c r="CE34" s="90"/>
      <c r="CF34" s="90"/>
      <c r="CG34" s="90"/>
      <c r="CH34" s="90"/>
      <c r="CI34" s="90"/>
      <c r="CJ34" s="90"/>
      <c r="CK34" s="5"/>
      <c r="CL34" s="5"/>
      <c r="CM34" s="5"/>
    </row>
    <row r="35" spans="1:91" s="90" customFormat="1" ht="18.75" x14ac:dyDescent="0.3">
      <c r="B35" s="360"/>
      <c r="N35" s="380">
        <f>AA35+AE35+AI35+AM35+AQ35+AU35+AY35+BC35</f>
        <v>450</v>
      </c>
      <c r="O35" s="380">
        <v>33</v>
      </c>
      <c r="P35" s="381">
        <f>AVERAGE(Y35,AC35,AG35,AK35,AO35,AS35,AW35,BA35,)</f>
        <v>31.5</v>
      </c>
      <c r="Q35" s="3" t="s">
        <v>97</v>
      </c>
      <c r="R35" s="12" t="s">
        <v>13</v>
      </c>
      <c r="S35" s="12" t="s">
        <v>122</v>
      </c>
      <c r="T35" s="57" t="s">
        <v>212</v>
      </c>
      <c r="U35" s="350"/>
      <c r="V35" s="8" t="s">
        <v>92</v>
      </c>
      <c r="W35" s="8" t="s">
        <v>90</v>
      </c>
      <c r="X35" s="8"/>
      <c r="Y35" s="8"/>
      <c r="Z35" s="8"/>
      <c r="AA35" s="8"/>
      <c r="AB35" s="8"/>
      <c r="AC35" s="8"/>
      <c r="AD35" s="8"/>
      <c r="AE35" s="8"/>
      <c r="AF35" s="49">
        <v>1.0717592592592593E-3</v>
      </c>
      <c r="AG35" s="8">
        <v>37</v>
      </c>
      <c r="AH35" s="8">
        <v>15</v>
      </c>
      <c r="AI35" s="8">
        <v>86</v>
      </c>
      <c r="AJ35" s="49">
        <v>8.3101851851851859E-4</v>
      </c>
      <c r="AK35" s="8">
        <v>37</v>
      </c>
      <c r="AL35" s="8">
        <v>14</v>
      </c>
      <c r="AM35" s="8">
        <v>87</v>
      </c>
      <c r="AN35" s="127">
        <v>1.1241898148148147E-2</v>
      </c>
      <c r="AO35" s="6">
        <v>24</v>
      </c>
      <c r="AP35" s="6">
        <v>44</v>
      </c>
      <c r="AQ35" s="6">
        <v>57</v>
      </c>
      <c r="AR35" s="9">
        <v>6.0648148148148139E-4</v>
      </c>
      <c r="AS35" s="6">
        <v>44</v>
      </c>
      <c r="AT35" s="6">
        <v>19</v>
      </c>
      <c r="AU35" s="8">
        <v>82</v>
      </c>
      <c r="AV35" s="128">
        <v>3.9351851851851852E-4</v>
      </c>
      <c r="AW35" s="6">
        <v>47</v>
      </c>
      <c r="AX35" s="6">
        <v>16</v>
      </c>
      <c r="AY35" s="8">
        <v>85</v>
      </c>
      <c r="AZ35" s="4" t="s">
        <v>152</v>
      </c>
      <c r="BA35" s="6"/>
      <c r="BB35" s="6"/>
      <c r="BC35" s="6">
        <v>53</v>
      </c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CD35" s="5"/>
      <c r="CE35" s="5"/>
      <c r="CF35" s="5"/>
      <c r="CG35" s="5"/>
      <c r="CH35" s="5"/>
    </row>
    <row r="36" spans="1:91" s="3" customFormat="1" ht="18.75" customHeight="1" x14ac:dyDescent="0.3">
      <c r="B36" s="364"/>
      <c r="N36" s="380">
        <f>AA36+AE36+AI36+AM36+AQ36+AU36+AY36+BC36</f>
        <v>446</v>
      </c>
      <c r="O36" s="380">
        <v>34</v>
      </c>
      <c r="P36" s="381">
        <f>AVERAGE(Y36,AC36,AG36,AK36,AO36,AS36,AW36,BA36,)</f>
        <v>24</v>
      </c>
      <c r="Q36" s="12" t="s">
        <v>205</v>
      </c>
      <c r="R36" s="12" t="s">
        <v>13</v>
      </c>
      <c r="S36" s="12" t="s">
        <v>170</v>
      </c>
      <c r="T36" s="57" t="s">
        <v>212</v>
      </c>
      <c r="U36" s="351"/>
      <c r="V36" s="8" t="s">
        <v>77</v>
      </c>
      <c r="W36" s="8" t="s">
        <v>90</v>
      </c>
      <c r="X36" s="49">
        <v>6.5150462962962957E-3</v>
      </c>
      <c r="Y36" s="8">
        <v>24</v>
      </c>
      <c r="Z36" s="8">
        <v>22</v>
      </c>
      <c r="AA36" s="8">
        <v>78</v>
      </c>
      <c r="AB36" s="49">
        <v>3.0856481481481481E-3</v>
      </c>
      <c r="AC36" s="8">
        <v>27</v>
      </c>
      <c r="AD36" s="8">
        <v>28</v>
      </c>
      <c r="AE36" s="8">
        <v>73</v>
      </c>
      <c r="AF36" s="163" t="s">
        <v>315</v>
      </c>
      <c r="AG36" s="8"/>
      <c r="AH36" s="8"/>
      <c r="AI36" s="8">
        <v>62</v>
      </c>
      <c r="AJ36" s="49">
        <v>1.1331018518518519E-3</v>
      </c>
      <c r="AK36" s="8">
        <v>31</v>
      </c>
      <c r="AL36" s="158">
        <v>37</v>
      </c>
      <c r="AM36" s="158">
        <v>64</v>
      </c>
      <c r="AN36" s="127">
        <v>1.3909722222222224E-2</v>
      </c>
      <c r="AO36" s="6">
        <v>30</v>
      </c>
      <c r="AP36" s="6">
        <v>67</v>
      </c>
      <c r="AQ36" s="6">
        <v>34</v>
      </c>
      <c r="AR36" s="128">
        <v>8.4143518518518519E-4</v>
      </c>
      <c r="AS36" s="11">
        <v>32</v>
      </c>
      <c r="AT36" s="11"/>
      <c r="AU36" s="6">
        <v>43</v>
      </c>
      <c r="AV36" s="164" t="s">
        <v>289</v>
      </c>
      <c r="AW36" s="164"/>
      <c r="AX36" s="112"/>
      <c r="AY36" s="110">
        <v>39</v>
      </c>
      <c r="AZ36" s="9" t="s">
        <v>152</v>
      </c>
      <c r="BA36" s="6"/>
      <c r="BB36" s="6"/>
      <c r="BC36" s="6">
        <v>53</v>
      </c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110"/>
      <c r="BO36" s="110"/>
      <c r="BP36" s="110"/>
      <c r="BQ36" s="110"/>
      <c r="BR36" s="110"/>
      <c r="BS36" s="110"/>
      <c r="BT36" s="110"/>
      <c r="BU36" s="110"/>
      <c r="BV36" s="110"/>
      <c r="BW36" s="110"/>
      <c r="BX36" s="110"/>
      <c r="BY36" s="110"/>
      <c r="BZ36" s="110"/>
      <c r="CA36" s="106"/>
      <c r="CB36" s="106"/>
      <c r="CC36" s="106"/>
      <c r="CD36" s="90"/>
      <c r="CE36" s="90"/>
      <c r="CF36" s="90"/>
      <c r="CG36" s="90"/>
      <c r="CH36" s="90"/>
      <c r="CI36" s="90"/>
      <c r="CJ36" s="90"/>
      <c r="CK36" s="110"/>
      <c r="CL36" s="110"/>
      <c r="CM36" s="110"/>
    </row>
    <row r="37" spans="1:91" s="90" customFormat="1" ht="15.75" customHeight="1" x14ac:dyDescent="0.3">
      <c r="B37" s="360"/>
      <c r="N37" s="380">
        <f>AA37+AE37+AI37+AM37+AQ37+AU37+AY37+BC37</f>
        <v>440</v>
      </c>
      <c r="O37" s="380">
        <v>35</v>
      </c>
      <c r="P37" s="381">
        <f>AVERAGE(Y37,AC37,AG37,AK37,AO37,AS37,AW37,BA37,)</f>
        <v>34.666666666666664</v>
      </c>
      <c r="Q37" s="3" t="s">
        <v>21</v>
      </c>
      <c r="R37" s="12" t="s">
        <v>34</v>
      </c>
      <c r="S37" s="12" t="s">
        <v>22</v>
      </c>
      <c r="T37" s="57" t="s">
        <v>130</v>
      </c>
      <c r="U37" s="350" t="s">
        <v>349</v>
      </c>
      <c r="V37" s="8" t="s">
        <v>77</v>
      </c>
      <c r="W37" s="8" t="s">
        <v>23</v>
      </c>
      <c r="X37" s="49">
        <v>7.1643518518518514E-3</v>
      </c>
      <c r="Y37" s="8">
        <v>37</v>
      </c>
      <c r="Z37" s="8">
        <v>23</v>
      </c>
      <c r="AA37" s="8">
        <v>77</v>
      </c>
      <c r="AB37" s="382">
        <v>3.4490740740740745E-3</v>
      </c>
      <c r="AC37" s="383">
        <v>41</v>
      </c>
      <c r="AD37" s="383">
        <v>29</v>
      </c>
      <c r="AE37" s="383">
        <v>72</v>
      </c>
      <c r="AF37" s="390">
        <v>1.6435185185185183E-3</v>
      </c>
      <c r="AG37" s="391">
        <v>37</v>
      </c>
      <c r="AH37" s="391">
        <v>36</v>
      </c>
      <c r="AI37" s="391">
        <v>65</v>
      </c>
      <c r="AJ37" s="236">
        <v>1.3240740740740741E-3</v>
      </c>
      <c r="AK37" s="158">
        <v>30</v>
      </c>
      <c r="AL37" s="158">
        <v>40</v>
      </c>
      <c r="AM37" s="158">
        <v>60</v>
      </c>
      <c r="AN37" s="127">
        <v>1.6192129629629629E-2</v>
      </c>
      <c r="AO37" s="6">
        <v>30</v>
      </c>
      <c r="AP37" s="6">
        <v>71</v>
      </c>
      <c r="AQ37" s="6">
        <v>30</v>
      </c>
      <c r="AR37" s="220">
        <v>1.0532407407407407E-3</v>
      </c>
      <c r="AS37" s="6">
        <v>42</v>
      </c>
      <c r="AT37" s="6">
        <v>61</v>
      </c>
      <c r="AU37" s="8">
        <v>40</v>
      </c>
      <c r="AV37" s="128">
        <v>6.2500000000000001E-4</v>
      </c>
      <c r="AW37" s="6">
        <v>45</v>
      </c>
      <c r="AX37" s="6">
        <v>59</v>
      </c>
      <c r="AY37" s="8">
        <v>42</v>
      </c>
      <c r="AZ37" s="4">
        <v>2.8935185185185189E-4</v>
      </c>
      <c r="BA37" s="6">
        <v>50</v>
      </c>
      <c r="BB37" s="6">
        <v>47</v>
      </c>
      <c r="BC37" s="6">
        <v>54</v>
      </c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5"/>
      <c r="CB37" s="5"/>
      <c r="CC37" s="5"/>
    </row>
    <row r="38" spans="1:91" ht="18.75" x14ac:dyDescent="0.3">
      <c r="A38" s="5"/>
      <c r="N38" s="380">
        <f>AA38+AE38+AI38+AM38+AQ38+AU38+AY38+BC38</f>
        <v>424</v>
      </c>
      <c r="O38" s="380">
        <v>36</v>
      </c>
      <c r="P38" s="381">
        <f>AVERAGE(Y38,AC38,AG38,AK38,AO38,AS38,AW38,BA38,)</f>
        <v>30.333333333333332</v>
      </c>
      <c r="Q38" s="3" t="s">
        <v>64</v>
      </c>
      <c r="R38" s="12" t="s">
        <v>13</v>
      </c>
      <c r="S38" s="12" t="s">
        <v>18</v>
      </c>
      <c r="T38" s="57" t="s">
        <v>210</v>
      </c>
      <c r="V38" s="8" t="s">
        <v>92</v>
      </c>
      <c r="W38" s="8" t="s">
        <v>90</v>
      </c>
      <c r="X38" s="8"/>
      <c r="Y38" s="8"/>
      <c r="Z38" s="8"/>
      <c r="AA38" s="8"/>
      <c r="AB38" s="49">
        <v>2.5648148148148149E-3</v>
      </c>
      <c r="AC38" s="8">
        <v>28</v>
      </c>
      <c r="AD38" s="8">
        <v>21</v>
      </c>
      <c r="AE38" s="8">
        <v>80</v>
      </c>
      <c r="AF38" s="127">
        <v>1.170138888888889E-3</v>
      </c>
      <c r="AG38" s="6">
        <v>39</v>
      </c>
      <c r="AH38" s="8">
        <v>25</v>
      </c>
      <c r="AI38" s="8">
        <v>76</v>
      </c>
      <c r="AJ38" s="49">
        <v>9.1319444444444434E-4</v>
      </c>
      <c r="AK38" s="8">
        <v>36</v>
      </c>
      <c r="AL38" s="8">
        <v>27</v>
      </c>
      <c r="AM38" s="8">
        <v>74</v>
      </c>
      <c r="AN38" s="127">
        <v>1.1585648148148149E-2</v>
      </c>
      <c r="AO38" s="6">
        <v>22</v>
      </c>
      <c r="AP38" s="6">
        <v>49</v>
      </c>
      <c r="AQ38" s="6">
        <v>52</v>
      </c>
      <c r="AR38" s="128" t="s">
        <v>290</v>
      </c>
      <c r="AS38" s="105"/>
      <c r="AT38" s="105"/>
      <c r="AU38" s="110">
        <v>39</v>
      </c>
      <c r="AV38" s="164" t="s">
        <v>289</v>
      </c>
      <c r="AW38" s="164"/>
      <c r="AX38" s="99"/>
      <c r="AY38" s="6">
        <v>39</v>
      </c>
      <c r="AZ38" s="4">
        <v>2.3032407407407409E-4</v>
      </c>
      <c r="BA38" s="6">
        <v>57</v>
      </c>
      <c r="BB38" s="6">
        <v>37</v>
      </c>
      <c r="BC38" s="6">
        <v>64</v>
      </c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106"/>
      <c r="CB38" s="106"/>
      <c r="CC38" s="106"/>
      <c r="CD38" s="90"/>
      <c r="CE38" s="90"/>
      <c r="CF38" s="90"/>
      <c r="CG38" s="90"/>
      <c r="CH38" s="90"/>
      <c r="CI38" s="90"/>
      <c r="CJ38" s="90"/>
    </row>
    <row r="39" spans="1:91" ht="18.75" x14ac:dyDescent="0.3">
      <c r="A39" s="5"/>
      <c r="N39" s="380">
        <f>AA39+AE39+AI39+AM39+AQ39+AU39+AY39+BC39</f>
        <v>423</v>
      </c>
      <c r="O39" s="380">
        <v>37</v>
      </c>
      <c r="P39" s="381">
        <f>AVERAGE(Y39,AC39,AG39,AK39,AO39,AS39,AW39,BA39,)</f>
        <v>31.25</v>
      </c>
      <c r="Q39" s="3" t="s">
        <v>172</v>
      </c>
      <c r="R39" s="12" t="s">
        <v>173</v>
      </c>
      <c r="S39" s="12" t="s">
        <v>181</v>
      </c>
      <c r="T39" s="57" t="s">
        <v>209</v>
      </c>
      <c r="U39" s="351" t="s">
        <v>340</v>
      </c>
      <c r="V39" s="8" t="s">
        <v>92</v>
      </c>
      <c r="W39" s="8" t="s">
        <v>90</v>
      </c>
      <c r="X39" s="49"/>
      <c r="Y39" s="8"/>
      <c r="Z39" s="8"/>
      <c r="AA39" s="8"/>
      <c r="AB39" s="110"/>
      <c r="AC39" s="110"/>
      <c r="AD39" s="110"/>
      <c r="AE39" s="110"/>
      <c r="AF39" s="386">
        <v>1.0069444444444444E-3</v>
      </c>
      <c r="AG39" s="387">
        <v>46</v>
      </c>
      <c r="AH39" s="387">
        <v>7</v>
      </c>
      <c r="AI39" s="387">
        <v>94</v>
      </c>
      <c r="AJ39" s="163" t="s">
        <v>315</v>
      </c>
      <c r="AK39" s="89"/>
      <c r="AL39" s="6"/>
      <c r="AM39" s="6">
        <v>57</v>
      </c>
      <c r="AN39" s="74">
        <v>9.6631944444444447E-3</v>
      </c>
      <c r="AO39" s="73">
        <v>29</v>
      </c>
      <c r="AP39" s="6">
        <v>9</v>
      </c>
      <c r="AQ39" s="6">
        <v>92</v>
      </c>
      <c r="AR39" s="222">
        <v>5.8680555555555558E-4</v>
      </c>
      <c r="AS39" s="73">
        <v>50</v>
      </c>
      <c r="AT39" s="73">
        <v>13</v>
      </c>
      <c r="AU39" s="73">
        <v>88</v>
      </c>
      <c r="AV39" s="164" t="s">
        <v>289</v>
      </c>
      <c r="AW39" s="164"/>
      <c r="AX39" s="99"/>
      <c r="AY39" s="6">
        <v>39</v>
      </c>
      <c r="AZ39" s="9" t="s">
        <v>152</v>
      </c>
      <c r="BC39" s="6">
        <v>53</v>
      </c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10"/>
      <c r="CB39" s="110"/>
      <c r="CC39" s="110"/>
      <c r="CD39" s="3"/>
      <c r="CE39" s="3"/>
      <c r="CF39" s="3"/>
      <c r="CG39" s="3"/>
      <c r="CH39" s="3"/>
    </row>
    <row r="40" spans="1:91" s="110" customFormat="1" ht="15.75" customHeight="1" x14ac:dyDescent="0.3">
      <c r="B40" s="361"/>
      <c r="N40" s="380">
        <f>AA40+AE40+AI40+AM40+AQ40+AU40+AY40+BC40</f>
        <v>374</v>
      </c>
      <c r="O40" s="380">
        <v>38</v>
      </c>
      <c r="P40" s="381">
        <f>AVERAGE(Y40,AC40,AG40,AK40,AO40,AS40,AW40,BA40,)</f>
        <v>24.75</v>
      </c>
      <c r="Q40" s="3" t="s">
        <v>187</v>
      </c>
      <c r="R40" s="12" t="s">
        <v>13</v>
      </c>
      <c r="S40" s="12" t="s">
        <v>18</v>
      </c>
      <c r="T40" s="57" t="s">
        <v>210</v>
      </c>
      <c r="U40" s="350"/>
      <c r="V40" s="8" t="s">
        <v>92</v>
      </c>
      <c r="W40" s="8" t="s">
        <v>357</v>
      </c>
      <c r="X40" s="8"/>
      <c r="Y40" s="8"/>
      <c r="Z40" s="8"/>
      <c r="AA40" s="8"/>
      <c r="AB40" s="8"/>
      <c r="AC40" s="8"/>
      <c r="AD40" s="8"/>
      <c r="AE40" s="8"/>
      <c r="AF40" s="49">
        <v>1.0752314814814815E-3</v>
      </c>
      <c r="AG40" s="8">
        <v>38</v>
      </c>
      <c r="AH40" s="8">
        <v>18</v>
      </c>
      <c r="AI40" s="8">
        <v>83</v>
      </c>
      <c r="AJ40" s="163" t="s">
        <v>315</v>
      </c>
      <c r="AK40" s="8"/>
      <c r="AL40" s="8"/>
      <c r="AM40" s="8">
        <v>57</v>
      </c>
      <c r="AN40" s="49">
        <v>1.0368055555555556E-2</v>
      </c>
      <c r="AO40" s="8">
        <v>24</v>
      </c>
      <c r="AP40" s="6">
        <v>25</v>
      </c>
      <c r="AQ40" s="6">
        <v>76</v>
      </c>
      <c r="AR40" s="9">
        <v>6.6435185185185184E-4</v>
      </c>
      <c r="AS40" s="8">
        <v>37</v>
      </c>
      <c r="AT40" s="6">
        <v>35</v>
      </c>
      <c r="AU40" s="8">
        <v>66</v>
      </c>
      <c r="AV40" s="164" t="s">
        <v>289</v>
      </c>
      <c r="AW40" s="164"/>
      <c r="AX40" s="99"/>
      <c r="AY40" s="6">
        <v>39</v>
      </c>
      <c r="AZ40" s="9" t="s">
        <v>152</v>
      </c>
      <c r="BA40" s="6"/>
      <c r="BB40" s="6"/>
      <c r="BC40" s="6">
        <v>53</v>
      </c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D40" s="90"/>
      <c r="CE40" s="90"/>
      <c r="CF40" s="90"/>
      <c r="CG40" s="90"/>
      <c r="CH40" s="90"/>
      <c r="CI40" s="5"/>
      <c r="CJ40" s="5"/>
    </row>
    <row r="41" spans="1:91" s="110" customFormat="1" ht="18.75" x14ac:dyDescent="0.3">
      <c r="B41" s="361"/>
      <c r="N41" s="380">
        <f>AA41+AE41+AI41+AM41+AQ41+AU41+AY41+BC41</f>
        <v>372</v>
      </c>
      <c r="O41" s="380">
        <v>39</v>
      </c>
      <c r="P41" s="381">
        <f>AVERAGE(Y41,AC41,AG41,AK41,AO41,AS41,AW41,BA41,)</f>
        <v>28.5</v>
      </c>
      <c r="Q41" s="3" t="s">
        <v>168</v>
      </c>
      <c r="R41" s="12" t="s">
        <v>31</v>
      </c>
      <c r="S41" s="12" t="s">
        <v>18</v>
      </c>
      <c r="T41" s="57" t="s">
        <v>210</v>
      </c>
      <c r="U41" s="351"/>
      <c r="V41" s="8" t="s">
        <v>92</v>
      </c>
      <c r="W41" s="8" t="s">
        <v>90</v>
      </c>
      <c r="X41" s="8"/>
      <c r="Y41" s="8"/>
      <c r="Z41" s="8"/>
      <c r="AA41" s="8"/>
      <c r="AB41" s="158"/>
      <c r="AC41" s="158"/>
      <c r="AD41" s="158"/>
      <c r="AE41" s="158"/>
      <c r="AF41" s="163"/>
      <c r="AG41" s="8"/>
      <c r="AH41" s="8"/>
      <c r="AI41" s="8"/>
      <c r="AJ41" s="236">
        <v>7.8356481481481495E-4</v>
      </c>
      <c r="AK41" s="158">
        <v>46</v>
      </c>
      <c r="AL41" s="158">
        <v>6</v>
      </c>
      <c r="AM41" s="158">
        <v>95</v>
      </c>
      <c r="AN41" s="111">
        <v>9.7129629629629632E-3</v>
      </c>
      <c r="AO41" s="110">
        <v>22</v>
      </c>
      <c r="AP41" s="110">
        <v>12</v>
      </c>
      <c r="AQ41" s="110">
        <v>89</v>
      </c>
      <c r="AR41" s="113">
        <v>5.6712962962962956E-4</v>
      </c>
      <c r="AS41" s="110">
        <v>46</v>
      </c>
      <c r="AT41" s="110">
        <v>5</v>
      </c>
      <c r="AU41" s="110">
        <v>96</v>
      </c>
      <c r="AV41" s="164" t="s">
        <v>289</v>
      </c>
      <c r="AW41" s="164"/>
      <c r="AX41" s="112"/>
      <c r="AY41" s="110">
        <v>39</v>
      </c>
      <c r="AZ41" s="9" t="s">
        <v>152</v>
      </c>
      <c r="BC41" s="110">
        <v>53</v>
      </c>
      <c r="CD41" s="24"/>
      <c r="CE41" s="24"/>
      <c r="CF41" s="24"/>
      <c r="CG41" s="24"/>
      <c r="CH41" s="24"/>
    </row>
    <row r="42" spans="1:91" s="90" customFormat="1" ht="15.75" customHeight="1" x14ac:dyDescent="0.3">
      <c r="B42" s="360"/>
      <c r="N42" s="380">
        <f>AA42+AE42+AI42+AM42+AQ42+AU42+AY42+BC42</f>
        <v>369</v>
      </c>
      <c r="O42" s="380">
        <v>40</v>
      </c>
      <c r="P42" s="381">
        <f>AVERAGE(Y42,AC42,AG42,AK42,AO42,AS42,AW42,BA42,)</f>
        <v>17.2</v>
      </c>
      <c r="Q42" s="12" t="s">
        <v>283</v>
      </c>
      <c r="R42" s="12" t="s">
        <v>268</v>
      </c>
      <c r="S42" s="12" t="s">
        <v>18</v>
      </c>
      <c r="T42" s="57" t="s">
        <v>210</v>
      </c>
      <c r="U42" s="351" t="s">
        <v>341</v>
      </c>
      <c r="V42" s="8" t="s">
        <v>92</v>
      </c>
      <c r="W42" s="8" t="s">
        <v>90</v>
      </c>
      <c r="X42" s="8"/>
      <c r="Y42" s="8"/>
      <c r="Z42" s="8"/>
      <c r="AA42" s="8"/>
      <c r="AB42" s="382">
        <v>2.9988425925925929E-3</v>
      </c>
      <c r="AC42" s="383">
        <v>20</v>
      </c>
      <c r="AD42" s="383">
        <v>27</v>
      </c>
      <c r="AE42" s="383">
        <v>74</v>
      </c>
      <c r="AF42" s="390">
        <v>1.3275462962962963E-3</v>
      </c>
      <c r="AG42" s="391">
        <v>25</v>
      </c>
      <c r="AH42" s="391">
        <v>33</v>
      </c>
      <c r="AI42" s="391">
        <v>68</v>
      </c>
      <c r="AJ42" s="236">
        <v>1.3796296296296297E-3</v>
      </c>
      <c r="AK42" s="158">
        <v>23</v>
      </c>
      <c r="AL42" s="158">
        <v>41</v>
      </c>
      <c r="AM42" s="158">
        <v>59</v>
      </c>
      <c r="AN42" s="111">
        <v>1.3369212962962963E-2</v>
      </c>
      <c r="AO42" s="110">
        <v>18</v>
      </c>
      <c r="AP42" s="110">
        <v>64</v>
      </c>
      <c r="AQ42" s="110">
        <v>37</v>
      </c>
      <c r="AR42" s="128" t="s">
        <v>290</v>
      </c>
      <c r="AS42" s="105"/>
      <c r="AT42" s="105"/>
      <c r="AU42" s="110">
        <v>39</v>
      </c>
      <c r="AV42" s="164" t="s">
        <v>289</v>
      </c>
      <c r="AW42" s="164"/>
      <c r="AX42" s="112"/>
      <c r="AY42" s="110">
        <v>39</v>
      </c>
      <c r="AZ42" s="9" t="s">
        <v>152</v>
      </c>
      <c r="BA42" s="110"/>
      <c r="BB42" s="110"/>
      <c r="BC42" s="110">
        <v>53</v>
      </c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10"/>
      <c r="BO42" s="110"/>
      <c r="BP42" s="110"/>
      <c r="BQ42" s="110"/>
      <c r="BR42" s="110"/>
      <c r="BS42" s="110"/>
      <c r="BT42" s="110"/>
      <c r="BU42" s="110"/>
      <c r="BV42" s="110"/>
      <c r="BW42" s="110"/>
      <c r="BX42" s="110"/>
      <c r="BY42" s="110"/>
      <c r="BZ42" s="110"/>
      <c r="CA42" s="3"/>
      <c r="CB42" s="3"/>
      <c r="CC42" s="3"/>
    </row>
    <row r="43" spans="1:91" s="90" customFormat="1" ht="18.75" x14ac:dyDescent="0.3">
      <c r="B43" s="360"/>
      <c r="N43" s="380">
        <f>AA43+AE43+AI43+AM43+AQ43+AU43+AY43+BC43</f>
        <v>366</v>
      </c>
      <c r="O43" s="380">
        <v>41</v>
      </c>
      <c r="P43" s="381">
        <f>AVERAGE(Y43,AC43,AG43,AK43,AO43,AS43,AW43,BA43,)</f>
        <v>28.75</v>
      </c>
      <c r="Q43" s="3" t="s">
        <v>174</v>
      </c>
      <c r="R43" s="12" t="s">
        <v>173</v>
      </c>
      <c r="S43" s="12" t="s">
        <v>181</v>
      </c>
      <c r="T43" s="57" t="s">
        <v>209</v>
      </c>
      <c r="U43" s="351"/>
      <c r="V43" s="8" t="s">
        <v>92</v>
      </c>
      <c r="W43" s="8" t="s">
        <v>90</v>
      </c>
      <c r="X43" s="8"/>
      <c r="Y43" s="8"/>
      <c r="Z43" s="8"/>
      <c r="AA43" s="8"/>
      <c r="AB43" s="158"/>
      <c r="AC43" s="158"/>
      <c r="AD43" s="158"/>
      <c r="AE43" s="158"/>
      <c r="AF43" s="163"/>
      <c r="AG43" s="8"/>
      <c r="AH43" s="8"/>
      <c r="AI43" s="8"/>
      <c r="AJ43" s="236">
        <v>7.9050925925925936E-4</v>
      </c>
      <c r="AK43" s="158">
        <v>43</v>
      </c>
      <c r="AL43" s="158">
        <v>7</v>
      </c>
      <c r="AM43" s="158">
        <v>94</v>
      </c>
      <c r="AN43" s="111">
        <v>9.5821759259259263E-3</v>
      </c>
      <c r="AO43" s="110">
        <v>29</v>
      </c>
      <c r="AP43" s="110">
        <v>7</v>
      </c>
      <c r="AQ43" s="110">
        <v>94</v>
      </c>
      <c r="AR43" s="113">
        <v>5.9143518518518518E-4</v>
      </c>
      <c r="AS43" s="110">
        <v>43</v>
      </c>
      <c r="AT43" s="110">
        <v>15</v>
      </c>
      <c r="AU43" s="110">
        <v>86</v>
      </c>
      <c r="AV43" s="164" t="s">
        <v>289</v>
      </c>
      <c r="AW43" s="164"/>
      <c r="AX43" s="112"/>
      <c r="AY43" s="110">
        <v>39</v>
      </c>
      <c r="AZ43" s="9" t="s">
        <v>152</v>
      </c>
      <c r="BA43" s="110"/>
      <c r="BB43" s="110"/>
      <c r="BC43" s="110">
        <v>53</v>
      </c>
      <c r="BD43" s="110"/>
      <c r="BE43" s="110"/>
      <c r="BF43" s="110"/>
      <c r="BG43" s="110"/>
      <c r="BH43" s="110"/>
      <c r="BI43" s="110"/>
      <c r="BJ43" s="110"/>
      <c r="BK43" s="110"/>
      <c r="BL43" s="110"/>
      <c r="BM43" s="110"/>
      <c r="BN43" s="110"/>
      <c r="BO43" s="110"/>
      <c r="BP43" s="110"/>
      <c r="BQ43" s="110"/>
      <c r="BR43" s="110"/>
      <c r="BS43" s="110"/>
      <c r="BT43" s="110"/>
      <c r="BU43" s="110"/>
      <c r="BV43" s="110"/>
      <c r="BW43" s="110"/>
      <c r="BX43" s="110"/>
      <c r="BY43" s="110"/>
      <c r="BZ43" s="110"/>
      <c r="CD43" s="110"/>
      <c r="CE43" s="110"/>
      <c r="CF43" s="110"/>
      <c r="CG43" s="110"/>
      <c r="CH43" s="110"/>
      <c r="CI43" s="110"/>
      <c r="CJ43" s="110"/>
    </row>
    <row r="44" spans="1:91" s="110" customFormat="1" ht="15.75" customHeight="1" x14ac:dyDescent="0.3">
      <c r="B44" s="361"/>
      <c r="N44" s="380">
        <f>AA44+AE44+AI44+AM44+AQ44+AU44+AY44+BC44</f>
        <v>351</v>
      </c>
      <c r="O44" s="380">
        <v>42</v>
      </c>
      <c r="P44" s="381">
        <f>AVERAGE(Y44,AC44,AG44,AK44,AO44,AS44,AW44,BA44,)</f>
        <v>27.2</v>
      </c>
      <c r="Q44" s="3" t="s">
        <v>285</v>
      </c>
      <c r="R44" s="12" t="s">
        <v>146</v>
      </c>
      <c r="S44" s="12" t="s">
        <v>18</v>
      </c>
      <c r="T44" s="57" t="s">
        <v>210</v>
      </c>
      <c r="U44" s="350" t="s">
        <v>342</v>
      </c>
      <c r="V44" s="8" t="s">
        <v>92</v>
      </c>
      <c r="W44" s="8" t="s">
        <v>90</v>
      </c>
      <c r="X44" s="8"/>
      <c r="Y44" s="8"/>
      <c r="Z44" s="8"/>
      <c r="AA44" s="8"/>
      <c r="AB44" s="382">
        <v>4.6006944444444446E-3</v>
      </c>
      <c r="AC44" s="383">
        <v>35</v>
      </c>
      <c r="AD44" s="383">
        <v>32</v>
      </c>
      <c r="AE44" s="383">
        <v>69</v>
      </c>
      <c r="AF44" s="390">
        <v>2.0358796296296297E-3</v>
      </c>
      <c r="AG44" s="391">
        <v>33</v>
      </c>
      <c r="AH44" s="391">
        <v>37</v>
      </c>
      <c r="AI44" s="391">
        <v>64</v>
      </c>
      <c r="AJ44" s="236">
        <v>2.003472222222222E-3</v>
      </c>
      <c r="AK44" s="158">
        <v>33</v>
      </c>
      <c r="AL44" s="158">
        <v>43</v>
      </c>
      <c r="AM44" s="158">
        <v>58</v>
      </c>
      <c r="AN44" s="163" t="s">
        <v>291</v>
      </c>
      <c r="AO44" s="6"/>
      <c r="AP44" s="6"/>
      <c r="AQ44" s="110">
        <v>28</v>
      </c>
      <c r="AR44" s="128" t="s">
        <v>290</v>
      </c>
      <c r="AS44" s="105"/>
      <c r="AT44" s="105"/>
      <c r="AU44" s="110">
        <v>39</v>
      </c>
      <c r="AV44" s="227">
        <v>7.6967592592592593E-4</v>
      </c>
      <c r="AW44" s="1">
        <v>35</v>
      </c>
      <c r="AX44" s="1">
        <v>61</v>
      </c>
      <c r="AY44" s="1">
        <v>40</v>
      </c>
      <c r="AZ44" s="4" t="s">
        <v>152</v>
      </c>
      <c r="BA44" s="6"/>
      <c r="BB44" s="6"/>
      <c r="BC44" s="6">
        <v>53</v>
      </c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90"/>
      <c r="BO44" s="90"/>
      <c r="BP44" s="90"/>
      <c r="BQ44" s="90"/>
      <c r="BR44" s="90"/>
      <c r="BS44" s="90"/>
      <c r="BT44" s="90"/>
      <c r="BU44" s="90"/>
      <c r="BV44" s="90"/>
      <c r="BW44" s="90"/>
      <c r="BX44" s="90"/>
      <c r="BY44" s="90"/>
      <c r="BZ44" s="90"/>
    </row>
    <row r="45" spans="1:91" s="90" customFormat="1" ht="18.75" x14ac:dyDescent="0.3">
      <c r="B45" s="360"/>
      <c r="N45" s="380">
        <f>AA45+AE45+AI45+AM45+AQ45+AU45+AY45+BC45</f>
        <v>348</v>
      </c>
      <c r="O45" s="380">
        <v>43</v>
      </c>
      <c r="P45" s="381">
        <f>AVERAGE(Y45,AC45,AG45,AK45,AO45,AS45,AW45,BA45,)</f>
        <v>11</v>
      </c>
      <c r="Q45" s="3" t="s">
        <v>318</v>
      </c>
      <c r="R45" s="12" t="s">
        <v>114</v>
      </c>
      <c r="S45" s="12" t="s">
        <v>18</v>
      </c>
      <c r="T45" s="57" t="s">
        <v>210</v>
      </c>
      <c r="U45" s="350" t="s">
        <v>345</v>
      </c>
      <c r="V45" s="8" t="s">
        <v>92</v>
      </c>
      <c r="W45" s="8" t="s">
        <v>90</v>
      </c>
      <c r="X45" s="8"/>
      <c r="Y45" s="8"/>
      <c r="Z45" s="8"/>
      <c r="AA45" s="8"/>
      <c r="AB45" s="49">
        <v>3.9583333333333337E-3</v>
      </c>
      <c r="AC45" s="8">
        <v>22</v>
      </c>
      <c r="AD45" s="8">
        <v>31</v>
      </c>
      <c r="AE45" s="8">
        <v>70</v>
      </c>
      <c r="AF45" s="163" t="s">
        <v>320</v>
      </c>
      <c r="AG45" s="8"/>
      <c r="AH45" s="8"/>
      <c r="AI45" s="8">
        <v>62</v>
      </c>
      <c r="AJ45" s="163" t="s">
        <v>315</v>
      </c>
      <c r="AK45" s="8"/>
      <c r="AL45" s="8"/>
      <c r="AM45" s="8">
        <v>57</v>
      </c>
      <c r="AN45" s="163" t="s">
        <v>291</v>
      </c>
      <c r="AO45" s="6"/>
      <c r="AP45" s="6"/>
      <c r="AQ45" s="110">
        <v>28</v>
      </c>
      <c r="AR45" s="128" t="s">
        <v>290</v>
      </c>
      <c r="AS45" s="105"/>
      <c r="AT45" s="105"/>
      <c r="AU45" s="110">
        <v>39</v>
      </c>
      <c r="AV45" s="164" t="s">
        <v>289</v>
      </c>
      <c r="AW45" s="164"/>
      <c r="AX45" s="99"/>
      <c r="AY45" s="6">
        <v>39</v>
      </c>
      <c r="AZ45" s="9" t="s">
        <v>152</v>
      </c>
      <c r="BA45" s="110"/>
      <c r="BB45" s="110"/>
      <c r="BC45" s="110">
        <v>53</v>
      </c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</row>
    <row r="46" spans="1:91" s="90" customFormat="1" ht="15.75" customHeight="1" x14ac:dyDescent="0.3">
      <c r="B46" s="360"/>
      <c r="N46" s="380">
        <f>AA46+AE46+AI46+AM46+AQ46+AU46+AY46+BC46</f>
        <v>340</v>
      </c>
      <c r="O46" s="380">
        <v>44</v>
      </c>
      <c r="P46" s="381">
        <f>AVERAGE(Y46,AC46,AG46,AK46,AO46,AS46,AW46,BA46,)</f>
        <v>32.714285714285715</v>
      </c>
      <c r="Q46" s="3" t="s">
        <v>74</v>
      </c>
      <c r="R46" s="12" t="s">
        <v>245</v>
      </c>
      <c r="S46" s="12" t="s">
        <v>18</v>
      </c>
      <c r="T46" s="57" t="s">
        <v>210</v>
      </c>
      <c r="U46" s="351" t="s">
        <v>343</v>
      </c>
      <c r="V46" s="8" t="s">
        <v>92</v>
      </c>
      <c r="W46" s="8" t="s">
        <v>66</v>
      </c>
      <c r="X46" s="8"/>
      <c r="Y46" s="8"/>
      <c r="Z46" s="8"/>
      <c r="AA46" s="8"/>
      <c r="AB46" s="158"/>
      <c r="AC46" s="158"/>
      <c r="AD46" s="158"/>
      <c r="AE46" s="158"/>
      <c r="AF46" s="49">
        <v>1.4930555555555556E-3</v>
      </c>
      <c r="AG46" s="8">
        <v>36</v>
      </c>
      <c r="AH46" s="8">
        <v>34</v>
      </c>
      <c r="AI46" s="8">
        <v>67</v>
      </c>
      <c r="AJ46" s="236">
        <v>1.0023148148148148E-3</v>
      </c>
      <c r="AK46" s="158">
        <v>44</v>
      </c>
      <c r="AL46" s="158">
        <v>33</v>
      </c>
      <c r="AM46" s="158">
        <v>68</v>
      </c>
      <c r="AN46" s="229">
        <v>1.4467592592592593E-2</v>
      </c>
      <c r="AO46" s="230">
        <v>23</v>
      </c>
      <c r="AP46" s="6">
        <v>69</v>
      </c>
      <c r="AQ46" s="6">
        <v>32</v>
      </c>
      <c r="AR46" s="222">
        <v>6.5740740740740733E-4</v>
      </c>
      <c r="AS46" s="73">
        <v>48</v>
      </c>
      <c r="AT46" s="73">
        <v>34</v>
      </c>
      <c r="AU46" s="73">
        <v>67</v>
      </c>
      <c r="AV46" s="231">
        <v>5.3819444444444444E-4</v>
      </c>
      <c r="AW46" s="217">
        <v>41</v>
      </c>
      <c r="AX46" s="6">
        <v>50</v>
      </c>
      <c r="AY46" s="8">
        <v>51</v>
      </c>
      <c r="AZ46" s="25">
        <v>2.3148148148148146E-4</v>
      </c>
      <c r="BA46" s="24">
        <v>37</v>
      </c>
      <c r="BB46" s="232">
        <v>46</v>
      </c>
      <c r="BC46" s="24">
        <v>55</v>
      </c>
      <c r="BD46" s="33"/>
      <c r="BE46" s="33"/>
      <c r="BF46" s="33"/>
      <c r="BG46" s="33"/>
      <c r="BH46" s="33"/>
      <c r="BI46" s="33"/>
      <c r="BJ46" s="33"/>
      <c r="BK46" s="33"/>
      <c r="BL46" s="33"/>
      <c r="BM46" s="33"/>
    </row>
    <row r="47" spans="1:91" s="106" customFormat="1" ht="18.75" customHeight="1" x14ac:dyDescent="0.3">
      <c r="B47" s="363"/>
      <c r="N47" s="380">
        <f>AA47+AE47+AI47+AM47+AQ47+AU47+AY47+BC47</f>
        <v>330</v>
      </c>
      <c r="O47" s="380">
        <v>45</v>
      </c>
      <c r="P47" s="381">
        <f>AVERAGE(Y47,AC47,AG47,AK47,AO47,AS47,AW47,BA47,)</f>
        <v>28</v>
      </c>
      <c r="Q47" s="12" t="s">
        <v>278</v>
      </c>
      <c r="R47" s="12" t="s">
        <v>173</v>
      </c>
      <c r="S47" s="12" t="s">
        <v>181</v>
      </c>
      <c r="T47" s="57" t="s">
        <v>209</v>
      </c>
      <c r="U47" s="350"/>
      <c r="V47" s="8" t="s">
        <v>92</v>
      </c>
      <c r="W47" s="8" t="s">
        <v>90</v>
      </c>
      <c r="X47" s="8"/>
      <c r="Y47" s="8"/>
      <c r="Z47" s="8"/>
      <c r="AA47" s="8"/>
      <c r="AB47" s="6"/>
      <c r="AC47" s="6"/>
      <c r="AD47" s="6"/>
      <c r="AE47" s="6"/>
      <c r="AF47" s="127">
        <v>1.0717592592592593E-3</v>
      </c>
      <c r="AG47" s="6">
        <v>40</v>
      </c>
      <c r="AH47" s="8">
        <v>16</v>
      </c>
      <c r="AI47" s="8">
        <v>85</v>
      </c>
      <c r="AJ47" s="49">
        <v>8.3796296296296299E-4</v>
      </c>
      <c r="AK47" s="8">
        <v>44</v>
      </c>
      <c r="AL47" s="8">
        <v>15</v>
      </c>
      <c r="AM47" s="8">
        <v>86</v>
      </c>
      <c r="AN47" s="163" t="s">
        <v>291</v>
      </c>
      <c r="AO47" s="6"/>
      <c r="AP47" s="6"/>
      <c r="AQ47" s="110">
        <v>28</v>
      </c>
      <c r="AR47" s="128" t="s">
        <v>290</v>
      </c>
      <c r="AS47" s="105"/>
      <c r="AT47" s="105"/>
      <c r="AU47" s="110">
        <v>39</v>
      </c>
      <c r="AV47" s="164" t="s">
        <v>289</v>
      </c>
      <c r="AW47" s="164"/>
      <c r="AX47" s="112"/>
      <c r="AY47" s="110">
        <v>39</v>
      </c>
      <c r="AZ47" s="9" t="s">
        <v>152</v>
      </c>
      <c r="BA47" s="6"/>
      <c r="BB47" s="6"/>
      <c r="BC47" s="6">
        <v>53</v>
      </c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110"/>
      <c r="CE47" s="110"/>
      <c r="CF47" s="110"/>
      <c r="CG47" s="110"/>
      <c r="CH47" s="110"/>
      <c r="CI47" s="90"/>
      <c r="CJ47" s="90"/>
    </row>
    <row r="48" spans="1:91" s="106" customFormat="1" ht="18.75" customHeight="1" x14ac:dyDescent="0.3">
      <c r="B48" s="363"/>
      <c r="N48" s="380">
        <f>AA48+AE48+AI48+AM48+AQ48+AU48+AY48+BC48</f>
        <v>304</v>
      </c>
      <c r="O48" s="380">
        <v>46</v>
      </c>
      <c r="P48" s="381">
        <f>AVERAGE(Y48,AC48,AG48,AK48,AO48,AS48,AW48,BA48,)</f>
        <v>20</v>
      </c>
      <c r="Q48" s="3" t="s">
        <v>312</v>
      </c>
      <c r="R48" s="12" t="s">
        <v>34</v>
      </c>
      <c r="S48" s="12" t="s">
        <v>313</v>
      </c>
      <c r="T48" s="57" t="s">
        <v>314</v>
      </c>
      <c r="U48" s="350"/>
      <c r="V48" s="8" t="s">
        <v>92</v>
      </c>
      <c r="W48" s="8" t="s">
        <v>90</v>
      </c>
      <c r="X48" s="8"/>
      <c r="Y48" s="8"/>
      <c r="Z48" s="8"/>
      <c r="AA48" s="8"/>
      <c r="AB48" s="8"/>
      <c r="AC48" s="8"/>
      <c r="AD48" s="8"/>
      <c r="AE48" s="8"/>
      <c r="AF48" s="49">
        <v>1.0543981481481483E-3</v>
      </c>
      <c r="AG48" s="8">
        <v>40</v>
      </c>
      <c r="AH48" s="8">
        <v>13</v>
      </c>
      <c r="AI48" s="8">
        <v>88</v>
      </c>
      <c r="AJ48" s="163" t="s">
        <v>315</v>
      </c>
      <c r="AK48" s="8"/>
      <c r="AL48" s="8"/>
      <c r="AM48" s="8">
        <v>57</v>
      </c>
      <c r="AN48" s="163" t="s">
        <v>291</v>
      </c>
      <c r="AO48" s="8"/>
      <c r="AP48" s="8"/>
      <c r="AQ48" s="8">
        <v>28</v>
      </c>
      <c r="AR48" s="128" t="s">
        <v>290</v>
      </c>
      <c r="AS48" s="105"/>
      <c r="AT48" s="105"/>
      <c r="AU48" s="110">
        <v>39</v>
      </c>
      <c r="AV48" s="164" t="s">
        <v>289</v>
      </c>
      <c r="AW48" s="164"/>
      <c r="AX48" s="99"/>
      <c r="AY48" s="6">
        <v>39</v>
      </c>
      <c r="AZ48" s="9" t="s">
        <v>152</v>
      </c>
      <c r="BA48" s="6"/>
      <c r="BB48" s="6"/>
      <c r="BC48" s="6">
        <v>53</v>
      </c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90"/>
      <c r="CB48" s="90"/>
      <c r="CC48" s="90"/>
      <c r="CD48" s="90"/>
      <c r="CE48" s="90"/>
      <c r="CF48" s="90"/>
      <c r="CG48" s="90"/>
      <c r="CH48" s="90"/>
      <c r="CI48" s="110"/>
      <c r="CJ48" s="110"/>
    </row>
    <row r="49" spans="1:88" s="14" customFormat="1" ht="18.75" x14ac:dyDescent="0.3">
      <c r="B49" s="365"/>
      <c r="N49" s="380">
        <f>AA49+AE49+AI49+AM49+AQ49+AU49+AY49+BC49</f>
        <v>303</v>
      </c>
      <c r="O49" s="380">
        <v>47</v>
      </c>
      <c r="P49" s="381">
        <f>AVERAGE(Y49,AC49,AG49,AK49,AO49,AS49,AW49,BA49,)</f>
        <v>18</v>
      </c>
      <c r="Q49" s="3" t="s">
        <v>310</v>
      </c>
      <c r="R49" s="12" t="s">
        <v>34</v>
      </c>
      <c r="S49" s="12" t="s">
        <v>275</v>
      </c>
      <c r="T49" s="57"/>
      <c r="U49" s="350"/>
      <c r="V49" s="8" t="s">
        <v>92</v>
      </c>
      <c r="W49" s="8" t="s">
        <v>311</v>
      </c>
      <c r="X49" s="8"/>
      <c r="Y49" s="8"/>
      <c r="Z49" s="8"/>
      <c r="AA49" s="8"/>
      <c r="AB49" s="8"/>
      <c r="AC49" s="8"/>
      <c r="AD49" s="8"/>
      <c r="AE49" s="8"/>
      <c r="AF49" s="49">
        <v>1.0648148148148147E-3</v>
      </c>
      <c r="AG49" s="8">
        <v>36</v>
      </c>
      <c r="AH49" s="8">
        <v>14</v>
      </c>
      <c r="AI49" s="8">
        <v>87</v>
      </c>
      <c r="AJ49" s="163" t="s">
        <v>315</v>
      </c>
      <c r="AK49" s="8"/>
      <c r="AL49" s="8"/>
      <c r="AM49" s="8">
        <v>57</v>
      </c>
      <c r="AN49" s="163" t="s">
        <v>291</v>
      </c>
      <c r="AO49" s="8"/>
      <c r="AP49" s="8"/>
      <c r="AQ49" s="8">
        <v>28</v>
      </c>
      <c r="AR49" s="128" t="s">
        <v>290</v>
      </c>
      <c r="AS49" s="105"/>
      <c r="AT49" s="105"/>
      <c r="AU49" s="110">
        <v>39</v>
      </c>
      <c r="AV49" s="164" t="s">
        <v>289</v>
      </c>
      <c r="AW49" s="164"/>
      <c r="AX49" s="99"/>
      <c r="AY49" s="6">
        <v>39</v>
      </c>
      <c r="AZ49" s="9" t="s">
        <v>152</v>
      </c>
      <c r="BA49" s="6"/>
      <c r="BB49" s="6"/>
      <c r="BC49" s="6">
        <v>53</v>
      </c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90"/>
      <c r="CB49" s="90"/>
      <c r="CC49" s="90"/>
      <c r="CD49" s="5"/>
      <c r="CE49" s="5"/>
      <c r="CF49" s="5"/>
      <c r="CG49" s="5"/>
      <c r="CH49" s="5"/>
      <c r="CI49" s="90"/>
      <c r="CJ49" s="90"/>
    </row>
    <row r="50" spans="1:88" s="14" customFormat="1" ht="18.75" x14ac:dyDescent="0.3">
      <c r="B50" s="365"/>
      <c r="N50" s="380">
        <f>AA50+AE50+AI50+AM50+AQ50+AU50+AY50+BC50</f>
        <v>299</v>
      </c>
      <c r="O50" s="380">
        <v>48</v>
      </c>
      <c r="P50" s="381">
        <f>AVERAGE(Y50,AC50,AG50,AK50,AO50,AS50,AW50,BA50,)</f>
        <v>34.6</v>
      </c>
      <c r="Q50" s="3" t="s">
        <v>53</v>
      </c>
      <c r="R50" s="12" t="s">
        <v>34</v>
      </c>
      <c r="S50" s="12" t="s">
        <v>54</v>
      </c>
      <c r="T50" s="57" t="s">
        <v>128</v>
      </c>
      <c r="U50" s="350"/>
      <c r="V50" s="8" t="s">
        <v>92</v>
      </c>
      <c r="W50" s="8" t="s">
        <v>90</v>
      </c>
      <c r="X50" s="8"/>
      <c r="Y50" s="8"/>
      <c r="Z50" s="8"/>
      <c r="AA50" s="8"/>
      <c r="AB50" s="1"/>
      <c r="AC50" s="1"/>
      <c r="AD50" s="1"/>
      <c r="AE50" s="1"/>
      <c r="AF50" s="1"/>
      <c r="AG50" s="1"/>
      <c r="AH50" s="1"/>
      <c r="AI50" s="1"/>
      <c r="AJ50" s="49">
        <v>9.0509259259259243E-4</v>
      </c>
      <c r="AK50" s="8">
        <v>37</v>
      </c>
      <c r="AL50" s="8">
        <v>25</v>
      </c>
      <c r="AM50" s="8">
        <v>76</v>
      </c>
      <c r="AN50" s="163" t="s">
        <v>291</v>
      </c>
      <c r="AO50" s="6"/>
      <c r="AP50" s="6"/>
      <c r="AQ50" s="110">
        <v>28</v>
      </c>
      <c r="AR50" s="222">
        <v>6.4004629629629622E-4</v>
      </c>
      <c r="AS50" s="73">
        <v>44</v>
      </c>
      <c r="AT50" s="73">
        <v>29</v>
      </c>
      <c r="AU50" s="73">
        <v>72</v>
      </c>
      <c r="AV50" s="227">
        <v>4.6296296296296293E-4</v>
      </c>
      <c r="AW50" s="1">
        <v>40</v>
      </c>
      <c r="AX50" s="1">
        <v>40</v>
      </c>
      <c r="AY50" s="1">
        <v>61</v>
      </c>
      <c r="AZ50" s="4">
        <v>2.3148148148148146E-4</v>
      </c>
      <c r="BA50" s="6">
        <v>52</v>
      </c>
      <c r="BB50" s="6">
        <v>39</v>
      </c>
      <c r="BC50" s="6">
        <v>62</v>
      </c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/>
      <c r="BZ50" s="90"/>
      <c r="CA50" s="110"/>
      <c r="CB50" s="110"/>
      <c r="CC50" s="110"/>
      <c r="CD50" s="90"/>
      <c r="CE50" s="90"/>
      <c r="CF50" s="90"/>
      <c r="CG50" s="90"/>
      <c r="CH50" s="90"/>
      <c r="CI50" s="90"/>
      <c r="CJ50" s="90"/>
    </row>
    <row r="51" spans="1:88" s="33" customFormat="1" ht="18.75" x14ac:dyDescent="0.3">
      <c r="B51" s="366"/>
      <c r="N51" s="380">
        <f>AA51+AE51+AI51+AM51+AQ51+AU51+AY51+BC51</f>
        <v>295</v>
      </c>
      <c r="O51" s="380">
        <v>49</v>
      </c>
      <c r="P51" s="381">
        <f>AVERAGE(Y51,AC51,AG51,AK51,AO51,AS51,AW51,BA51,)</f>
        <v>24</v>
      </c>
      <c r="Q51" s="3" t="s">
        <v>185</v>
      </c>
      <c r="R51" s="12" t="s">
        <v>13</v>
      </c>
      <c r="S51" s="12" t="s">
        <v>274</v>
      </c>
      <c r="T51" s="57" t="s">
        <v>279</v>
      </c>
      <c r="U51" s="350"/>
      <c r="V51" s="8" t="s">
        <v>92</v>
      </c>
      <c r="W51" s="8" t="s">
        <v>90</v>
      </c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49">
        <v>8.8888888888888882E-4</v>
      </c>
      <c r="AK51" s="8">
        <v>32</v>
      </c>
      <c r="AL51" s="8">
        <v>22</v>
      </c>
      <c r="AM51" s="8">
        <v>79</v>
      </c>
      <c r="AN51" s="127">
        <v>1.151273148148148E-2</v>
      </c>
      <c r="AO51" s="6">
        <v>26</v>
      </c>
      <c r="AP51" s="6">
        <v>47</v>
      </c>
      <c r="AQ51" s="6">
        <v>54</v>
      </c>
      <c r="AR51" s="9">
        <v>6.4236111111111113E-4</v>
      </c>
      <c r="AS51" s="6">
        <v>38</v>
      </c>
      <c r="AT51" s="6">
        <v>31</v>
      </c>
      <c r="AU51" s="8">
        <v>70</v>
      </c>
      <c r="AV51" s="164" t="s">
        <v>289</v>
      </c>
      <c r="AW51" s="164"/>
      <c r="AX51" s="99"/>
      <c r="AY51" s="6">
        <v>39</v>
      </c>
      <c r="AZ51" s="9" t="s">
        <v>152</v>
      </c>
      <c r="BA51" s="6"/>
      <c r="BB51" s="6"/>
      <c r="BC51" s="6">
        <v>53</v>
      </c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110"/>
      <c r="BO51" s="110"/>
      <c r="BP51" s="110"/>
      <c r="BQ51" s="110"/>
      <c r="BR51" s="110"/>
      <c r="BS51" s="110"/>
      <c r="BT51" s="110"/>
      <c r="BU51" s="110"/>
      <c r="BV51" s="110"/>
      <c r="BW51" s="110"/>
      <c r="BX51" s="110"/>
      <c r="BY51" s="110"/>
      <c r="BZ51" s="110"/>
      <c r="CA51" s="90"/>
      <c r="CB51" s="90"/>
      <c r="CC51" s="90"/>
      <c r="CD51" s="106"/>
      <c r="CE51" s="106"/>
      <c r="CF51" s="106"/>
      <c r="CG51" s="106"/>
      <c r="CH51" s="106"/>
      <c r="CI51" s="106"/>
      <c r="CJ51" s="106"/>
    </row>
    <row r="52" spans="1:88" ht="18.75" customHeight="1" x14ac:dyDescent="0.3">
      <c r="A52" s="5"/>
      <c r="N52" s="380">
        <f>AA52+AE52+AI52+AM52+AQ52+AU52+AY52+BC52</f>
        <v>285</v>
      </c>
      <c r="O52" s="380">
        <v>50</v>
      </c>
      <c r="P52" s="381">
        <f>AVERAGE(Y52,AC52,AG52,AK52,AO52,AS52,AW52,BA52,)</f>
        <v>36.75</v>
      </c>
      <c r="Q52" s="3" t="s">
        <v>38</v>
      </c>
      <c r="R52" s="12" t="s">
        <v>13</v>
      </c>
      <c r="S52" s="12" t="s">
        <v>18</v>
      </c>
      <c r="T52" s="57" t="s">
        <v>210</v>
      </c>
      <c r="V52" s="8" t="s">
        <v>92</v>
      </c>
      <c r="W52" s="8" t="s">
        <v>90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9">
        <v>5.7175925925925927E-4</v>
      </c>
      <c r="AS52" s="6">
        <v>46</v>
      </c>
      <c r="AT52" s="6">
        <v>8</v>
      </c>
      <c r="AU52" s="8">
        <v>93</v>
      </c>
      <c r="AV52" s="128">
        <v>3.7615740740740735E-4</v>
      </c>
      <c r="AW52" s="6">
        <v>44</v>
      </c>
      <c r="AX52" s="6">
        <v>6</v>
      </c>
      <c r="AY52" s="8">
        <v>95</v>
      </c>
      <c r="AZ52" s="9">
        <v>1.8287037037037038E-4</v>
      </c>
      <c r="BA52" s="8">
        <v>57</v>
      </c>
      <c r="BB52" s="8">
        <v>4</v>
      </c>
      <c r="BC52" s="8">
        <v>97</v>
      </c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CA52" s="90"/>
      <c r="CB52" s="90"/>
      <c r="CC52" s="90"/>
      <c r="CD52" s="106"/>
      <c r="CE52" s="106"/>
      <c r="CF52" s="106"/>
      <c r="CG52" s="106"/>
      <c r="CH52" s="106"/>
      <c r="CI52" s="106"/>
      <c r="CJ52" s="106"/>
    </row>
    <row r="53" spans="1:88" s="14" customFormat="1" ht="18.75" x14ac:dyDescent="0.3">
      <c r="B53" s="365"/>
      <c r="N53" s="380">
        <f>AA53+AE53+AI53+AM53+AQ53+AU53+AY53+BC53</f>
        <v>268</v>
      </c>
      <c r="O53" s="380">
        <v>51</v>
      </c>
      <c r="P53" s="381">
        <f>AVERAGE(Y53,AC53,AG53,AK53,AO53,AS53,AW53,BA53,)</f>
        <v>38.75</v>
      </c>
      <c r="Q53" s="3" t="s">
        <v>16</v>
      </c>
      <c r="R53" s="12" t="s">
        <v>7</v>
      </c>
      <c r="S53" s="12" t="s">
        <v>8</v>
      </c>
      <c r="T53" s="57" t="s">
        <v>210</v>
      </c>
      <c r="U53" s="350"/>
      <c r="V53" s="8" t="s">
        <v>92</v>
      </c>
      <c r="W53" s="8" t="s">
        <v>90</v>
      </c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6"/>
      <c r="AM53" s="6"/>
      <c r="AN53" s="6"/>
      <c r="AO53" s="6"/>
      <c r="AP53" s="6"/>
      <c r="AQ53" s="6"/>
      <c r="AR53" s="9">
        <v>5.7754629629629627E-4</v>
      </c>
      <c r="AS53" s="6">
        <v>47</v>
      </c>
      <c r="AT53" s="6">
        <v>10</v>
      </c>
      <c r="AU53" s="8">
        <v>91</v>
      </c>
      <c r="AV53" s="128">
        <v>3.8310185185185186E-4</v>
      </c>
      <c r="AW53" s="6">
        <v>54</v>
      </c>
      <c r="AX53" s="6">
        <v>9</v>
      </c>
      <c r="AY53" s="8">
        <v>92</v>
      </c>
      <c r="AZ53" s="4">
        <v>1.9097222222222223E-4</v>
      </c>
      <c r="BA53" s="6">
        <v>54</v>
      </c>
      <c r="BB53" s="6">
        <v>16</v>
      </c>
      <c r="BC53" s="6">
        <v>85</v>
      </c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106"/>
      <c r="CB53" s="106"/>
      <c r="CC53" s="106"/>
    </row>
    <row r="54" spans="1:88" ht="18.75" x14ac:dyDescent="0.3">
      <c r="A54" s="5"/>
      <c r="N54" s="380">
        <f>AA54+AE54+AI54+AM54+AQ54+AU54+AY54+BC54</f>
        <v>264</v>
      </c>
      <c r="O54" s="380">
        <v>52</v>
      </c>
      <c r="P54" s="381">
        <f>AVERAGE(Y54,AC54,AG54,AK54,AO54,AS54,AW54,BA54,)</f>
        <v>20.666666666666668</v>
      </c>
      <c r="Q54" s="12" t="s">
        <v>255</v>
      </c>
      <c r="R54" s="12" t="s">
        <v>25</v>
      </c>
      <c r="S54" s="12" t="s">
        <v>18</v>
      </c>
      <c r="T54" s="57" t="s">
        <v>210</v>
      </c>
      <c r="U54" s="351"/>
      <c r="V54" s="8" t="s">
        <v>92</v>
      </c>
      <c r="W54" s="8" t="s">
        <v>90</v>
      </c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49">
        <v>9.8958333333333342E-4</v>
      </c>
      <c r="AK54" s="8">
        <v>35</v>
      </c>
      <c r="AL54" s="8">
        <v>32</v>
      </c>
      <c r="AM54" s="8">
        <v>69</v>
      </c>
      <c r="AN54" s="49">
        <v>1.0863425925925924E-2</v>
      </c>
      <c r="AO54" s="8">
        <v>27</v>
      </c>
      <c r="AP54" s="8">
        <v>37</v>
      </c>
      <c r="AQ54" s="8">
        <v>64</v>
      </c>
      <c r="AR54" s="128" t="s">
        <v>290</v>
      </c>
      <c r="AS54" s="105"/>
      <c r="AT54" s="105"/>
      <c r="AU54" s="110">
        <v>39</v>
      </c>
      <c r="AV54" s="164" t="s">
        <v>289</v>
      </c>
      <c r="AW54" s="164"/>
      <c r="AX54" s="164"/>
      <c r="AY54" s="8">
        <v>39</v>
      </c>
      <c r="AZ54" s="9" t="s">
        <v>152</v>
      </c>
      <c r="BA54" s="8"/>
      <c r="BB54" s="8"/>
      <c r="BC54" s="8">
        <v>53</v>
      </c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106"/>
      <c r="CB54" s="106"/>
      <c r="CC54" s="106"/>
      <c r="CD54" s="14"/>
      <c r="CE54" s="14"/>
      <c r="CF54" s="14"/>
      <c r="CG54" s="14"/>
      <c r="CH54" s="14"/>
      <c r="CI54" s="14"/>
      <c r="CJ54" s="14"/>
    </row>
    <row r="55" spans="1:88" ht="18.75" customHeight="1" x14ac:dyDescent="0.3">
      <c r="A55" s="5"/>
      <c r="N55" s="380">
        <f>AA55+AE55+AI55+AM55+AQ55+AU55+AY55+BC55</f>
        <v>261</v>
      </c>
      <c r="O55" s="380">
        <v>53</v>
      </c>
      <c r="P55" s="381">
        <f>AVERAGE(Y55,AC55,AG55,AK55,AO55,AS55,AW55,BA55,)</f>
        <v>25</v>
      </c>
      <c r="Q55" s="3" t="s">
        <v>119</v>
      </c>
      <c r="R55" s="12" t="s">
        <v>25</v>
      </c>
      <c r="S55" s="12" t="s">
        <v>120</v>
      </c>
      <c r="T55" s="3" t="s">
        <v>225</v>
      </c>
      <c r="U55" s="350" t="s">
        <v>351</v>
      </c>
      <c r="V55" s="8" t="s">
        <v>77</v>
      </c>
      <c r="W55" s="8" t="s">
        <v>90</v>
      </c>
      <c r="X55" s="8"/>
      <c r="Y55" s="8"/>
      <c r="Z55" s="8"/>
      <c r="AA55" s="8"/>
      <c r="AB55" s="158"/>
      <c r="AC55" s="158"/>
      <c r="AD55" s="158"/>
      <c r="AE55" s="158"/>
      <c r="AF55" s="158"/>
      <c r="AG55" s="158"/>
      <c r="AH55" s="158"/>
      <c r="AI55" s="158"/>
      <c r="AJ55" s="236">
        <v>1.0254629629629628E-3</v>
      </c>
      <c r="AK55" s="158">
        <v>37</v>
      </c>
      <c r="AL55" s="158">
        <v>35</v>
      </c>
      <c r="AM55" s="158">
        <v>66</v>
      </c>
      <c r="AN55" s="163" t="s">
        <v>291</v>
      </c>
      <c r="AP55" s="6"/>
      <c r="AQ55" s="110">
        <v>28</v>
      </c>
      <c r="AR55" s="220">
        <v>7.4537037037037031E-4</v>
      </c>
      <c r="AS55" s="1">
        <v>28</v>
      </c>
      <c r="AT55" s="1">
        <v>45</v>
      </c>
      <c r="AU55" s="1">
        <v>56</v>
      </c>
      <c r="AV55" s="227">
        <v>4.6759259259259258E-4</v>
      </c>
      <c r="AW55" s="1">
        <v>35</v>
      </c>
      <c r="AX55" s="1">
        <v>43</v>
      </c>
      <c r="AY55" s="1">
        <v>58</v>
      </c>
      <c r="AZ55" s="4" t="s">
        <v>152</v>
      </c>
      <c r="BC55" s="6">
        <v>53</v>
      </c>
      <c r="CA55" s="14"/>
      <c r="CB55" s="14"/>
      <c r="CC55" s="14"/>
      <c r="CD55" s="33"/>
      <c r="CE55" s="33"/>
      <c r="CF55" s="33"/>
      <c r="CG55" s="33"/>
      <c r="CH55" s="33"/>
      <c r="CI55" s="33"/>
      <c r="CJ55" s="33"/>
    </row>
    <row r="56" spans="1:88" s="106" customFormat="1" ht="18.75" x14ac:dyDescent="0.3">
      <c r="B56" s="363"/>
      <c r="N56" s="380">
        <f>AA56+AE56+AI56+AM56+AQ56+AU56+AY56+BC56</f>
        <v>261</v>
      </c>
      <c r="O56" s="380">
        <v>54</v>
      </c>
      <c r="P56" s="381">
        <f>AVERAGE(Y56,AC56,AG56,AK56,AO56,AS56,AW56,BA56,)</f>
        <v>22</v>
      </c>
      <c r="Q56" s="3" t="s">
        <v>175</v>
      </c>
      <c r="R56" s="12" t="s">
        <v>135</v>
      </c>
      <c r="S56" s="3" t="s">
        <v>170</v>
      </c>
      <c r="T56" s="57" t="s">
        <v>212</v>
      </c>
      <c r="U56" s="350"/>
      <c r="V56" s="8" t="s">
        <v>92</v>
      </c>
      <c r="W56" s="8" t="s">
        <v>90</v>
      </c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49"/>
      <c r="AK56" s="8"/>
      <c r="AL56" s="6"/>
      <c r="AM56" s="6"/>
      <c r="AN56" s="127">
        <v>1.0059027777777778E-2</v>
      </c>
      <c r="AO56" s="6">
        <v>24</v>
      </c>
      <c r="AP56" s="6">
        <v>16</v>
      </c>
      <c r="AQ56" s="6">
        <v>85</v>
      </c>
      <c r="AR56" s="9">
        <v>5.9259259259259258E-4</v>
      </c>
      <c r="AS56" s="6">
        <v>42</v>
      </c>
      <c r="AT56" s="6">
        <v>17</v>
      </c>
      <c r="AU56" s="8">
        <v>84</v>
      </c>
      <c r="AV56" s="164" t="s">
        <v>289</v>
      </c>
      <c r="AW56" s="164"/>
      <c r="AX56" s="99"/>
      <c r="AY56" s="6">
        <v>39</v>
      </c>
      <c r="AZ56" s="9" t="s">
        <v>152</v>
      </c>
      <c r="BA56" s="6"/>
      <c r="BB56" s="6"/>
      <c r="BC56" s="6">
        <v>53</v>
      </c>
      <c r="BD56" s="90"/>
      <c r="BE56" s="90"/>
      <c r="BF56" s="90"/>
      <c r="BG56" s="90"/>
      <c r="BH56" s="90"/>
      <c r="BI56" s="90"/>
      <c r="BJ56" s="90"/>
      <c r="BK56" s="90"/>
      <c r="BL56" s="90"/>
      <c r="BM56" s="90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5"/>
      <c r="CE56" s="5"/>
      <c r="CF56" s="5"/>
      <c r="CG56" s="5"/>
      <c r="CH56" s="5"/>
      <c r="CI56" s="5"/>
      <c r="CJ56" s="5"/>
    </row>
    <row r="57" spans="1:88" s="106" customFormat="1" ht="18.75" x14ac:dyDescent="0.3">
      <c r="A57" s="394"/>
      <c r="B57" s="363"/>
      <c r="N57" s="380">
        <f>AA57+AE57+AI57+AM57+AQ57+AU57+AY57+BC57</f>
        <v>259</v>
      </c>
      <c r="O57" s="380">
        <v>55</v>
      </c>
      <c r="P57" s="381">
        <f>AVERAGE(Y57,AC57,AG57,AK57,AO57,AS57,AW57,BA57,)</f>
        <v>22</v>
      </c>
      <c r="Q57" s="3" t="s">
        <v>169</v>
      </c>
      <c r="R57" s="12" t="s">
        <v>31</v>
      </c>
      <c r="S57" s="12" t="s">
        <v>170</v>
      </c>
      <c r="T57" s="57" t="s">
        <v>212</v>
      </c>
      <c r="U57" s="350"/>
      <c r="V57" s="8" t="s">
        <v>92</v>
      </c>
      <c r="W57" s="8" t="s">
        <v>90</v>
      </c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49"/>
      <c r="AK57" s="8"/>
      <c r="AL57" s="6"/>
      <c r="AM57" s="6"/>
      <c r="AN57" s="127">
        <v>1.0403935185185186E-2</v>
      </c>
      <c r="AO57" s="6">
        <v>24</v>
      </c>
      <c r="AP57" s="6">
        <v>26</v>
      </c>
      <c r="AQ57" s="6">
        <v>75</v>
      </c>
      <c r="AR57" s="9">
        <v>5.7638888888888887E-4</v>
      </c>
      <c r="AS57" s="6">
        <v>42</v>
      </c>
      <c r="AT57" s="6">
        <v>9</v>
      </c>
      <c r="AU57" s="8">
        <v>92</v>
      </c>
      <c r="AV57" s="164" t="s">
        <v>289</v>
      </c>
      <c r="AW57" s="164"/>
      <c r="AX57" s="99"/>
      <c r="AY57" s="6">
        <v>39</v>
      </c>
      <c r="AZ57" s="9" t="s">
        <v>152</v>
      </c>
      <c r="BA57" s="6"/>
      <c r="BB57" s="6"/>
      <c r="BC57" s="6">
        <v>53</v>
      </c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CA57" s="33"/>
      <c r="CB57" s="33"/>
      <c r="CC57" s="33"/>
      <c r="CD57" s="14"/>
      <c r="CE57" s="14"/>
      <c r="CF57" s="14"/>
      <c r="CG57" s="14"/>
      <c r="CH57" s="14"/>
      <c r="CI57" s="14"/>
      <c r="CJ57" s="14"/>
    </row>
    <row r="58" spans="1:88" ht="18.75" customHeight="1" x14ac:dyDescent="0.3">
      <c r="A58" s="394"/>
      <c r="N58" s="380">
        <f>AA58+AE58+AI58+AM58+AQ58+AU58+AY58+BC58</f>
        <v>253</v>
      </c>
      <c r="O58" s="380">
        <v>56</v>
      </c>
      <c r="P58" s="381">
        <f>AVERAGE(Y58,AC58,AG58,AK58,AO58,AS58,AW58,BA58,)</f>
        <v>23.333333333333332</v>
      </c>
      <c r="Q58" s="3" t="s">
        <v>176</v>
      </c>
      <c r="R58" s="12" t="s">
        <v>135</v>
      </c>
      <c r="S58" s="12" t="s">
        <v>170</v>
      </c>
      <c r="T58" s="57" t="s">
        <v>212</v>
      </c>
      <c r="V58" s="8" t="s">
        <v>92</v>
      </c>
      <c r="W58" s="8" t="s">
        <v>90</v>
      </c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49"/>
      <c r="AK58" s="8"/>
      <c r="AL58" s="110"/>
      <c r="AM58" s="110"/>
      <c r="AN58" s="127">
        <v>1.0274305555555556E-2</v>
      </c>
      <c r="AO58" s="6">
        <v>22</v>
      </c>
      <c r="AP58" s="6">
        <v>21</v>
      </c>
      <c r="AQ58" s="6">
        <v>80</v>
      </c>
      <c r="AR58" s="9">
        <v>6.0648148148148139E-4</v>
      </c>
      <c r="AS58" s="6">
        <v>48</v>
      </c>
      <c r="AT58" s="6">
        <v>20</v>
      </c>
      <c r="AU58" s="8">
        <v>81</v>
      </c>
      <c r="AV58" s="164" t="s">
        <v>289</v>
      </c>
      <c r="AW58" s="164"/>
      <c r="AX58" s="99"/>
      <c r="AY58" s="6">
        <v>39</v>
      </c>
      <c r="AZ58" s="9" t="s">
        <v>152</v>
      </c>
      <c r="BC58" s="6">
        <v>53</v>
      </c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</row>
    <row r="59" spans="1:88" ht="18.75" customHeight="1" x14ac:dyDescent="0.3">
      <c r="A59" s="394"/>
      <c r="N59" s="380">
        <f>AA59+AE59+AI59+AM59+AQ59+AU59+AY59+BC59</f>
        <v>235</v>
      </c>
      <c r="O59" s="380">
        <v>57</v>
      </c>
      <c r="P59" s="381">
        <f>AVERAGE(Y59,AC59,AG59,AK59,AO59,AS59,AW59,BA59,)</f>
        <v>17.75</v>
      </c>
      <c r="Q59" s="3" t="s">
        <v>280</v>
      </c>
      <c r="R59" s="12" t="s">
        <v>195</v>
      </c>
      <c r="S59" s="12" t="s">
        <v>170</v>
      </c>
      <c r="T59" s="57" t="s">
        <v>212</v>
      </c>
      <c r="U59" s="351" t="s">
        <v>353</v>
      </c>
      <c r="V59" s="8" t="s">
        <v>77</v>
      </c>
      <c r="W59" s="8" t="s">
        <v>90</v>
      </c>
      <c r="X59" s="8"/>
      <c r="Y59" s="8"/>
      <c r="Z59" s="8"/>
      <c r="AA59" s="8"/>
      <c r="AB59" s="158"/>
      <c r="AC59" s="158"/>
      <c r="AD59" s="158"/>
      <c r="AE59" s="158"/>
      <c r="AF59" s="236"/>
      <c r="AG59" s="158"/>
      <c r="AH59" s="158"/>
      <c r="AI59" s="158"/>
      <c r="AJ59" s="236">
        <v>1.1562499999999999E-3</v>
      </c>
      <c r="AK59" s="158">
        <v>32</v>
      </c>
      <c r="AL59" s="158">
        <v>38</v>
      </c>
      <c r="AM59" s="158">
        <v>63</v>
      </c>
      <c r="AN59" s="111">
        <v>1.351388888888889E-2</v>
      </c>
      <c r="AO59" s="110">
        <v>0</v>
      </c>
      <c r="AP59" s="6">
        <v>65</v>
      </c>
      <c r="AQ59" s="6">
        <v>36</v>
      </c>
      <c r="AR59" s="113">
        <v>8.4027777777777779E-4</v>
      </c>
      <c r="AS59" s="110">
        <v>39</v>
      </c>
      <c r="AT59" s="110">
        <v>57</v>
      </c>
      <c r="AU59" s="110">
        <v>44</v>
      </c>
      <c r="AV59" s="164" t="s">
        <v>289</v>
      </c>
      <c r="AW59" s="164"/>
      <c r="AX59" s="112"/>
      <c r="AY59" s="110">
        <v>39</v>
      </c>
      <c r="AZ59" s="9" t="s">
        <v>152</v>
      </c>
      <c r="BA59" s="110"/>
      <c r="BB59" s="110"/>
      <c r="BC59" s="110">
        <v>53</v>
      </c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14"/>
      <c r="CB59" s="14"/>
      <c r="CC59" s="14"/>
    </row>
    <row r="60" spans="1:88" ht="18.75" x14ac:dyDescent="0.3">
      <c r="A60" s="394"/>
      <c r="N60" s="380">
        <f>AA60+AE60+AI60+AM60+AQ60+AU60+AY60+BC60</f>
        <v>233</v>
      </c>
      <c r="O60" s="380">
        <v>58</v>
      </c>
      <c r="P60" s="381">
        <f>AVERAGE(Y60,AC60,AG60,AK60,AO60,AS60,AW60,BA60,)</f>
        <v>30</v>
      </c>
      <c r="Q60" s="3" t="s">
        <v>104</v>
      </c>
      <c r="R60" s="12" t="s">
        <v>31</v>
      </c>
      <c r="S60" s="12" t="s">
        <v>105</v>
      </c>
      <c r="T60" s="57" t="s">
        <v>213</v>
      </c>
      <c r="V60" s="8" t="s">
        <v>92</v>
      </c>
      <c r="W60" s="8" t="s">
        <v>90</v>
      </c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6"/>
      <c r="AM60" s="6"/>
      <c r="AP60" s="6"/>
      <c r="AQ60" s="6"/>
      <c r="AR60" s="9">
        <v>5.7870370370370378E-4</v>
      </c>
      <c r="AS60" s="6">
        <v>46</v>
      </c>
      <c r="AT60" s="6">
        <v>12</v>
      </c>
      <c r="AU60" s="8">
        <v>89</v>
      </c>
      <c r="AV60" s="128">
        <v>3.8657407407407407E-4</v>
      </c>
      <c r="AW60" s="6">
        <v>44</v>
      </c>
      <c r="AX60" s="6">
        <v>10</v>
      </c>
      <c r="AY60" s="8">
        <v>91</v>
      </c>
      <c r="AZ60" s="4" t="s">
        <v>152</v>
      </c>
      <c r="BC60" s="6">
        <v>53</v>
      </c>
      <c r="CD60" s="106"/>
      <c r="CE60" s="106"/>
      <c r="CF60" s="106"/>
      <c r="CG60" s="106"/>
      <c r="CH60" s="106"/>
      <c r="CI60" s="106"/>
      <c r="CJ60" s="106"/>
    </row>
    <row r="61" spans="1:88" s="106" customFormat="1" ht="18.75" x14ac:dyDescent="0.3">
      <c r="A61" s="394"/>
      <c r="B61" s="363"/>
      <c r="N61" s="380">
        <f>AA61+AE61+AI61+AM61+AQ61+AU61+AY61+BC61</f>
        <v>226</v>
      </c>
      <c r="O61" s="380">
        <v>59</v>
      </c>
      <c r="P61" s="381">
        <f>AVERAGE(Y61,AC61,AG61,AK61,AO61,AS61,AW61,BA61,)</f>
        <v>14.5</v>
      </c>
      <c r="Q61" s="12" t="s">
        <v>238</v>
      </c>
      <c r="R61" s="12" t="s">
        <v>135</v>
      </c>
      <c r="S61" s="12" t="s">
        <v>235</v>
      </c>
      <c r="T61" s="57" t="s">
        <v>236</v>
      </c>
      <c r="U61" s="350"/>
      <c r="V61" s="8" t="s">
        <v>92</v>
      </c>
      <c r="W61" s="8" t="s">
        <v>90</v>
      </c>
      <c r="X61" s="8"/>
      <c r="Y61" s="8"/>
      <c r="Z61" s="8"/>
      <c r="AA61" s="8"/>
      <c r="AB61" s="6"/>
      <c r="AC61" s="6"/>
      <c r="AD61" s="6"/>
      <c r="AE61" s="6"/>
      <c r="AF61" s="6"/>
      <c r="AG61" s="6"/>
      <c r="AH61" s="6"/>
      <c r="AI61" s="6"/>
      <c r="AJ61" s="49"/>
      <c r="AK61" s="8"/>
      <c r="AL61" s="6"/>
      <c r="AM61" s="6"/>
      <c r="AN61" s="127">
        <v>9.571759259259259E-3</v>
      </c>
      <c r="AO61" s="6">
        <v>29</v>
      </c>
      <c r="AP61" s="6">
        <v>6</v>
      </c>
      <c r="AQ61" s="6">
        <v>95</v>
      </c>
      <c r="AR61" s="128" t="s">
        <v>290</v>
      </c>
      <c r="AS61" s="11"/>
      <c r="AT61" s="11"/>
      <c r="AU61" s="6">
        <v>39</v>
      </c>
      <c r="AV61" s="164" t="s">
        <v>289</v>
      </c>
      <c r="AW61" s="164"/>
      <c r="AX61" s="99"/>
      <c r="AY61" s="6">
        <v>39</v>
      </c>
      <c r="AZ61" s="9" t="s">
        <v>152</v>
      </c>
      <c r="BA61" s="6"/>
      <c r="BB61" s="6"/>
      <c r="BC61" s="6">
        <v>53</v>
      </c>
      <c r="BD61" s="110"/>
      <c r="BE61" s="110"/>
      <c r="BF61" s="110"/>
      <c r="BG61" s="110"/>
      <c r="BH61" s="110"/>
      <c r="BI61" s="110"/>
      <c r="BJ61" s="110"/>
      <c r="BK61" s="110"/>
      <c r="BL61" s="110"/>
      <c r="BM61" s="110"/>
      <c r="CD61" s="5"/>
      <c r="CE61" s="5"/>
      <c r="CF61" s="5"/>
      <c r="CG61" s="5"/>
      <c r="CH61" s="5"/>
      <c r="CI61" s="5"/>
      <c r="CJ61" s="5"/>
    </row>
    <row r="62" spans="1:88" s="106" customFormat="1" ht="18.75" customHeight="1" x14ac:dyDescent="0.3">
      <c r="A62" s="394"/>
      <c r="B62" s="363"/>
      <c r="N62" s="380">
        <f>AA62+AE62+AI62+AM62+AQ62+AU62+AY62+BC62</f>
        <v>222</v>
      </c>
      <c r="O62" s="380">
        <v>60</v>
      </c>
      <c r="P62" s="381">
        <f>AVERAGE(Y62,AC62,AG62,AK62,AO62,AS62,AW62,BA62,)</f>
        <v>16.5</v>
      </c>
      <c r="Q62" s="12" t="s">
        <v>241</v>
      </c>
      <c r="R62" s="12" t="s">
        <v>173</v>
      </c>
      <c r="S62" s="12" t="s">
        <v>235</v>
      </c>
      <c r="T62" s="57" t="s">
        <v>236</v>
      </c>
      <c r="U62" s="350"/>
      <c r="V62" s="8" t="s">
        <v>92</v>
      </c>
      <c r="W62" s="8" t="s">
        <v>90</v>
      </c>
      <c r="X62" s="8"/>
      <c r="Y62" s="8"/>
      <c r="Z62" s="8"/>
      <c r="AA62" s="8"/>
      <c r="AB62" s="6"/>
      <c r="AC62" s="6"/>
      <c r="AD62" s="6"/>
      <c r="AE62" s="6"/>
      <c r="AF62" s="6"/>
      <c r="AG62" s="6"/>
      <c r="AH62" s="6"/>
      <c r="AI62" s="6"/>
      <c r="AJ62" s="49"/>
      <c r="AK62" s="8"/>
      <c r="AL62" s="6"/>
      <c r="AM62" s="6"/>
      <c r="AN62" s="127">
        <v>9.6678240740740735E-3</v>
      </c>
      <c r="AO62" s="6">
        <v>33</v>
      </c>
      <c r="AP62" s="6">
        <v>10</v>
      </c>
      <c r="AQ62" s="6">
        <v>91</v>
      </c>
      <c r="AR62" s="128" t="s">
        <v>290</v>
      </c>
      <c r="AS62" s="11"/>
      <c r="AT62" s="11"/>
      <c r="AU62" s="6">
        <v>39</v>
      </c>
      <c r="AV62" s="164" t="s">
        <v>289</v>
      </c>
      <c r="AW62" s="164"/>
      <c r="AX62" s="99"/>
      <c r="AY62" s="6">
        <v>39</v>
      </c>
      <c r="AZ62" s="9" t="s">
        <v>152</v>
      </c>
      <c r="BA62" s="6"/>
      <c r="BB62" s="6"/>
      <c r="BC62" s="6">
        <v>53</v>
      </c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5"/>
      <c r="CB62" s="5"/>
      <c r="CC62" s="5"/>
      <c r="CD62" s="5"/>
      <c r="CE62" s="5"/>
      <c r="CF62" s="5"/>
      <c r="CG62" s="5"/>
      <c r="CH62" s="5"/>
      <c r="CI62" s="5"/>
      <c r="CJ62" s="5"/>
    </row>
    <row r="63" spans="1:88" s="14" customFormat="1" ht="18.75" customHeight="1" x14ac:dyDescent="0.3">
      <c r="A63" s="394"/>
      <c r="B63" s="365"/>
      <c r="N63" s="380">
        <f>AA63+AE63+AI63+AM63+AQ63+AU63+AY63+BC63</f>
        <v>220</v>
      </c>
      <c r="O63" s="380">
        <v>61</v>
      </c>
      <c r="P63" s="381">
        <f>AVERAGE(Y63,AC63,AG63,AK63,AO63,AS63,AW63,BA63,)</f>
        <v>15</v>
      </c>
      <c r="Q63" s="12" t="s">
        <v>284</v>
      </c>
      <c r="R63" s="12" t="s">
        <v>101</v>
      </c>
      <c r="S63" s="12" t="s">
        <v>170</v>
      </c>
      <c r="T63" s="57" t="s">
        <v>212</v>
      </c>
      <c r="U63" s="350" t="s">
        <v>346</v>
      </c>
      <c r="V63" s="8" t="s">
        <v>77</v>
      </c>
      <c r="W63" s="8" t="s">
        <v>90</v>
      </c>
      <c r="X63" s="8"/>
      <c r="Y63" s="8"/>
      <c r="Z63" s="8"/>
      <c r="AA63" s="8"/>
      <c r="AB63" s="158"/>
      <c r="AC63" s="158"/>
      <c r="AD63" s="158"/>
      <c r="AE63" s="158"/>
      <c r="AF63" s="158"/>
      <c r="AG63" s="158"/>
      <c r="AH63" s="158"/>
      <c r="AI63" s="158"/>
      <c r="AJ63" s="236">
        <v>1.2893518518518519E-3</v>
      </c>
      <c r="AK63" s="158">
        <v>30</v>
      </c>
      <c r="AL63" s="158">
        <v>39</v>
      </c>
      <c r="AM63" s="158">
        <v>61</v>
      </c>
      <c r="AN63" s="163" t="s">
        <v>291</v>
      </c>
      <c r="AO63" s="6"/>
      <c r="AP63" s="6"/>
      <c r="AQ63" s="110">
        <v>28</v>
      </c>
      <c r="AR63" s="128" t="s">
        <v>290</v>
      </c>
      <c r="AS63" s="105"/>
      <c r="AT63" s="105"/>
      <c r="AU63" s="110">
        <v>39</v>
      </c>
      <c r="AV63" s="164" t="s">
        <v>289</v>
      </c>
      <c r="AW63" s="164"/>
      <c r="AX63" s="112"/>
      <c r="AY63" s="110">
        <v>39</v>
      </c>
      <c r="AZ63" s="9" t="s">
        <v>152</v>
      </c>
      <c r="BA63" s="6"/>
      <c r="BB63" s="6"/>
      <c r="BC63" s="6">
        <v>53</v>
      </c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5"/>
      <c r="CB63" s="5"/>
      <c r="CC63" s="5"/>
      <c r="CD63" s="5"/>
      <c r="CE63" s="5"/>
      <c r="CF63" s="5"/>
      <c r="CG63" s="5"/>
      <c r="CH63" s="5"/>
      <c r="CI63" s="5"/>
      <c r="CJ63" s="5"/>
    </row>
    <row r="64" spans="1:88" s="106" customFormat="1" ht="18.75" customHeight="1" x14ac:dyDescent="0.3">
      <c r="A64" s="394"/>
      <c r="B64" s="363"/>
      <c r="N64" s="380">
        <f>AA64+AE64+AI64+AM64+AQ64+AU64+AY64+BC64</f>
        <v>219</v>
      </c>
      <c r="O64" s="380">
        <v>62</v>
      </c>
      <c r="P64" s="381">
        <f>AVERAGE(Y64,AC64,AG64,AK64,AO64,AS64,AW64,BA64,)</f>
        <v>14.5</v>
      </c>
      <c r="Q64" s="12" t="s">
        <v>240</v>
      </c>
      <c r="R64" s="12" t="s">
        <v>31</v>
      </c>
      <c r="S64" s="12" t="s">
        <v>235</v>
      </c>
      <c r="T64" s="57" t="s">
        <v>236</v>
      </c>
      <c r="U64" s="350"/>
      <c r="V64" s="8" t="s">
        <v>92</v>
      </c>
      <c r="W64" s="8" t="s">
        <v>90</v>
      </c>
      <c r="X64" s="8"/>
      <c r="Y64" s="8"/>
      <c r="Z64" s="8"/>
      <c r="AA64" s="8"/>
      <c r="AB64" s="6"/>
      <c r="AC64" s="6"/>
      <c r="AD64" s="6"/>
      <c r="AE64" s="6"/>
      <c r="AF64" s="6"/>
      <c r="AG64" s="6"/>
      <c r="AH64" s="6"/>
      <c r="AI64" s="6"/>
      <c r="AJ64" s="49"/>
      <c r="AK64" s="8"/>
      <c r="AL64" s="6"/>
      <c r="AM64" s="6"/>
      <c r="AN64" s="127">
        <v>9.8530092592592593E-3</v>
      </c>
      <c r="AO64" s="6">
        <v>29</v>
      </c>
      <c r="AP64" s="6">
        <v>13</v>
      </c>
      <c r="AQ64" s="6">
        <v>88</v>
      </c>
      <c r="AR64" s="128" t="s">
        <v>290</v>
      </c>
      <c r="AS64" s="11"/>
      <c r="AT64" s="11"/>
      <c r="AU64" s="6">
        <v>39</v>
      </c>
      <c r="AV64" s="164" t="s">
        <v>289</v>
      </c>
      <c r="AW64" s="164"/>
      <c r="AX64" s="99"/>
      <c r="AY64" s="6">
        <v>39</v>
      </c>
      <c r="AZ64" s="9" t="s">
        <v>152</v>
      </c>
      <c r="BA64" s="6"/>
      <c r="BB64" s="6"/>
      <c r="BC64" s="6">
        <v>53</v>
      </c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5"/>
      <c r="CB64" s="5"/>
      <c r="CC64" s="5"/>
    </row>
    <row r="65" spans="1:88" s="106" customFormat="1" ht="18.75" customHeight="1" x14ac:dyDescent="0.3">
      <c r="A65" s="394"/>
      <c r="B65" s="363"/>
      <c r="N65" s="380">
        <f>AA65+AE65+AI65+AM65+AQ65+AU65+AY65+BC65</f>
        <v>217</v>
      </c>
      <c r="O65" s="380">
        <v>63</v>
      </c>
      <c r="P65" s="381">
        <f>AVERAGE(Y65,AC65,AG65,AK65,AO65,AS65,AW65,BA65,)</f>
        <v>14.5</v>
      </c>
      <c r="Q65" s="12" t="s">
        <v>242</v>
      </c>
      <c r="R65" s="12" t="s">
        <v>135</v>
      </c>
      <c r="S65" s="12" t="s">
        <v>235</v>
      </c>
      <c r="T65" s="57" t="s">
        <v>236</v>
      </c>
      <c r="U65" s="350"/>
      <c r="V65" s="8" t="s">
        <v>92</v>
      </c>
      <c r="W65" s="8" t="s">
        <v>90</v>
      </c>
      <c r="X65" s="8"/>
      <c r="Y65" s="8"/>
      <c r="Z65" s="8"/>
      <c r="AA65" s="8"/>
      <c r="AB65" s="6"/>
      <c r="AC65" s="6"/>
      <c r="AD65" s="6"/>
      <c r="AE65" s="6"/>
      <c r="AF65" s="6"/>
      <c r="AG65" s="6"/>
      <c r="AH65" s="6"/>
      <c r="AI65" s="6"/>
      <c r="AJ65" s="49"/>
      <c r="AK65" s="8"/>
      <c r="AL65" s="6"/>
      <c r="AM65" s="6"/>
      <c r="AN65" s="127">
        <v>1.0047453703703704E-2</v>
      </c>
      <c r="AO65" s="6">
        <v>29</v>
      </c>
      <c r="AP65" s="6">
        <v>15</v>
      </c>
      <c r="AQ65" s="6">
        <v>86</v>
      </c>
      <c r="AR65" s="128" t="s">
        <v>290</v>
      </c>
      <c r="AS65" s="11"/>
      <c r="AT65" s="11"/>
      <c r="AU65" s="6">
        <v>39</v>
      </c>
      <c r="AV65" s="164" t="s">
        <v>289</v>
      </c>
      <c r="AW65" s="164"/>
      <c r="AX65" s="99"/>
      <c r="AY65" s="6">
        <v>39</v>
      </c>
      <c r="AZ65" s="9" t="s">
        <v>152</v>
      </c>
      <c r="BA65" s="6"/>
      <c r="BB65" s="6"/>
      <c r="BC65" s="6">
        <v>53</v>
      </c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</row>
    <row r="66" spans="1:88" s="106" customFormat="1" ht="18.75" x14ac:dyDescent="0.3">
      <c r="A66" s="394"/>
      <c r="B66" s="363"/>
      <c r="N66" s="380">
        <f>AA66+AE66+AI66+AM66+AQ66+AU66+AY66+BC66</f>
        <v>215</v>
      </c>
      <c r="O66" s="380">
        <v>64</v>
      </c>
      <c r="P66" s="381">
        <f>AVERAGE(Y66,AC66,AG66,AK66,AO66,AS66,AW66,BA66,)</f>
        <v>11.5</v>
      </c>
      <c r="Q66" s="12" t="s">
        <v>244</v>
      </c>
      <c r="R66" s="12" t="s">
        <v>135</v>
      </c>
      <c r="S66" s="12" t="s">
        <v>170</v>
      </c>
      <c r="T66" s="57" t="s">
        <v>212</v>
      </c>
      <c r="U66" s="350"/>
      <c r="V66" s="8" t="s">
        <v>92</v>
      </c>
      <c r="W66" s="8" t="s">
        <v>90</v>
      </c>
      <c r="X66" s="8"/>
      <c r="Y66" s="8"/>
      <c r="Z66" s="8"/>
      <c r="AA66" s="8"/>
      <c r="AB66" s="6"/>
      <c r="AC66" s="6"/>
      <c r="AD66" s="6"/>
      <c r="AE66" s="6"/>
      <c r="AF66" s="6"/>
      <c r="AG66" s="6"/>
      <c r="AH66" s="6"/>
      <c r="AI66" s="6"/>
      <c r="AJ66" s="49"/>
      <c r="AK66" s="8"/>
      <c r="AL66" s="6"/>
      <c r="AM66" s="6"/>
      <c r="AN66" s="127">
        <v>1.0128472222222223E-2</v>
      </c>
      <c r="AO66" s="6">
        <v>23</v>
      </c>
      <c r="AP66" s="6">
        <v>17</v>
      </c>
      <c r="AQ66" s="6">
        <v>84</v>
      </c>
      <c r="AR66" s="128" t="s">
        <v>290</v>
      </c>
      <c r="AS66" s="11"/>
      <c r="AT66" s="11"/>
      <c r="AU66" s="6">
        <v>39</v>
      </c>
      <c r="AV66" s="164" t="s">
        <v>289</v>
      </c>
      <c r="AW66" s="164"/>
      <c r="AX66" s="99"/>
      <c r="AY66" s="6">
        <v>39</v>
      </c>
      <c r="AZ66" s="9" t="s">
        <v>152</v>
      </c>
      <c r="BA66" s="6"/>
      <c r="BB66" s="6"/>
      <c r="BC66" s="6">
        <v>53</v>
      </c>
      <c r="BD66" s="90"/>
      <c r="BE66" s="90"/>
      <c r="BF66" s="90"/>
      <c r="BG66" s="90"/>
      <c r="BH66" s="90"/>
      <c r="BI66" s="90"/>
      <c r="BJ66" s="90"/>
      <c r="BK66" s="90"/>
      <c r="BL66" s="90"/>
      <c r="BM66" s="90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D66" s="14"/>
      <c r="CE66" s="14"/>
      <c r="CF66" s="14"/>
      <c r="CG66" s="14"/>
      <c r="CH66" s="14"/>
      <c r="CI66" s="14"/>
      <c r="CJ66" s="14"/>
    </row>
    <row r="67" spans="1:88" s="106" customFormat="1" ht="18.75" customHeight="1" x14ac:dyDescent="0.3">
      <c r="A67" s="394"/>
      <c r="B67" s="363"/>
      <c r="N67" s="380">
        <f>AA67+AE67+AI67+AM67+AQ67+AU67+AY67+BC67</f>
        <v>214</v>
      </c>
      <c r="O67" s="380">
        <v>65</v>
      </c>
      <c r="P67" s="381">
        <f>AVERAGE(Y67,AC67,AG67,AK67,AO67,AS67,AW67,BA67,)</f>
        <v>13</v>
      </c>
      <c r="Q67" s="12" t="s">
        <v>243</v>
      </c>
      <c r="R67" s="12" t="s">
        <v>7</v>
      </c>
      <c r="S67" s="12" t="s">
        <v>170</v>
      </c>
      <c r="T67" s="57" t="s">
        <v>212</v>
      </c>
      <c r="U67" s="350"/>
      <c r="V67" s="8" t="s">
        <v>92</v>
      </c>
      <c r="W67" s="8" t="s">
        <v>90</v>
      </c>
      <c r="X67" s="8"/>
      <c r="Y67" s="8"/>
      <c r="Z67" s="8"/>
      <c r="AA67" s="8"/>
      <c r="AB67" s="6"/>
      <c r="AC67" s="6"/>
      <c r="AD67" s="6"/>
      <c r="AE67" s="6"/>
      <c r="AF67" s="6"/>
      <c r="AG67" s="6"/>
      <c r="AH67" s="6"/>
      <c r="AI67" s="6"/>
      <c r="AJ67" s="49"/>
      <c r="AK67" s="8"/>
      <c r="AL67" s="6"/>
      <c r="AM67" s="6"/>
      <c r="AN67" s="127">
        <v>1.0162037037037037E-2</v>
      </c>
      <c r="AO67" s="6">
        <v>26</v>
      </c>
      <c r="AP67" s="6">
        <v>18</v>
      </c>
      <c r="AQ67" s="6">
        <v>83</v>
      </c>
      <c r="AR67" s="128" t="s">
        <v>290</v>
      </c>
      <c r="AS67" s="11"/>
      <c r="AT67" s="11"/>
      <c r="AU67" s="6">
        <v>39</v>
      </c>
      <c r="AV67" s="164" t="s">
        <v>289</v>
      </c>
      <c r="AW67" s="164"/>
      <c r="AX67" s="99"/>
      <c r="AY67" s="6">
        <v>39</v>
      </c>
      <c r="AZ67" s="9" t="s">
        <v>152</v>
      </c>
      <c r="BA67" s="6"/>
      <c r="BB67" s="6"/>
      <c r="BC67" s="6">
        <v>53</v>
      </c>
      <c r="BD67" s="110"/>
      <c r="BE67" s="110"/>
      <c r="BF67" s="110"/>
      <c r="BG67" s="110"/>
      <c r="BH67" s="110"/>
      <c r="BI67" s="110"/>
      <c r="BJ67" s="110"/>
      <c r="BK67" s="110"/>
      <c r="BL67" s="110"/>
      <c r="BM67" s="110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14"/>
      <c r="CB67" s="14"/>
      <c r="CC67" s="14"/>
    </row>
    <row r="68" spans="1:88" s="106" customFormat="1" ht="18.75" x14ac:dyDescent="0.3">
      <c r="A68" s="394"/>
      <c r="B68" s="363"/>
      <c r="N68" s="380">
        <f>AA68+AE68+AI68+AM68+AQ68+AU68+AY68+BC68</f>
        <v>213</v>
      </c>
      <c r="O68" s="380">
        <v>66</v>
      </c>
      <c r="P68" s="381">
        <f>AVERAGE(Y68,AC68,AG68,AK68,AO68,AS68,AW68,BA68,)</f>
        <v>0</v>
      </c>
      <c r="Q68" s="12" t="s">
        <v>246</v>
      </c>
      <c r="R68" s="12" t="s">
        <v>245</v>
      </c>
      <c r="S68" s="12" t="s">
        <v>170</v>
      </c>
      <c r="T68" s="57" t="s">
        <v>212</v>
      </c>
      <c r="U68" s="351"/>
      <c r="V68" s="8" t="s">
        <v>92</v>
      </c>
      <c r="W68" s="8" t="s">
        <v>90</v>
      </c>
      <c r="X68" s="8"/>
      <c r="Y68" s="8"/>
      <c r="Z68" s="8"/>
      <c r="AA68" s="8"/>
      <c r="AB68" s="110"/>
      <c r="AC68" s="110"/>
      <c r="AD68" s="110"/>
      <c r="AE68" s="110"/>
      <c r="AF68" s="110"/>
      <c r="AG68" s="110"/>
      <c r="AH68" s="110"/>
      <c r="AI68" s="110"/>
      <c r="AJ68" s="166"/>
      <c r="AK68" s="89"/>
      <c r="AL68" s="110"/>
      <c r="AM68" s="110"/>
      <c r="AN68" s="111">
        <v>1.0171296296296296E-2</v>
      </c>
      <c r="AO68" s="110"/>
      <c r="AP68" s="110">
        <v>19</v>
      </c>
      <c r="AQ68" s="110">
        <v>82</v>
      </c>
      <c r="AR68" s="128" t="s">
        <v>290</v>
      </c>
      <c r="AS68" s="105"/>
      <c r="AT68" s="105"/>
      <c r="AU68" s="110">
        <v>39</v>
      </c>
      <c r="AV68" s="164" t="s">
        <v>289</v>
      </c>
      <c r="AW68" s="164"/>
      <c r="AX68" s="112"/>
      <c r="AY68" s="110">
        <v>39</v>
      </c>
      <c r="AZ68" s="9" t="s">
        <v>152</v>
      </c>
      <c r="BA68" s="110"/>
      <c r="BB68" s="110"/>
      <c r="BC68" s="110">
        <v>53</v>
      </c>
      <c r="BD68" s="110"/>
      <c r="BE68" s="110"/>
      <c r="BF68" s="110"/>
      <c r="BG68" s="110"/>
      <c r="BH68" s="110"/>
      <c r="BI68" s="110"/>
      <c r="BJ68" s="110"/>
      <c r="BK68" s="110"/>
      <c r="BL68" s="110"/>
      <c r="BM68" s="110"/>
    </row>
    <row r="69" spans="1:88" s="106" customFormat="1" ht="18.75" customHeight="1" x14ac:dyDescent="0.3">
      <c r="A69" s="394"/>
      <c r="B69" s="363"/>
      <c r="N69" s="380">
        <f>AA69+AE69+AI69+AM69+AQ69+AU69+AY69+BC69</f>
        <v>212</v>
      </c>
      <c r="O69" s="380">
        <v>67</v>
      </c>
      <c r="P69" s="381">
        <f>AVERAGE(Y69,AC69,AG69,AK69,AO69,AS69,AW69,BA69,)</f>
        <v>15</v>
      </c>
      <c r="Q69" s="12" t="s">
        <v>247</v>
      </c>
      <c r="R69" s="12" t="s">
        <v>173</v>
      </c>
      <c r="S69" s="12" t="s">
        <v>235</v>
      </c>
      <c r="T69" s="57" t="s">
        <v>236</v>
      </c>
      <c r="U69" s="350"/>
      <c r="V69" s="8" t="s">
        <v>92</v>
      </c>
      <c r="W69" s="8" t="s">
        <v>90</v>
      </c>
      <c r="X69" s="8"/>
      <c r="Y69" s="8"/>
      <c r="Z69" s="8"/>
      <c r="AA69" s="8"/>
      <c r="AB69" s="6"/>
      <c r="AC69" s="6"/>
      <c r="AD69" s="6"/>
      <c r="AE69" s="6"/>
      <c r="AF69" s="6"/>
      <c r="AG69" s="6"/>
      <c r="AH69" s="6"/>
      <c r="AI69" s="6"/>
      <c r="AJ69" s="49"/>
      <c r="AK69" s="8"/>
      <c r="AL69" s="6"/>
      <c r="AM69" s="6"/>
      <c r="AN69" s="127">
        <v>1.0229166666666666E-2</v>
      </c>
      <c r="AO69" s="6">
        <v>30</v>
      </c>
      <c r="AP69" s="6">
        <v>20</v>
      </c>
      <c r="AQ69" s="6">
        <v>81</v>
      </c>
      <c r="AR69" s="128" t="s">
        <v>290</v>
      </c>
      <c r="AS69" s="11"/>
      <c r="AT69" s="11"/>
      <c r="AU69" s="6">
        <v>39</v>
      </c>
      <c r="AV69" s="164" t="s">
        <v>289</v>
      </c>
      <c r="AW69" s="164"/>
      <c r="AX69" s="99"/>
      <c r="AY69" s="6">
        <v>39</v>
      </c>
      <c r="AZ69" s="9" t="s">
        <v>152</v>
      </c>
      <c r="BA69" s="6"/>
      <c r="BB69" s="6"/>
      <c r="BC69" s="6">
        <v>53</v>
      </c>
      <c r="BD69" s="90"/>
      <c r="BE69" s="90"/>
      <c r="BF69" s="90"/>
      <c r="BG69" s="90"/>
      <c r="BH69" s="90"/>
      <c r="BI69" s="90"/>
      <c r="BJ69" s="90"/>
      <c r="BK69" s="90"/>
      <c r="BL69" s="90"/>
      <c r="BM69" s="90"/>
    </row>
    <row r="70" spans="1:88" ht="18.75" customHeight="1" x14ac:dyDescent="0.3">
      <c r="A70" s="394"/>
      <c r="N70" s="380">
        <f>AA70+AE70+AI70+AM70+AQ70+AU70+AY70+BC70</f>
        <v>211</v>
      </c>
      <c r="O70" s="380">
        <v>68</v>
      </c>
      <c r="P70" s="381">
        <f>AVERAGE(Y70,AC70,AG70,AK70,AO70,AS70,AW70,BA70,)</f>
        <v>20.333333333333332</v>
      </c>
      <c r="Q70" s="3" t="s">
        <v>189</v>
      </c>
      <c r="R70" s="12" t="s">
        <v>25</v>
      </c>
      <c r="S70" s="12" t="s">
        <v>170</v>
      </c>
      <c r="T70" s="57" t="s">
        <v>212</v>
      </c>
      <c r="V70" s="8" t="s">
        <v>92</v>
      </c>
      <c r="W70" s="8" t="s">
        <v>90</v>
      </c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49"/>
      <c r="AK70" s="8"/>
      <c r="AL70" s="6"/>
      <c r="AM70" s="6"/>
      <c r="AN70" s="127">
        <v>1.1263888888888888E-2</v>
      </c>
      <c r="AO70" s="6">
        <v>23</v>
      </c>
      <c r="AP70" s="6">
        <v>45</v>
      </c>
      <c r="AQ70" s="6">
        <v>56</v>
      </c>
      <c r="AR70" s="9">
        <v>6.7013888888888885E-4</v>
      </c>
      <c r="AS70" s="6">
        <v>38</v>
      </c>
      <c r="AT70" s="6">
        <v>38</v>
      </c>
      <c r="AU70" s="8">
        <v>63</v>
      </c>
      <c r="AV70" s="164" t="s">
        <v>289</v>
      </c>
      <c r="AW70" s="164"/>
      <c r="AX70" s="99"/>
      <c r="AY70" s="6">
        <v>39</v>
      </c>
      <c r="AZ70" s="9" t="s">
        <v>152</v>
      </c>
      <c r="BC70" s="6">
        <v>53</v>
      </c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</row>
    <row r="71" spans="1:88" ht="18.75" x14ac:dyDescent="0.3">
      <c r="A71" s="394"/>
      <c r="N71" s="380">
        <f>AA71+AE71+AI71+AM71+AQ71+AU71+AY71+BC71</f>
        <v>210</v>
      </c>
      <c r="O71" s="380">
        <v>69</v>
      </c>
      <c r="P71" s="381">
        <f>AVERAGE(Y71,AC71,AG71,AK71,AO71,AS71,AW71,BA71,)</f>
        <v>13.5</v>
      </c>
      <c r="Q71" s="12" t="s">
        <v>248</v>
      </c>
      <c r="R71" s="12" t="s">
        <v>13</v>
      </c>
      <c r="S71" s="12" t="s">
        <v>235</v>
      </c>
      <c r="T71" s="57" t="s">
        <v>236</v>
      </c>
      <c r="V71" s="8" t="s">
        <v>92</v>
      </c>
      <c r="W71" s="8" t="s">
        <v>90</v>
      </c>
      <c r="X71" s="8"/>
      <c r="Y71" s="8"/>
      <c r="Z71" s="8"/>
      <c r="AA71" s="8"/>
      <c r="AJ71" s="49"/>
      <c r="AK71" s="8"/>
      <c r="AL71" s="6"/>
      <c r="AM71" s="6"/>
      <c r="AN71" s="127">
        <v>1.0278935185185184E-2</v>
      </c>
      <c r="AO71" s="6">
        <v>27</v>
      </c>
      <c r="AP71" s="6">
        <v>22</v>
      </c>
      <c r="AQ71" s="6">
        <v>79</v>
      </c>
      <c r="AR71" s="128" t="s">
        <v>290</v>
      </c>
      <c r="AS71" s="11"/>
      <c r="AT71" s="11"/>
      <c r="AU71" s="6">
        <v>39</v>
      </c>
      <c r="AV71" s="164" t="s">
        <v>289</v>
      </c>
      <c r="AW71" s="164"/>
      <c r="AX71" s="99"/>
      <c r="AY71" s="6">
        <v>39</v>
      </c>
      <c r="AZ71" s="9" t="s">
        <v>152</v>
      </c>
      <c r="BC71" s="6">
        <v>53</v>
      </c>
      <c r="BD71" s="110"/>
      <c r="BE71" s="110"/>
      <c r="BF71" s="110"/>
      <c r="BG71" s="110"/>
      <c r="BH71" s="110"/>
      <c r="BI71" s="110"/>
      <c r="BJ71" s="110"/>
      <c r="BK71" s="110"/>
      <c r="BL71" s="110"/>
      <c r="BM71" s="110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</row>
    <row r="72" spans="1:88" ht="18.75" x14ac:dyDescent="0.3">
      <c r="A72" s="394"/>
      <c r="N72" s="380">
        <f>AA72+AE72+AI72+AM72+AQ72+AU72+AY72+BC72</f>
        <v>208</v>
      </c>
      <c r="O72" s="380">
        <v>70</v>
      </c>
      <c r="P72" s="381">
        <f>AVERAGE(Y72,AC72,AG72,AK72,AO72,AS72,AW72,BA72,)</f>
        <v>14</v>
      </c>
      <c r="Q72" s="12" t="s">
        <v>249</v>
      </c>
      <c r="R72" s="12" t="s">
        <v>135</v>
      </c>
      <c r="S72" s="12" t="s">
        <v>235</v>
      </c>
      <c r="T72" s="57" t="s">
        <v>236</v>
      </c>
      <c r="V72" s="8" t="s">
        <v>92</v>
      </c>
      <c r="W72" s="8" t="s">
        <v>90</v>
      </c>
      <c r="X72" s="8"/>
      <c r="Y72" s="8"/>
      <c r="Z72" s="8"/>
      <c r="AA72" s="8"/>
      <c r="AJ72" s="49"/>
      <c r="AK72" s="8"/>
      <c r="AL72" s="6"/>
      <c r="AM72" s="6"/>
      <c r="AN72" s="127">
        <v>1.0305555555555556E-2</v>
      </c>
      <c r="AO72" s="6">
        <v>28</v>
      </c>
      <c r="AP72" s="6">
        <v>24</v>
      </c>
      <c r="AQ72" s="6">
        <v>77</v>
      </c>
      <c r="AR72" s="128" t="s">
        <v>290</v>
      </c>
      <c r="AS72" s="11"/>
      <c r="AT72" s="11"/>
      <c r="AU72" s="6">
        <v>39</v>
      </c>
      <c r="AV72" s="164" t="s">
        <v>289</v>
      </c>
      <c r="AW72" s="164"/>
      <c r="AX72" s="99"/>
      <c r="AY72" s="6">
        <v>39</v>
      </c>
      <c r="AZ72" s="9" t="s">
        <v>152</v>
      </c>
      <c r="BC72" s="6">
        <v>53</v>
      </c>
      <c r="BD72" s="90"/>
      <c r="BE72" s="90"/>
      <c r="BF72" s="90"/>
      <c r="BG72" s="90"/>
      <c r="BH72" s="90"/>
      <c r="BI72" s="90"/>
      <c r="BJ72" s="90"/>
      <c r="BK72" s="90"/>
      <c r="BL72" s="90"/>
      <c r="BM72" s="90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</row>
    <row r="73" spans="1:88" s="90" customFormat="1" ht="18.75" x14ac:dyDescent="0.3">
      <c r="A73" s="394"/>
      <c r="B73" s="360"/>
      <c r="N73" s="380">
        <f>AA73+AE73+AI73+AM73+AQ73+AU73+AY73+BC73</f>
        <v>205</v>
      </c>
      <c r="O73" s="380">
        <v>71</v>
      </c>
      <c r="P73" s="381">
        <f>AVERAGE(Y73,AC73,AG73,AK73,AO73,AS73,AW73,BA73,)</f>
        <v>14.5</v>
      </c>
      <c r="Q73" s="12" t="s">
        <v>250</v>
      </c>
      <c r="R73" s="12" t="s">
        <v>34</v>
      </c>
      <c r="S73" s="12" t="s">
        <v>235</v>
      </c>
      <c r="T73" s="57" t="s">
        <v>236</v>
      </c>
      <c r="U73" s="350"/>
      <c r="V73" s="8" t="s">
        <v>92</v>
      </c>
      <c r="W73" s="8" t="s">
        <v>90</v>
      </c>
      <c r="X73" s="8"/>
      <c r="Y73" s="8"/>
      <c r="Z73" s="8"/>
      <c r="AA73" s="8"/>
      <c r="AB73" s="6"/>
      <c r="AC73" s="6"/>
      <c r="AD73" s="6"/>
      <c r="AE73" s="6"/>
      <c r="AF73" s="6"/>
      <c r="AG73" s="6"/>
      <c r="AH73" s="6"/>
      <c r="AI73" s="6"/>
      <c r="AJ73" s="49"/>
      <c r="AK73" s="8"/>
      <c r="AL73" s="6"/>
      <c r="AM73" s="6"/>
      <c r="AN73" s="127">
        <v>1.0408564814814815E-2</v>
      </c>
      <c r="AO73" s="6">
        <v>29</v>
      </c>
      <c r="AP73" s="6">
        <v>27</v>
      </c>
      <c r="AQ73" s="6">
        <v>74</v>
      </c>
      <c r="AR73" s="128" t="s">
        <v>290</v>
      </c>
      <c r="AS73" s="11"/>
      <c r="AT73" s="11"/>
      <c r="AU73" s="6">
        <v>39</v>
      </c>
      <c r="AV73" s="164" t="s">
        <v>289</v>
      </c>
      <c r="AW73" s="164"/>
      <c r="AX73" s="99"/>
      <c r="AY73" s="6">
        <v>39</v>
      </c>
      <c r="AZ73" s="9" t="s">
        <v>152</v>
      </c>
      <c r="BA73" s="6"/>
      <c r="BB73" s="6"/>
      <c r="BC73" s="6">
        <v>53</v>
      </c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5"/>
      <c r="CE73" s="5"/>
      <c r="CF73" s="5"/>
      <c r="CG73" s="5"/>
      <c r="CH73" s="5"/>
      <c r="CI73" s="5"/>
      <c r="CJ73" s="5"/>
    </row>
    <row r="74" spans="1:88" s="33" customFormat="1" ht="18.75" x14ac:dyDescent="0.3">
      <c r="A74" s="394"/>
      <c r="B74" s="366"/>
      <c r="N74" s="380">
        <f>AA74+AE74+AI74+AM74+AQ74+AU74+AY74+BC74</f>
        <v>202</v>
      </c>
      <c r="O74" s="380">
        <v>72</v>
      </c>
      <c r="P74" s="381">
        <f>AVERAGE(Y74,AC74,AG74,AK74,AO74,AS74,AW74,BA74,)</f>
        <v>14.5</v>
      </c>
      <c r="Q74" s="12" t="s">
        <v>252</v>
      </c>
      <c r="R74" s="12" t="s">
        <v>135</v>
      </c>
      <c r="S74" s="12" t="s">
        <v>235</v>
      </c>
      <c r="T74" s="57" t="s">
        <v>236</v>
      </c>
      <c r="U74" s="350"/>
      <c r="V74" s="8" t="s">
        <v>92</v>
      </c>
      <c r="W74" s="8" t="s">
        <v>90</v>
      </c>
      <c r="X74" s="8"/>
      <c r="Y74" s="8"/>
      <c r="Z74" s="8"/>
      <c r="AA74" s="8"/>
      <c r="AB74" s="6"/>
      <c r="AC74" s="6"/>
      <c r="AD74" s="6"/>
      <c r="AE74" s="6"/>
      <c r="AF74" s="6"/>
      <c r="AG74" s="6"/>
      <c r="AH74" s="6"/>
      <c r="AI74" s="6"/>
      <c r="AJ74" s="49"/>
      <c r="AK74" s="8"/>
      <c r="AL74" s="6"/>
      <c r="AM74" s="6"/>
      <c r="AN74" s="127">
        <v>1.0605324074074074E-2</v>
      </c>
      <c r="AO74" s="6">
        <v>29</v>
      </c>
      <c r="AP74" s="6">
        <v>30</v>
      </c>
      <c r="AQ74" s="6">
        <v>71</v>
      </c>
      <c r="AR74" s="128" t="s">
        <v>290</v>
      </c>
      <c r="AS74" s="11"/>
      <c r="AT74" s="11"/>
      <c r="AU74" s="6">
        <v>39</v>
      </c>
      <c r="AV74" s="164" t="s">
        <v>289</v>
      </c>
      <c r="AW74" s="164"/>
      <c r="AX74" s="99"/>
      <c r="AY74" s="6">
        <v>39</v>
      </c>
      <c r="AZ74" s="9" t="s">
        <v>152</v>
      </c>
      <c r="BA74" s="6"/>
      <c r="BB74" s="6"/>
      <c r="BC74" s="6">
        <v>53</v>
      </c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5"/>
      <c r="CB74" s="5"/>
      <c r="CC74" s="5"/>
      <c r="CD74" s="5"/>
      <c r="CE74" s="5"/>
      <c r="CF74" s="5"/>
      <c r="CG74" s="5"/>
      <c r="CH74" s="5"/>
      <c r="CI74" s="5"/>
      <c r="CJ74" s="5"/>
    </row>
    <row r="75" spans="1:88" s="33" customFormat="1" ht="18.75" x14ac:dyDescent="0.3">
      <c r="A75" s="394"/>
      <c r="B75" s="366"/>
      <c r="N75" s="380">
        <f>AA75+AE75+AI75+AM75+AQ75+AU75+AY75+BC75</f>
        <v>201</v>
      </c>
      <c r="O75" s="380">
        <v>73</v>
      </c>
      <c r="P75" s="381">
        <f>AVERAGE(Y75,AC75,AG75,AK75,AO75,AS75,AW75,BA75,)</f>
        <v>12.5</v>
      </c>
      <c r="Q75" s="12" t="s">
        <v>253</v>
      </c>
      <c r="R75" s="12" t="s">
        <v>7</v>
      </c>
      <c r="S75" s="12" t="s">
        <v>170</v>
      </c>
      <c r="T75" s="57" t="s">
        <v>212</v>
      </c>
      <c r="U75" s="350"/>
      <c r="V75" s="8" t="s">
        <v>92</v>
      </c>
      <c r="W75" s="8" t="s">
        <v>90</v>
      </c>
      <c r="X75" s="8"/>
      <c r="Y75" s="8"/>
      <c r="Z75" s="8"/>
      <c r="AA75" s="8"/>
      <c r="AB75" s="6"/>
      <c r="AC75" s="6"/>
      <c r="AD75" s="6"/>
      <c r="AE75" s="6"/>
      <c r="AF75" s="6"/>
      <c r="AG75" s="6"/>
      <c r="AH75" s="6"/>
      <c r="AI75" s="6"/>
      <c r="AJ75" s="49"/>
      <c r="AK75" s="8"/>
      <c r="AL75" s="6"/>
      <c r="AM75" s="6"/>
      <c r="AN75" s="127">
        <v>1.0616898148148148E-2</v>
      </c>
      <c r="AO75" s="6">
        <v>25</v>
      </c>
      <c r="AP75" s="6">
        <v>31</v>
      </c>
      <c r="AQ75" s="6">
        <v>70</v>
      </c>
      <c r="AR75" s="128" t="s">
        <v>290</v>
      </c>
      <c r="AS75" s="11"/>
      <c r="AT75" s="11"/>
      <c r="AU75" s="6">
        <v>39</v>
      </c>
      <c r="AV75" s="164" t="s">
        <v>289</v>
      </c>
      <c r="AW75" s="164"/>
      <c r="AX75" s="99"/>
      <c r="AY75" s="6">
        <v>39</v>
      </c>
      <c r="AZ75" s="9" t="s">
        <v>152</v>
      </c>
      <c r="BA75" s="6"/>
      <c r="BB75" s="6"/>
      <c r="BC75" s="6">
        <v>53</v>
      </c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106"/>
      <c r="BO75" s="106"/>
      <c r="BP75" s="106"/>
      <c r="BQ75" s="106"/>
      <c r="BR75" s="106"/>
      <c r="BS75" s="106"/>
      <c r="BT75" s="106"/>
      <c r="BU75" s="106"/>
      <c r="BV75" s="106"/>
      <c r="BW75" s="106"/>
      <c r="BX75" s="106"/>
      <c r="BY75" s="106"/>
      <c r="BZ75" s="106"/>
      <c r="CA75" s="5"/>
      <c r="CB75" s="5"/>
      <c r="CC75" s="5"/>
      <c r="CD75" s="5"/>
      <c r="CE75" s="5"/>
      <c r="CF75" s="5"/>
      <c r="CG75" s="5"/>
      <c r="CH75" s="5"/>
      <c r="CI75" s="5"/>
      <c r="CJ75" s="5"/>
    </row>
    <row r="76" spans="1:88" s="14" customFormat="1" ht="18.75" x14ac:dyDescent="0.3">
      <c r="A76" s="394"/>
      <c r="B76" s="365"/>
      <c r="N76" s="380">
        <f>AA76+AE76+AI76+AM76+AQ76+AU76+AY76+BC76</f>
        <v>199</v>
      </c>
      <c r="O76" s="380">
        <v>74</v>
      </c>
      <c r="P76" s="381">
        <f>AVERAGE(Y76,AC76,AG76,AK76,AO76,AS76,AW76,BA76,)</f>
        <v>42.333333333333336</v>
      </c>
      <c r="Q76" s="3" t="s">
        <v>42</v>
      </c>
      <c r="R76" s="12" t="s">
        <v>31</v>
      </c>
      <c r="S76" s="12" t="s">
        <v>36</v>
      </c>
      <c r="T76" s="57" t="s">
        <v>124</v>
      </c>
      <c r="U76" s="350"/>
      <c r="V76" s="8" t="s">
        <v>92</v>
      </c>
      <c r="W76" s="8" t="s">
        <v>90</v>
      </c>
      <c r="X76" s="8"/>
      <c r="Y76" s="8"/>
      <c r="Z76" s="8"/>
      <c r="AA76" s="8"/>
      <c r="AB76" s="34"/>
      <c r="AC76" s="34"/>
      <c r="AD76" s="34"/>
      <c r="AE76" s="34"/>
      <c r="AF76" s="34"/>
      <c r="AG76" s="34"/>
      <c r="AH76" s="34"/>
      <c r="AI76" s="34"/>
      <c r="AJ76" s="89"/>
      <c r="AK76" s="89"/>
      <c r="AL76" s="34"/>
      <c r="AM76" s="34"/>
      <c r="AN76" s="34"/>
      <c r="AO76" s="34"/>
      <c r="AP76" s="34"/>
      <c r="AQ76" s="34"/>
      <c r="AR76" s="220"/>
      <c r="AS76" s="34"/>
      <c r="AT76" s="6"/>
      <c r="AU76" s="8"/>
      <c r="AV76" s="233">
        <v>3.6226851851851855E-4</v>
      </c>
      <c r="AW76" s="34">
        <v>62</v>
      </c>
      <c r="AX76" s="34">
        <v>2</v>
      </c>
      <c r="AY76" s="8">
        <v>99</v>
      </c>
      <c r="AZ76" s="25">
        <v>1.7708333333333335E-4</v>
      </c>
      <c r="BA76" s="24">
        <v>65</v>
      </c>
      <c r="BB76" s="24">
        <v>1</v>
      </c>
      <c r="BC76" s="24">
        <v>100</v>
      </c>
      <c r="BD76" s="5"/>
      <c r="BE76" s="5"/>
      <c r="BF76" s="5"/>
      <c r="BG76" s="5"/>
      <c r="BH76" s="5"/>
      <c r="BI76" s="5"/>
      <c r="BJ76" s="5"/>
      <c r="BK76" s="5"/>
      <c r="BL76" s="5"/>
      <c r="BM76" s="5"/>
      <c r="CA76" s="5"/>
      <c r="CB76" s="5"/>
      <c r="CC76" s="5"/>
      <c r="CD76" s="90"/>
      <c r="CE76" s="90"/>
      <c r="CF76" s="90"/>
      <c r="CG76" s="90"/>
      <c r="CH76" s="90"/>
      <c r="CI76" s="90"/>
      <c r="CJ76" s="90"/>
    </row>
    <row r="77" spans="1:88" s="14" customFormat="1" ht="18.75" customHeight="1" x14ac:dyDescent="0.3">
      <c r="A77" s="394"/>
      <c r="B77" s="365"/>
      <c r="N77" s="380">
        <f>AA77+AE77+AI77+AM77+AQ77+AU77+AY77+BC77</f>
        <v>198</v>
      </c>
      <c r="O77" s="380">
        <v>75</v>
      </c>
      <c r="P77" s="381">
        <f>AVERAGE(Y77,AC77,AG77,AK77,AO77,AS77,AW77,BA77,)</f>
        <v>14.5</v>
      </c>
      <c r="Q77" s="12" t="s">
        <v>254</v>
      </c>
      <c r="R77" s="12" t="s">
        <v>135</v>
      </c>
      <c r="S77" s="12" t="s">
        <v>235</v>
      </c>
      <c r="T77" s="57" t="s">
        <v>236</v>
      </c>
      <c r="U77" s="350"/>
      <c r="V77" s="8" t="s">
        <v>92</v>
      </c>
      <c r="W77" s="8" t="s">
        <v>90</v>
      </c>
      <c r="X77" s="8"/>
      <c r="Y77" s="8"/>
      <c r="Z77" s="8"/>
      <c r="AA77" s="8"/>
      <c r="AB77" s="6"/>
      <c r="AC77" s="6"/>
      <c r="AD77" s="6"/>
      <c r="AE77" s="6"/>
      <c r="AF77" s="6"/>
      <c r="AG77" s="6"/>
      <c r="AH77" s="6"/>
      <c r="AI77" s="6"/>
      <c r="AJ77" s="49"/>
      <c r="AK77" s="8"/>
      <c r="AL77" s="6"/>
      <c r="AM77" s="6"/>
      <c r="AN77" s="127">
        <v>1.0769675925925926E-2</v>
      </c>
      <c r="AO77" s="6">
        <v>29</v>
      </c>
      <c r="AP77" s="6">
        <v>34</v>
      </c>
      <c r="AQ77" s="6">
        <v>67</v>
      </c>
      <c r="AR77" s="128" t="s">
        <v>290</v>
      </c>
      <c r="AS77" s="11"/>
      <c r="AT77" s="11"/>
      <c r="AU77" s="6">
        <v>39</v>
      </c>
      <c r="AV77" s="164" t="s">
        <v>289</v>
      </c>
      <c r="AW77" s="164"/>
      <c r="AX77" s="99"/>
      <c r="AY77" s="6">
        <v>39</v>
      </c>
      <c r="AZ77" s="9" t="s">
        <v>152</v>
      </c>
      <c r="BA77" s="6"/>
      <c r="BB77" s="6"/>
      <c r="BC77" s="6">
        <v>53</v>
      </c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6"/>
      <c r="BZ77" s="106"/>
      <c r="CA77" s="90"/>
      <c r="CB77" s="90"/>
      <c r="CC77" s="90"/>
      <c r="CD77" s="33"/>
      <c r="CE77" s="33"/>
      <c r="CF77" s="33"/>
      <c r="CG77" s="33"/>
      <c r="CH77" s="33"/>
      <c r="CI77" s="33"/>
      <c r="CJ77" s="33"/>
    </row>
    <row r="78" spans="1:88" s="14" customFormat="1" ht="18.75" customHeight="1" x14ac:dyDescent="0.3">
      <c r="A78" s="394"/>
      <c r="B78" s="365"/>
      <c r="N78" s="380">
        <f>AA78+AE78+AI78+AM78+AQ78+AU78+AY78+BC78</f>
        <v>193</v>
      </c>
      <c r="O78" s="380">
        <v>76</v>
      </c>
      <c r="P78" s="381">
        <f>AVERAGE(Y78,AC78,AG78,AK78,AO78,AS78,AW78,BA78,)</f>
        <v>14</v>
      </c>
      <c r="Q78" s="12" t="s">
        <v>256</v>
      </c>
      <c r="R78" s="12" t="s">
        <v>135</v>
      </c>
      <c r="S78" s="12" t="s">
        <v>235</v>
      </c>
      <c r="T78" s="57" t="s">
        <v>236</v>
      </c>
      <c r="U78" s="350"/>
      <c r="V78" s="8" t="s">
        <v>92</v>
      </c>
      <c r="W78" s="8" t="s">
        <v>90</v>
      </c>
      <c r="X78" s="8"/>
      <c r="Y78" s="8"/>
      <c r="Z78" s="8"/>
      <c r="AA78" s="8"/>
      <c r="AB78" s="6"/>
      <c r="AC78" s="6"/>
      <c r="AD78" s="6"/>
      <c r="AE78" s="6"/>
      <c r="AF78" s="6"/>
      <c r="AG78" s="6"/>
      <c r="AH78" s="6"/>
      <c r="AI78" s="6"/>
      <c r="AJ78" s="49"/>
      <c r="AK78" s="8"/>
      <c r="AL78" s="6"/>
      <c r="AM78" s="6"/>
      <c r="AN78" s="127">
        <v>1.089699074074074E-2</v>
      </c>
      <c r="AO78" s="6">
        <v>28</v>
      </c>
      <c r="AP78" s="6">
        <v>39</v>
      </c>
      <c r="AQ78" s="6">
        <v>62</v>
      </c>
      <c r="AR78" s="128" t="s">
        <v>290</v>
      </c>
      <c r="AS78" s="11"/>
      <c r="AT78" s="11"/>
      <c r="AU78" s="6">
        <v>39</v>
      </c>
      <c r="AV78" s="164" t="s">
        <v>289</v>
      </c>
      <c r="AW78" s="164"/>
      <c r="AX78" s="99"/>
      <c r="AY78" s="6">
        <v>39</v>
      </c>
      <c r="AZ78" s="9" t="s">
        <v>152</v>
      </c>
      <c r="BA78" s="6"/>
      <c r="BB78" s="6"/>
      <c r="BC78" s="6">
        <v>53</v>
      </c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106"/>
      <c r="BO78" s="106"/>
      <c r="BP78" s="106"/>
      <c r="BQ78" s="106"/>
      <c r="BR78" s="106"/>
      <c r="BS78" s="106"/>
      <c r="BT78" s="106"/>
      <c r="BU78" s="106"/>
      <c r="BV78" s="106"/>
      <c r="BW78" s="106"/>
      <c r="BX78" s="106"/>
      <c r="BY78" s="106"/>
      <c r="BZ78" s="106"/>
      <c r="CA78" s="33"/>
      <c r="CB78" s="33"/>
      <c r="CC78" s="33"/>
    </row>
    <row r="79" spans="1:88" s="14" customFormat="1" ht="18.75" customHeight="1" x14ac:dyDescent="0.3">
      <c r="A79" s="394"/>
      <c r="B79" s="365"/>
      <c r="N79" s="380">
        <f>AA79+AE79+AI79+AM79+AQ79+AU79+AY79+BC79</f>
        <v>191</v>
      </c>
      <c r="O79" s="380">
        <v>77</v>
      </c>
      <c r="P79" s="381">
        <f>AVERAGE(Y79,AC79,AG79,AK79,AO79,AS79,AW79,BA79,)</f>
        <v>13</v>
      </c>
      <c r="Q79" s="12" t="s">
        <v>257</v>
      </c>
      <c r="R79" s="12" t="s">
        <v>195</v>
      </c>
      <c r="S79" s="12" t="s">
        <v>235</v>
      </c>
      <c r="T79" s="57" t="s">
        <v>236</v>
      </c>
      <c r="U79" s="351" t="s">
        <v>354</v>
      </c>
      <c r="V79" s="8" t="s">
        <v>92</v>
      </c>
      <c r="W79" s="8" t="s">
        <v>90</v>
      </c>
      <c r="X79" s="8"/>
      <c r="Y79" s="8"/>
      <c r="Z79" s="8"/>
      <c r="AA79" s="8"/>
      <c r="AB79" s="110"/>
      <c r="AC79" s="110"/>
      <c r="AD79" s="110"/>
      <c r="AE79" s="110"/>
      <c r="AF79" s="110"/>
      <c r="AG79" s="110"/>
      <c r="AH79" s="110"/>
      <c r="AI79" s="110"/>
      <c r="AJ79" s="166"/>
      <c r="AK79" s="89"/>
      <c r="AL79" s="110"/>
      <c r="AM79" s="110"/>
      <c r="AN79" s="111">
        <v>1.0974537037037038E-2</v>
      </c>
      <c r="AO79" s="110">
        <v>26</v>
      </c>
      <c r="AP79" s="110">
        <v>41</v>
      </c>
      <c r="AQ79" s="110">
        <v>60</v>
      </c>
      <c r="AR79" s="128" t="s">
        <v>290</v>
      </c>
      <c r="AS79" s="105"/>
      <c r="AT79" s="105"/>
      <c r="AU79" s="110">
        <v>39</v>
      </c>
      <c r="AV79" s="164" t="s">
        <v>289</v>
      </c>
      <c r="AW79" s="164"/>
      <c r="AX79" s="112"/>
      <c r="AY79" s="110">
        <v>39</v>
      </c>
      <c r="AZ79" s="9" t="s">
        <v>152</v>
      </c>
      <c r="BA79" s="110"/>
      <c r="BB79" s="110"/>
      <c r="BC79" s="110">
        <v>53</v>
      </c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  <c r="BQ79" s="106"/>
      <c r="BR79" s="106"/>
      <c r="BS79" s="106"/>
      <c r="BT79" s="106"/>
      <c r="BU79" s="106"/>
      <c r="BV79" s="106"/>
      <c r="BW79" s="106"/>
      <c r="BX79" s="106"/>
      <c r="BY79" s="106"/>
      <c r="BZ79" s="106"/>
    </row>
    <row r="80" spans="1:88" ht="18.75" x14ac:dyDescent="0.3">
      <c r="A80" s="394"/>
      <c r="N80" s="380">
        <f>AA80+AE80+AI80+AM80+AQ80+AU80+AY80+BC80</f>
        <v>190</v>
      </c>
      <c r="O80" s="380">
        <v>78</v>
      </c>
      <c r="P80" s="381">
        <f>AVERAGE(Y80,AC80,AG80,AK80,AO80,AS80,AW80,BA80,)</f>
        <v>13</v>
      </c>
      <c r="Q80" s="12" t="s">
        <v>258</v>
      </c>
      <c r="R80" s="12" t="s">
        <v>101</v>
      </c>
      <c r="S80" s="12" t="s">
        <v>235</v>
      </c>
      <c r="T80" s="57" t="s">
        <v>236</v>
      </c>
      <c r="V80" s="8" t="s">
        <v>92</v>
      </c>
      <c r="W80" s="8" t="s">
        <v>90</v>
      </c>
      <c r="X80" s="8"/>
      <c r="Y80" s="8"/>
      <c r="Z80" s="8"/>
      <c r="AA80" s="8"/>
      <c r="AJ80" s="49"/>
      <c r="AK80" s="8"/>
      <c r="AL80" s="6"/>
      <c r="AM80" s="6"/>
      <c r="AN80" s="127">
        <v>1.1130787037037036E-2</v>
      </c>
      <c r="AO80" s="6">
        <v>26</v>
      </c>
      <c r="AP80" s="6">
        <v>42</v>
      </c>
      <c r="AQ80" s="6">
        <v>59</v>
      </c>
      <c r="AR80" s="128" t="s">
        <v>290</v>
      </c>
      <c r="AS80" s="11"/>
      <c r="AT80" s="11"/>
      <c r="AU80" s="6">
        <v>39</v>
      </c>
      <c r="AV80" s="164" t="s">
        <v>289</v>
      </c>
      <c r="AW80" s="164"/>
      <c r="AX80" s="99"/>
      <c r="AY80" s="6">
        <v>39</v>
      </c>
      <c r="AZ80" s="9" t="s">
        <v>152</v>
      </c>
      <c r="BC80" s="6">
        <v>53</v>
      </c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06"/>
      <c r="BO80" s="106"/>
      <c r="BP80" s="106"/>
      <c r="BQ80" s="106"/>
      <c r="BR80" s="106"/>
      <c r="BS80" s="106"/>
      <c r="BT80" s="106"/>
      <c r="BU80" s="106"/>
      <c r="BV80" s="106"/>
      <c r="BW80" s="106"/>
      <c r="BX80" s="106"/>
      <c r="BY80" s="106"/>
      <c r="BZ80" s="106"/>
      <c r="CA80" s="14"/>
      <c r="CB80" s="14"/>
      <c r="CC80" s="14"/>
      <c r="CD80" s="14"/>
      <c r="CE80" s="14"/>
      <c r="CF80" s="14"/>
      <c r="CG80" s="14"/>
      <c r="CH80" s="14"/>
      <c r="CI80" s="14"/>
      <c r="CJ80" s="14"/>
    </row>
    <row r="81" spans="1:88" s="14" customFormat="1" ht="18.75" x14ac:dyDescent="0.3">
      <c r="A81" s="394"/>
      <c r="B81" s="365"/>
      <c r="N81" s="380">
        <f>AA81+AE81+AI81+AM81+AQ81+AU81+AY81+BC81</f>
        <v>190</v>
      </c>
      <c r="O81" s="380">
        <v>79</v>
      </c>
      <c r="P81" s="381">
        <f>AVERAGE(Y81,AC81,AG81,AK81,AO81,AS81,AW81,BA81,)</f>
        <v>23</v>
      </c>
      <c r="Q81" s="3" t="s">
        <v>167</v>
      </c>
      <c r="R81" s="12" t="s">
        <v>13</v>
      </c>
      <c r="S81" s="12" t="s">
        <v>18</v>
      </c>
      <c r="T81" s="57" t="s">
        <v>210</v>
      </c>
      <c r="U81" s="350"/>
      <c r="V81" s="8" t="s">
        <v>92</v>
      </c>
      <c r="W81" s="8" t="s">
        <v>90</v>
      </c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6"/>
      <c r="AM81" s="6"/>
      <c r="AN81" s="6"/>
      <c r="AO81" s="6"/>
      <c r="AP81" s="6"/>
      <c r="AQ81" s="6"/>
      <c r="AR81" s="9">
        <v>5.5787037037037036E-4</v>
      </c>
      <c r="AS81" s="6">
        <v>46</v>
      </c>
      <c r="AT81" s="6">
        <v>3</v>
      </c>
      <c r="AU81" s="8">
        <v>98</v>
      </c>
      <c r="AV81" s="164" t="s">
        <v>289</v>
      </c>
      <c r="AW81" s="164"/>
      <c r="AX81" s="99"/>
      <c r="AY81" s="6">
        <v>39</v>
      </c>
      <c r="AZ81" s="9" t="s">
        <v>152</v>
      </c>
      <c r="BA81" s="6"/>
      <c r="BB81" s="6"/>
      <c r="BC81" s="6">
        <v>53</v>
      </c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</row>
    <row r="82" spans="1:88" s="14" customFormat="1" ht="18.75" x14ac:dyDescent="0.3">
      <c r="A82" s="394"/>
      <c r="B82" s="365"/>
      <c r="N82" s="380">
        <f>AA82+AE82+AI82+AM82+AQ82+AU82+AY82+BC82</f>
        <v>189</v>
      </c>
      <c r="O82" s="380">
        <v>80</v>
      </c>
      <c r="P82" s="381">
        <f>AVERAGE(Y82,AC82,AG82,AK82,AO82,AS82,AW82,BA82,)</f>
        <v>33.333333333333336</v>
      </c>
      <c r="Q82" s="3" t="s">
        <v>17</v>
      </c>
      <c r="R82" s="12" t="s">
        <v>13</v>
      </c>
      <c r="S82" s="12" t="s">
        <v>18</v>
      </c>
      <c r="T82" s="3" t="s">
        <v>210</v>
      </c>
      <c r="U82" s="350"/>
      <c r="V82" s="8" t="s">
        <v>92</v>
      </c>
      <c r="W82" s="8" t="s">
        <v>90</v>
      </c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6"/>
      <c r="AM82" s="6"/>
      <c r="AN82" s="6"/>
      <c r="AO82" s="6"/>
      <c r="AP82" s="6"/>
      <c r="AQ82" s="6"/>
      <c r="AR82" s="220"/>
      <c r="AS82" s="6"/>
      <c r="AT82" s="6"/>
      <c r="AU82" s="8"/>
      <c r="AV82" s="128">
        <v>3.8078703703703706E-4</v>
      </c>
      <c r="AW82" s="6">
        <v>47</v>
      </c>
      <c r="AX82" s="6">
        <v>7</v>
      </c>
      <c r="AY82" s="8">
        <v>94</v>
      </c>
      <c r="AZ82" s="4">
        <v>1.8287037037037038E-4</v>
      </c>
      <c r="BA82" s="6">
        <v>53</v>
      </c>
      <c r="BB82" s="6">
        <v>6</v>
      </c>
      <c r="BC82" s="6">
        <v>95</v>
      </c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D82" s="5"/>
      <c r="CE82" s="5"/>
      <c r="CF82" s="5"/>
      <c r="CG82" s="5"/>
      <c r="CH82" s="5"/>
      <c r="CI82" s="5"/>
      <c r="CJ82" s="5"/>
    </row>
    <row r="83" spans="1:88" ht="18.75" x14ac:dyDescent="0.3">
      <c r="A83" s="394"/>
      <c r="N83" s="380">
        <f>AA83+AE83+AI83+AM83+AQ83+AU83+AY83+BC83</f>
        <v>186</v>
      </c>
      <c r="O83" s="380">
        <v>81</v>
      </c>
      <c r="P83" s="381">
        <f>AVERAGE(Y83,AC83,AG83,AK83,AO83,AS83,AW83,BA83,)</f>
        <v>13</v>
      </c>
      <c r="Q83" s="12" t="s">
        <v>259</v>
      </c>
      <c r="R83" s="12" t="s">
        <v>101</v>
      </c>
      <c r="S83" s="12" t="s">
        <v>235</v>
      </c>
      <c r="T83" s="57" t="s">
        <v>236</v>
      </c>
      <c r="V83" s="8" t="s">
        <v>92</v>
      </c>
      <c r="W83" s="8" t="s">
        <v>90</v>
      </c>
      <c r="X83" s="8"/>
      <c r="Y83" s="8"/>
      <c r="Z83" s="8"/>
      <c r="AA83" s="8"/>
      <c r="AJ83" s="49"/>
      <c r="AK83" s="8"/>
      <c r="AL83" s="6"/>
      <c r="AM83" s="6"/>
      <c r="AN83" s="127">
        <v>1.1320601851851851E-2</v>
      </c>
      <c r="AO83" s="6">
        <v>26</v>
      </c>
      <c r="AP83" s="6">
        <v>46</v>
      </c>
      <c r="AQ83" s="6">
        <v>55</v>
      </c>
      <c r="AR83" s="128" t="s">
        <v>290</v>
      </c>
      <c r="AS83" s="11"/>
      <c r="AT83" s="11"/>
      <c r="AU83" s="6">
        <v>39</v>
      </c>
      <c r="AV83" s="164" t="s">
        <v>289</v>
      </c>
      <c r="AW83" s="164"/>
      <c r="AX83" s="99"/>
      <c r="AY83" s="6">
        <v>39</v>
      </c>
      <c r="AZ83" s="9" t="s">
        <v>152</v>
      </c>
      <c r="BC83" s="6">
        <v>53</v>
      </c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CD83" s="14"/>
      <c r="CE83" s="14"/>
      <c r="CF83" s="14"/>
      <c r="CG83" s="14"/>
      <c r="CH83" s="14"/>
      <c r="CI83" s="14"/>
      <c r="CJ83" s="14"/>
    </row>
    <row r="84" spans="1:88" ht="18.75" x14ac:dyDescent="0.3">
      <c r="A84" s="394"/>
      <c r="N84" s="380">
        <f>AA84+AE84+AI84+AM84+AQ84+AU84+AY84+BC84</f>
        <v>183</v>
      </c>
      <c r="O84" s="380">
        <v>82</v>
      </c>
      <c r="P84" s="381">
        <f>AVERAGE(Y84,AC84,AG84,AK84,AO84,AS84,AW84,BA84,)</f>
        <v>19.666666666666668</v>
      </c>
      <c r="Q84" s="3" t="s">
        <v>198</v>
      </c>
      <c r="R84" s="12" t="s">
        <v>31</v>
      </c>
      <c r="S84" s="12" t="s">
        <v>274</v>
      </c>
      <c r="T84" s="57" t="s">
        <v>210</v>
      </c>
      <c r="U84" s="351"/>
      <c r="V84" s="8" t="s">
        <v>77</v>
      </c>
      <c r="W84" s="8" t="s">
        <v>90</v>
      </c>
      <c r="X84" s="8"/>
      <c r="Y84" s="8"/>
      <c r="Z84" s="8"/>
      <c r="AA84" s="8"/>
      <c r="AB84" s="110"/>
      <c r="AC84" s="110"/>
      <c r="AD84" s="110"/>
      <c r="AE84" s="110"/>
      <c r="AF84" s="110"/>
      <c r="AG84" s="110"/>
      <c r="AH84" s="110"/>
      <c r="AI84" s="110"/>
      <c r="AJ84" s="166"/>
      <c r="AK84" s="89"/>
      <c r="AL84" s="110"/>
      <c r="AM84" s="110"/>
      <c r="AN84" s="111">
        <v>1.2662037037037039E-2</v>
      </c>
      <c r="AO84" s="110">
        <v>22</v>
      </c>
      <c r="AP84" s="110">
        <v>61</v>
      </c>
      <c r="AQ84" s="110">
        <v>40</v>
      </c>
      <c r="AR84" s="113">
        <v>7.6388888888888893E-4</v>
      </c>
      <c r="AS84" s="110">
        <v>37</v>
      </c>
      <c r="AT84" s="110">
        <v>50</v>
      </c>
      <c r="AU84" s="110">
        <v>51</v>
      </c>
      <c r="AV84" s="164" t="s">
        <v>289</v>
      </c>
      <c r="AW84" s="164"/>
      <c r="AX84" s="112"/>
      <c r="AY84" s="110">
        <v>39</v>
      </c>
      <c r="AZ84" s="9" t="s">
        <v>152</v>
      </c>
      <c r="BA84" s="110"/>
      <c r="BB84" s="110"/>
      <c r="BC84" s="110">
        <v>53</v>
      </c>
      <c r="BD84" s="106"/>
      <c r="BE84" s="106"/>
      <c r="BF84" s="106"/>
      <c r="BG84" s="106"/>
      <c r="BH84" s="106"/>
      <c r="BI84" s="106"/>
      <c r="BJ84" s="106"/>
      <c r="BK84" s="106"/>
      <c r="BL84" s="106"/>
      <c r="BM84" s="106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</row>
    <row r="85" spans="1:88" ht="18.75" x14ac:dyDescent="0.3">
      <c r="A85" s="394"/>
      <c r="N85" s="380">
        <f>AA85+AE85+AI85+AM85+AQ85+AU85+AY85+BC85</f>
        <v>182</v>
      </c>
      <c r="O85" s="380">
        <v>83</v>
      </c>
      <c r="P85" s="381">
        <f>AVERAGE(Y85,AC85,AG85,AK85,AO85,AS85,AW85,BA85,)</f>
        <v>21.333333333333332</v>
      </c>
      <c r="Q85" s="3" t="s">
        <v>193</v>
      </c>
      <c r="R85" s="12" t="s">
        <v>173</v>
      </c>
      <c r="S85" s="12" t="s">
        <v>170</v>
      </c>
      <c r="T85" s="57" t="s">
        <v>212</v>
      </c>
      <c r="U85" s="351" t="s">
        <v>347</v>
      </c>
      <c r="V85" s="8" t="s">
        <v>77</v>
      </c>
      <c r="W85" s="8" t="s">
        <v>90</v>
      </c>
      <c r="X85" s="8"/>
      <c r="Y85" s="8"/>
      <c r="Z85" s="8"/>
      <c r="AA85" s="8"/>
      <c r="AB85" s="73"/>
      <c r="AC85" s="73"/>
      <c r="AD85" s="73"/>
      <c r="AE85" s="73"/>
      <c r="AF85" s="73"/>
      <c r="AG85" s="73"/>
      <c r="AH85" s="73"/>
      <c r="AI85" s="73"/>
      <c r="AJ85" s="166"/>
      <c r="AK85" s="89"/>
      <c r="AL85" s="6"/>
      <c r="AM85" s="6"/>
      <c r="AN85" s="111">
        <v>1.3962962962962962E-2</v>
      </c>
      <c r="AO85" s="110">
        <v>22</v>
      </c>
      <c r="AP85" s="6">
        <v>68</v>
      </c>
      <c r="AQ85" s="6">
        <v>33</v>
      </c>
      <c r="AR85" s="222">
        <v>7.361111111111111E-4</v>
      </c>
      <c r="AS85" s="73">
        <v>42</v>
      </c>
      <c r="AT85" s="73">
        <v>44</v>
      </c>
      <c r="AU85" s="73">
        <v>57</v>
      </c>
      <c r="AV85" s="164" t="s">
        <v>289</v>
      </c>
      <c r="AW85" s="164"/>
      <c r="AX85" s="99"/>
      <c r="AY85" s="6">
        <v>39</v>
      </c>
      <c r="AZ85" s="9" t="s">
        <v>152</v>
      </c>
      <c r="BC85" s="6">
        <v>53</v>
      </c>
      <c r="CA85" s="14"/>
      <c r="CB85" s="14"/>
      <c r="CC85" s="14"/>
    </row>
    <row r="86" spans="1:88" ht="18.75" x14ac:dyDescent="0.3">
      <c r="A86" s="394"/>
      <c r="N86" s="380">
        <f>AA86+AE86+AI86+AM86+AQ86+AU86+AY86+BC86</f>
        <v>181</v>
      </c>
      <c r="O86" s="380">
        <v>84</v>
      </c>
      <c r="P86" s="381">
        <f>AVERAGE(Y86,AC86,AG86,AK86,AO86,AS86,AW86,BA86,)</f>
        <v>26</v>
      </c>
      <c r="Q86" s="3" t="s">
        <v>221</v>
      </c>
      <c r="R86" s="12" t="s">
        <v>25</v>
      </c>
      <c r="S86" s="12" t="s">
        <v>18</v>
      </c>
      <c r="T86" s="57" t="s">
        <v>210</v>
      </c>
      <c r="V86" s="8" t="s">
        <v>92</v>
      </c>
      <c r="W86" s="8" t="s">
        <v>90</v>
      </c>
      <c r="X86" s="8"/>
      <c r="Y86" s="8"/>
      <c r="Z86" s="8"/>
      <c r="AA86" s="8"/>
      <c r="AB86" s="73"/>
      <c r="AC86" s="73"/>
      <c r="AD86" s="73"/>
      <c r="AE86" s="73"/>
      <c r="AF86" s="73"/>
      <c r="AG86" s="73"/>
      <c r="AH86" s="73"/>
      <c r="AI86" s="73"/>
      <c r="AJ86" s="8"/>
      <c r="AK86" s="8"/>
      <c r="AL86" s="6"/>
      <c r="AM86" s="6"/>
      <c r="AP86" s="6"/>
      <c r="AQ86" s="6"/>
      <c r="AR86" s="222">
        <v>6.3773148148148142E-4</v>
      </c>
      <c r="AS86" s="73">
        <v>40</v>
      </c>
      <c r="AT86" s="73">
        <v>27</v>
      </c>
      <c r="AU86" s="73">
        <v>74</v>
      </c>
      <c r="AV86" s="164" t="s">
        <v>289</v>
      </c>
      <c r="AW86" s="164"/>
      <c r="AX86" s="99"/>
      <c r="AY86" s="6">
        <v>39</v>
      </c>
      <c r="AZ86" s="4">
        <v>2.1527777777777778E-4</v>
      </c>
      <c r="BA86" s="6">
        <v>38</v>
      </c>
      <c r="BB86" s="6">
        <v>33</v>
      </c>
      <c r="BC86" s="6">
        <v>68</v>
      </c>
    </row>
    <row r="87" spans="1:88" ht="18.75" x14ac:dyDescent="0.3">
      <c r="A87" s="394"/>
      <c r="N87" s="380">
        <f>AA87+AE87+AI87+AM87+AQ87+AU87+AY87+BC87</f>
        <v>180</v>
      </c>
      <c r="O87" s="380">
        <v>85</v>
      </c>
      <c r="P87" s="381">
        <f>AVERAGE(Y87,AC87,AG87,AK87,AO87,AS87,AW87,BA87,)</f>
        <v>12.5</v>
      </c>
      <c r="Q87" s="12" t="s">
        <v>260</v>
      </c>
      <c r="R87" s="12" t="s">
        <v>195</v>
      </c>
      <c r="S87" s="12" t="s">
        <v>235</v>
      </c>
      <c r="T87" s="57" t="s">
        <v>236</v>
      </c>
      <c r="V87" s="8" t="s">
        <v>92</v>
      </c>
      <c r="W87" s="8" t="s">
        <v>90</v>
      </c>
      <c r="X87" s="8"/>
      <c r="Y87" s="8"/>
      <c r="Z87" s="8"/>
      <c r="AA87" s="8"/>
      <c r="AJ87" s="49"/>
      <c r="AK87" s="8"/>
      <c r="AL87" s="6"/>
      <c r="AM87" s="6"/>
      <c r="AN87" s="127">
        <v>1.1971064814814815E-2</v>
      </c>
      <c r="AO87" s="6">
        <v>25</v>
      </c>
      <c r="AP87" s="6">
        <v>52</v>
      </c>
      <c r="AQ87" s="6">
        <v>49</v>
      </c>
      <c r="AR87" s="128" t="s">
        <v>290</v>
      </c>
      <c r="AS87" s="11"/>
      <c r="AT87" s="11"/>
      <c r="AU87" s="6">
        <v>39</v>
      </c>
      <c r="AV87" s="164" t="s">
        <v>289</v>
      </c>
      <c r="AW87" s="164"/>
      <c r="AX87" s="99"/>
      <c r="AY87" s="6">
        <v>39</v>
      </c>
      <c r="AZ87" s="4" t="s">
        <v>152</v>
      </c>
      <c r="BC87" s="6">
        <v>53</v>
      </c>
    </row>
    <row r="88" spans="1:88" s="14" customFormat="1" ht="18.75" x14ac:dyDescent="0.3">
      <c r="A88" s="394"/>
      <c r="B88" s="365"/>
      <c r="N88" s="380">
        <f>AA88+AE88+AI88+AM88+AQ88+AU88+AY88+BC88</f>
        <v>177</v>
      </c>
      <c r="O88" s="380">
        <v>86</v>
      </c>
      <c r="P88" s="381">
        <f>AVERAGE(Y88,AC88,AG88,AK88,AO88,AS88,AW88,BA88,)</f>
        <v>0</v>
      </c>
      <c r="Q88" s="12" t="s">
        <v>261</v>
      </c>
      <c r="R88" s="12" t="s">
        <v>245</v>
      </c>
      <c r="S88" s="12" t="s">
        <v>170</v>
      </c>
      <c r="T88" s="57" t="s">
        <v>212</v>
      </c>
      <c r="U88" s="350"/>
      <c r="V88" s="8" t="s">
        <v>92</v>
      </c>
      <c r="W88" s="8" t="s">
        <v>90</v>
      </c>
      <c r="X88" s="8"/>
      <c r="Y88" s="8"/>
      <c r="Z88" s="8"/>
      <c r="AA88" s="8"/>
      <c r="AB88" s="6"/>
      <c r="AC88" s="6"/>
      <c r="AD88" s="6"/>
      <c r="AE88" s="6"/>
      <c r="AF88" s="6"/>
      <c r="AG88" s="6"/>
      <c r="AH88" s="6"/>
      <c r="AI88" s="6"/>
      <c r="AJ88" s="49"/>
      <c r="AK88" s="8"/>
      <c r="AL88" s="110"/>
      <c r="AM88" s="110"/>
      <c r="AN88" s="127">
        <v>1.2085648148148149E-2</v>
      </c>
      <c r="AO88" s="6">
        <v>0</v>
      </c>
      <c r="AP88" s="110">
        <v>55</v>
      </c>
      <c r="AQ88" s="110">
        <v>46</v>
      </c>
      <c r="AR88" s="128" t="s">
        <v>290</v>
      </c>
      <c r="AS88" s="11"/>
      <c r="AT88" s="11"/>
      <c r="AU88" s="6">
        <v>39</v>
      </c>
      <c r="AV88" s="164" t="s">
        <v>289</v>
      </c>
      <c r="AW88" s="164"/>
      <c r="AX88" s="99"/>
      <c r="AY88" s="6">
        <v>39</v>
      </c>
      <c r="AZ88" s="4" t="s">
        <v>152</v>
      </c>
      <c r="BA88" s="6"/>
      <c r="BB88" s="6"/>
      <c r="BC88" s="6">
        <v>53</v>
      </c>
      <c r="BD88" s="106"/>
      <c r="BE88" s="106"/>
      <c r="BF88" s="106"/>
      <c r="BG88" s="106"/>
      <c r="BH88" s="106"/>
      <c r="BI88" s="106"/>
      <c r="BJ88" s="106"/>
      <c r="BK88" s="106"/>
      <c r="BL88" s="106"/>
      <c r="BM88" s="106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5"/>
      <c r="CB88" s="5"/>
      <c r="CC88" s="5"/>
      <c r="CD88" s="5"/>
      <c r="CE88" s="5"/>
      <c r="CF88" s="5"/>
      <c r="CG88" s="5"/>
      <c r="CH88" s="5"/>
      <c r="CI88" s="5"/>
      <c r="CJ88" s="5"/>
    </row>
    <row r="89" spans="1:88" ht="18.75" x14ac:dyDescent="0.3">
      <c r="A89" s="394"/>
      <c r="N89" s="380">
        <f>AA89+AE89+AI89+AM89+AQ89+AU89+AY89+BC89</f>
        <v>176</v>
      </c>
      <c r="O89" s="380">
        <v>87</v>
      </c>
      <c r="P89" s="381">
        <f>AVERAGE(Y89,AC89,AG89,AK89,AO89,AS89,AW89,BA89,)</f>
        <v>13.5</v>
      </c>
      <c r="Q89" s="12" t="s">
        <v>262</v>
      </c>
      <c r="R89" s="12" t="s">
        <v>13</v>
      </c>
      <c r="S89" s="12" t="s">
        <v>235</v>
      </c>
      <c r="T89" s="57" t="s">
        <v>236</v>
      </c>
      <c r="V89" s="8" t="s">
        <v>77</v>
      </c>
      <c r="W89" s="8" t="s">
        <v>90</v>
      </c>
      <c r="X89" s="8"/>
      <c r="Y89" s="8"/>
      <c r="Z89" s="8"/>
      <c r="AA89" s="8"/>
      <c r="AJ89" s="49"/>
      <c r="AK89" s="8"/>
      <c r="AL89" s="6"/>
      <c r="AM89" s="6"/>
      <c r="AN89" s="127">
        <v>1.2222222222222223E-2</v>
      </c>
      <c r="AO89" s="6">
        <v>27</v>
      </c>
      <c r="AP89" s="6">
        <v>56</v>
      </c>
      <c r="AQ89" s="6">
        <v>45</v>
      </c>
      <c r="AR89" s="128" t="s">
        <v>290</v>
      </c>
      <c r="AS89" s="11"/>
      <c r="AT89" s="11"/>
      <c r="AU89" s="6">
        <v>39</v>
      </c>
      <c r="AV89" s="164" t="s">
        <v>289</v>
      </c>
      <c r="AW89" s="164"/>
      <c r="AX89" s="99"/>
      <c r="AY89" s="6">
        <v>39</v>
      </c>
      <c r="AZ89" s="4" t="s">
        <v>152</v>
      </c>
      <c r="BC89" s="6">
        <v>53</v>
      </c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</row>
    <row r="90" spans="1:88" ht="18.75" x14ac:dyDescent="0.3">
      <c r="A90" s="394"/>
      <c r="N90" s="380">
        <f>AA90+AE90+AI90+AM90+AQ90+AU90+AY90+BC90</f>
        <v>175</v>
      </c>
      <c r="O90" s="380">
        <v>88</v>
      </c>
      <c r="P90" s="381">
        <f>AVERAGE(Y90,AC90,AG90,AK90,AO90,AS90,AW90,BA90,)</f>
        <v>15.5</v>
      </c>
      <c r="Q90" s="12" t="s">
        <v>263</v>
      </c>
      <c r="R90" s="12" t="s">
        <v>13</v>
      </c>
      <c r="S90" s="12" t="s">
        <v>235</v>
      </c>
      <c r="T90" s="57" t="s">
        <v>236</v>
      </c>
      <c r="V90" s="8" t="s">
        <v>77</v>
      </c>
      <c r="W90" s="8" t="s">
        <v>90</v>
      </c>
      <c r="X90" s="8"/>
      <c r="Y90" s="8"/>
      <c r="Z90" s="8"/>
      <c r="AA90" s="8"/>
      <c r="AJ90" s="49"/>
      <c r="AK90" s="8"/>
      <c r="AL90" s="6"/>
      <c r="AM90" s="6"/>
      <c r="AN90" s="127">
        <v>1.2267361111111111E-2</v>
      </c>
      <c r="AO90" s="6">
        <v>31</v>
      </c>
      <c r="AP90" s="6">
        <v>57</v>
      </c>
      <c r="AQ90" s="6">
        <v>44</v>
      </c>
      <c r="AR90" s="128" t="s">
        <v>290</v>
      </c>
      <c r="AS90" s="11"/>
      <c r="AT90" s="11"/>
      <c r="AU90" s="6">
        <v>39</v>
      </c>
      <c r="AV90" s="164" t="s">
        <v>289</v>
      </c>
      <c r="AW90" s="164"/>
      <c r="AX90" s="99"/>
      <c r="AY90" s="6">
        <v>39</v>
      </c>
      <c r="AZ90" s="4" t="s">
        <v>152</v>
      </c>
      <c r="BC90" s="6">
        <v>53</v>
      </c>
      <c r="BD90" s="106"/>
      <c r="BE90" s="106"/>
      <c r="BF90" s="106"/>
      <c r="BG90" s="106"/>
      <c r="BH90" s="106"/>
      <c r="BI90" s="106"/>
      <c r="BJ90" s="106"/>
      <c r="BK90" s="106"/>
      <c r="BL90" s="106"/>
      <c r="BM90" s="106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D90" s="14"/>
      <c r="CE90" s="14"/>
      <c r="CF90" s="14"/>
      <c r="CG90" s="14"/>
      <c r="CH90" s="14"/>
      <c r="CI90" s="14"/>
      <c r="CJ90" s="14"/>
    </row>
    <row r="91" spans="1:88" ht="18.75" x14ac:dyDescent="0.3">
      <c r="A91" s="394"/>
      <c r="N91" s="380">
        <f>AA91+AE91+AI91+AM91+AQ91+AU91+AY91+BC91</f>
        <v>173</v>
      </c>
      <c r="O91" s="380">
        <v>89</v>
      </c>
      <c r="P91" s="381">
        <f>AVERAGE(Y91,AC91,AG91,AK91,AO91,AS91,AW91,BA91,)</f>
        <v>17.5</v>
      </c>
      <c r="Q91" s="12" t="s">
        <v>264</v>
      </c>
      <c r="R91" s="12" t="s">
        <v>123</v>
      </c>
      <c r="S91" s="12" t="s">
        <v>235</v>
      </c>
      <c r="T91" s="57" t="s">
        <v>236</v>
      </c>
      <c r="U91" s="351" t="str">
        <f>R91</f>
        <v>MASTER G</v>
      </c>
      <c r="V91" s="8" t="s">
        <v>92</v>
      </c>
      <c r="W91" s="8" t="s">
        <v>90</v>
      </c>
      <c r="X91" s="8"/>
      <c r="Y91" s="8"/>
      <c r="Z91" s="8"/>
      <c r="AA91" s="8"/>
      <c r="AB91" s="110"/>
      <c r="AC91" s="110"/>
      <c r="AD91" s="110"/>
      <c r="AE91" s="110"/>
      <c r="AF91" s="110"/>
      <c r="AG91" s="110"/>
      <c r="AH91" s="110"/>
      <c r="AI91" s="110"/>
      <c r="AJ91" s="166"/>
      <c r="AK91" s="89"/>
      <c r="AL91" s="6"/>
      <c r="AM91" s="6"/>
      <c r="AN91" s="111">
        <v>1.2653935185185185E-2</v>
      </c>
      <c r="AO91" s="110">
        <v>35</v>
      </c>
      <c r="AP91" s="6">
        <v>59</v>
      </c>
      <c r="AQ91" s="6">
        <v>42</v>
      </c>
      <c r="AR91" s="128" t="s">
        <v>290</v>
      </c>
      <c r="AS91" s="105"/>
      <c r="AT91" s="105"/>
      <c r="AU91" s="110">
        <v>39</v>
      </c>
      <c r="AV91" s="164" t="s">
        <v>289</v>
      </c>
      <c r="AW91" s="164"/>
      <c r="AX91" s="112"/>
      <c r="AY91" s="110">
        <v>39</v>
      </c>
      <c r="AZ91" s="4" t="s">
        <v>152</v>
      </c>
      <c r="BA91" s="110"/>
      <c r="BB91" s="110"/>
      <c r="BC91" s="110">
        <v>53</v>
      </c>
      <c r="BD91" s="106"/>
      <c r="BE91" s="106"/>
      <c r="BF91" s="106"/>
      <c r="BG91" s="106"/>
      <c r="BH91" s="106"/>
      <c r="BI91" s="106"/>
      <c r="BJ91" s="106"/>
      <c r="BK91" s="106"/>
      <c r="BL91" s="106"/>
      <c r="BM91" s="106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</row>
    <row r="92" spans="1:88" ht="18.75" x14ac:dyDescent="0.3">
      <c r="A92" s="394"/>
      <c r="N92" s="380">
        <f>AA92+AE92+AI92+AM92+AQ92+AU92+AY92+BC92</f>
        <v>172</v>
      </c>
      <c r="O92" s="380">
        <v>90</v>
      </c>
      <c r="P92" s="381">
        <f>AVERAGE(Y92,AC92,AG92,AK92,AO92,AS92,AW92,BA92,)</f>
        <v>0</v>
      </c>
      <c r="Q92" s="12" t="s">
        <v>265</v>
      </c>
      <c r="R92" s="12" t="s">
        <v>195</v>
      </c>
      <c r="S92" s="12" t="s">
        <v>170</v>
      </c>
      <c r="T92" s="57" t="s">
        <v>212</v>
      </c>
      <c r="V92" s="8" t="s">
        <v>92</v>
      </c>
      <c r="W92" s="8" t="s">
        <v>90</v>
      </c>
      <c r="X92" s="8"/>
      <c r="Y92" s="8"/>
      <c r="Z92" s="8"/>
      <c r="AA92" s="8"/>
      <c r="AJ92" s="49"/>
      <c r="AK92" s="8"/>
      <c r="AL92" s="110"/>
      <c r="AM92" s="110"/>
      <c r="AN92" s="127">
        <v>1.2653935185185185E-2</v>
      </c>
      <c r="AO92" s="6">
        <v>0</v>
      </c>
      <c r="AP92" s="110">
        <v>60</v>
      </c>
      <c r="AQ92" s="110">
        <v>41</v>
      </c>
      <c r="AR92" s="128" t="s">
        <v>290</v>
      </c>
      <c r="AS92" s="11"/>
      <c r="AT92" s="11"/>
      <c r="AU92" s="6">
        <v>39</v>
      </c>
      <c r="AV92" s="164" t="s">
        <v>289</v>
      </c>
      <c r="AW92" s="164"/>
      <c r="AX92" s="99"/>
      <c r="AY92" s="6">
        <v>39</v>
      </c>
      <c r="AZ92" s="4" t="s">
        <v>152</v>
      </c>
      <c r="BC92" s="6">
        <v>53</v>
      </c>
      <c r="BD92" s="106"/>
      <c r="BE92" s="106"/>
      <c r="BF92" s="106"/>
      <c r="BG92" s="106"/>
      <c r="BH92" s="106"/>
      <c r="BI92" s="106"/>
      <c r="BJ92" s="106"/>
      <c r="BK92" s="106"/>
      <c r="BL92" s="106"/>
      <c r="BM92" s="106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</row>
    <row r="93" spans="1:88" ht="18.75" x14ac:dyDescent="0.3">
      <c r="A93" s="394"/>
      <c r="N93" s="380">
        <f>AA93+AE93+AI93+AM93+AQ93+AU93+AY93+BC93</f>
        <v>170</v>
      </c>
      <c r="O93" s="380">
        <v>91</v>
      </c>
      <c r="P93" s="381">
        <f>AVERAGE(Y93,AC93,AG93,AK93,AO93,AS93,AW93,BA93,)</f>
        <v>11</v>
      </c>
      <c r="Q93" s="12" t="s">
        <v>266</v>
      </c>
      <c r="R93" s="12" t="s">
        <v>34</v>
      </c>
      <c r="S93" s="12" t="s">
        <v>170</v>
      </c>
      <c r="T93" s="57" t="s">
        <v>212</v>
      </c>
      <c r="U93" s="351"/>
      <c r="V93" s="8" t="s">
        <v>77</v>
      </c>
      <c r="W93" s="8" t="s">
        <v>90</v>
      </c>
      <c r="X93" s="8"/>
      <c r="Y93" s="8"/>
      <c r="Z93" s="8"/>
      <c r="AA93" s="8"/>
      <c r="AB93" s="110"/>
      <c r="AC93" s="110"/>
      <c r="AD93" s="110"/>
      <c r="AE93" s="110"/>
      <c r="AF93" s="110"/>
      <c r="AG93" s="110"/>
      <c r="AH93" s="110"/>
      <c r="AI93" s="110"/>
      <c r="AJ93" s="166"/>
      <c r="AK93" s="89"/>
      <c r="AL93" s="110"/>
      <c r="AM93" s="110"/>
      <c r="AN93" s="111">
        <v>1.308564814814815E-2</v>
      </c>
      <c r="AO93" s="110">
        <v>22</v>
      </c>
      <c r="AP93" s="110">
        <v>62</v>
      </c>
      <c r="AQ93" s="110">
        <v>39</v>
      </c>
      <c r="AR93" s="128" t="s">
        <v>290</v>
      </c>
      <c r="AS93" s="105"/>
      <c r="AT93" s="105"/>
      <c r="AU93" s="110">
        <v>39</v>
      </c>
      <c r="AV93" s="164" t="s">
        <v>289</v>
      </c>
      <c r="AW93" s="164"/>
      <c r="AX93" s="112"/>
      <c r="AY93" s="110">
        <v>39</v>
      </c>
      <c r="AZ93" s="4" t="s">
        <v>152</v>
      </c>
      <c r="BA93" s="110"/>
      <c r="BB93" s="110"/>
      <c r="BC93" s="110">
        <v>53</v>
      </c>
      <c r="BD93" s="106"/>
      <c r="BE93" s="106"/>
      <c r="BF93" s="106"/>
      <c r="BG93" s="106"/>
      <c r="BH93" s="106"/>
      <c r="BI93" s="106"/>
      <c r="BJ93" s="106"/>
      <c r="BK93" s="106"/>
      <c r="BL93" s="106"/>
      <c r="BM93" s="106"/>
    </row>
    <row r="94" spans="1:88" ht="18.75" x14ac:dyDescent="0.3">
      <c r="A94" s="394"/>
      <c r="N94" s="380">
        <f>AA94+AE94+AI94+AM94+AQ94+AU94+AY94+BC94</f>
        <v>169</v>
      </c>
      <c r="O94" s="380">
        <v>92</v>
      </c>
      <c r="P94" s="381">
        <f>AVERAGE(Y94,AC94,AG94,AK94,AO94,AS94,AW94,BA94,)</f>
        <v>14.5</v>
      </c>
      <c r="Q94" s="12" t="s">
        <v>267</v>
      </c>
      <c r="R94" s="12" t="s">
        <v>50</v>
      </c>
      <c r="S94" s="12" t="s">
        <v>235</v>
      </c>
      <c r="T94" s="57" t="s">
        <v>236</v>
      </c>
      <c r="U94" s="351" t="s">
        <v>350</v>
      </c>
      <c r="V94" s="8" t="s">
        <v>77</v>
      </c>
      <c r="W94" s="8" t="s">
        <v>90</v>
      </c>
      <c r="X94" s="8"/>
      <c r="Y94" s="8"/>
      <c r="Z94" s="8"/>
      <c r="AA94" s="8"/>
      <c r="AB94" s="110"/>
      <c r="AC94" s="110"/>
      <c r="AD94" s="110"/>
      <c r="AE94" s="110"/>
      <c r="AF94" s="110"/>
      <c r="AG94" s="110"/>
      <c r="AH94" s="110"/>
      <c r="AI94" s="110"/>
      <c r="AJ94" s="166"/>
      <c r="AK94" s="89"/>
      <c r="AL94" s="110"/>
      <c r="AM94" s="110"/>
      <c r="AN94" s="111">
        <v>1.3325231481481481E-2</v>
      </c>
      <c r="AO94" s="110">
        <v>29</v>
      </c>
      <c r="AP94" s="110">
        <v>63</v>
      </c>
      <c r="AQ94" s="110">
        <v>38</v>
      </c>
      <c r="AR94" s="128" t="s">
        <v>290</v>
      </c>
      <c r="AS94" s="105"/>
      <c r="AT94" s="105"/>
      <c r="AU94" s="110">
        <v>39</v>
      </c>
      <c r="AV94" s="164" t="s">
        <v>289</v>
      </c>
      <c r="AW94" s="164"/>
      <c r="AX94" s="112"/>
      <c r="AY94" s="110">
        <v>39</v>
      </c>
      <c r="AZ94" s="4" t="s">
        <v>152</v>
      </c>
      <c r="BA94" s="110"/>
      <c r="BB94" s="110"/>
      <c r="BC94" s="110">
        <v>53</v>
      </c>
      <c r="BD94" s="106"/>
      <c r="BE94" s="106"/>
      <c r="BF94" s="106"/>
      <c r="BG94" s="106"/>
      <c r="BH94" s="106"/>
      <c r="BI94" s="106"/>
      <c r="BJ94" s="106"/>
      <c r="BK94" s="106"/>
      <c r="BL94" s="106"/>
      <c r="BM94" s="106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</row>
    <row r="95" spans="1:88" ht="18.75" x14ac:dyDescent="0.3">
      <c r="A95" s="394"/>
      <c r="N95" s="380">
        <f>AA95+AE95+AI95+AM95+AQ95+AU95+AY95+BC95</f>
        <v>166</v>
      </c>
      <c r="O95" s="380">
        <v>93</v>
      </c>
      <c r="P95" s="381">
        <f>AVERAGE(Y95,AC95,AG95,AK95,AO95,AS95,AW95,BA95,)</f>
        <v>0</v>
      </c>
      <c r="Q95" s="12" t="s">
        <v>270</v>
      </c>
      <c r="R95" s="12" t="s">
        <v>245</v>
      </c>
      <c r="S95" s="12" t="s">
        <v>170</v>
      </c>
      <c r="T95" s="57" t="s">
        <v>212</v>
      </c>
      <c r="V95" s="8" t="s">
        <v>92</v>
      </c>
      <c r="W95" s="8" t="s">
        <v>90</v>
      </c>
      <c r="X95" s="8"/>
      <c r="Y95" s="8"/>
      <c r="Z95" s="8"/>
      <c r="AA95" s="8"/>
      <c r="AJ95" s="49"/>
      <c r="AK95" s="8"/>
      <c r="AL95" s="6"/>
      <c r="AM95" s="6"/>
      <c r="AN95" s="127">
        <v>1.3659722222222224E-2</v>
      </c>
      <c r="AO95" s="6">
        <v>0</v>
      </c>
      <c r="AP95" s="6">
        <v>66</v>
      </c>
      <c r="AQ95" s="6">
        <v>35</v>
      </c>
      <c r="AR95" s="128" t="s">
        <v>290</v>
      </c>
      <c r="AS95" s="11"/>
      <c r="AT95" s="11"/>
      <c r="AU95" s="6">
        <v>39</v>
      </c>
      <c r="AV95" s="164" t="s">
        <v>289</v>
      </c>
      <c r="AW95" s="164"/>
      <c r="AX95" s="99"/>
      <c r="AY95" s="6">
        <v>39</v>
      </c>
      <c r="AZ95" s="4" t="s">
        <v>152</v>
      </c>
      <c r="BC95" s="6">
        <v>53</v>
      </c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</row>
    <row r="96" spans="1:88" s="14" customFormat="1" ht="18.75" x14ac:dyDescent="0.3">
      <c r="A96" s="394"/>
      <c r="B96" s="365"/>
      <c r="N96" s="380">
        <f>AA96+AE96+AI96+AM96+AQ96+AU96+AY96+BC96</f>
        <v>165</v>
      </c>
      <c r="O96" s="380">
        <v>94</v>
      </c>
      <c r="P96" s="381">
        <f>AVERAGE(Y96,AC96,AG96,AK96,AO96,AS96,AW96,BA96,)</f>
        <v>31.666666666666668</v>
      </c>
      <c r="Q96" s="3" t="s">
        <v>79</v>
      </c>
      <c r="R96" s="12" t="s">
        <v>13</v>
      </c>
      <c r="S96" s="12" t="s">
        <v>18</v>
      </c>
      <c r="T96" s="57" t="s">
        <v>210</v>
      </c>
      <c r="U96" s="350"/>
      <c r="V96" s="8" t="s">
        <v>92</v>
      </c>
      <c r="W96" s="8" t="s">
        <v>90</v>
      </c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6"/>
      <c r="AM96" s="6"/>
      <c r="AN96" s="6"/>
      <c r="AO96" s="6"/>
      <c r="AP96" s="6"/>
      <c r="AQ96" s="6"/>
      <c r="AR96" s="220"/>
      <c r="AS96" s="6"/>
      <c r="AT96" s="6"/>
      <c r="AU96" s="8"/>
      <c r="AV96" s="128">
        <v>3.9814814814814818E-4</v>
      </c>
      <c r="AW96" s="6">
        <v>45</v>
      </c>
      <c r="AX96" s="6">
        <v>19</v>
      </c>
      <c r="AY96" s="8">
        <v>82</v>
      </c>
      <c r="AZ96" s="4">
        <v>1.9328703703703703E-4</v>
      </c>
      <c r="BA96" s="6">
        <v>50</v>
      </c>
      <c r="BB96" s="6">
        <v>18</v>
      </c>
      <c r="BC96" s="6">
        <v>83</v>
      </c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</row>
    <row r="97" spans="1:88" s="14" customFormat="1" ht="18.75" x14ac:dyDescent="0.3">
      <c r="A97" s="394"/>
      <c r="B97" s="365"/>
      <c r="N97" s="380">
        <f>AA97+AE97+AI97+AM97+AQ97+AU97+AY97+BC97</f>
        <v>161</v>
      </c>
      <c r="O97" s="380">
        <v>95</v>
      </c>
      <c r="P97" s="381">
        <f>AVERAGE(Y97,AC97,AG97,AK97,AO97,AS97,AW97,BA97,)</f>
        <v>26.333333333333332</v>
      </c>
      <c r="Q97" s="3" t="s">
        <v>76</v>
      </c>
      <c r="R97" s="12" t="s">
        <v>13</v>
      </c>
      <c r="S97" s="12" t="s">
        <v>18</v>
      </c>
      <c r="T97" s="57" t="s">
        <v>210</v>
      </c>
      <c r="U97" s="350"/>
      <c r="V97" s="8" t="s">
        <v>92</v>
      </c>
      <c r="W97" s="8" t="s">
        <v>90</v>
      </c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6"/>
      <c r="AM97" s="6"/>
      <c r="AN97" s="6"/>
      <c r="AO97" s="6"/>
      <c r="AP97" s="6"/>
      <c r="AQ97" s="6"/>
      <c r="AR97" s="220"/>
      <c r="AS97" s="6"/>
      <c r="AT97" s="6"/>
      <c r="AU97" s="8"/>
      <c r="AV97" s="128">
        <v>3.9699074074074072E-4</v>
      </c>
      <c r="AW97" s="11">
        <v>40</v>
      </c>
      <c r="AX97" s="11">
        <v>18</v>
      </c>
      <c r="AY97" s="8">
        <v>83</v>
      </c>
      <c r="AZ97" s="4">
        <v>1.9675925925925926E-4</v>
      </c>
      <c r="BA97" s="6">
        <v>39</v>
      </c>
      <c r="BB97" s="6">
        <v>23</v>
      </c>
      <c r="BC97" s="6">
        <v>78</v>
      </c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</row>
    <row r="98" spans="1:88" s="14" customFormat="1" ht="18.75" x14ac:dyDescent="0.3">
      <c r="A98" s="394"/>
      <c r="B98" s="365"/>
      <c r="N98" s="380">
        <f>AA98+AE98+AI98+AM98+AQ98+AU98+AY98+BC98</f>
        <v>161</v>
      </c>
      <c r="O98" s="380">
        <v>96</v>
      </c>
      <c r="P98" s="381">
        <f>AVERAGE(Y98,AC98,AG98,AK98,AO98,AS98,AW98,BA98,)</f>
        <v>22</v>
      </c>
      <c r="Q98" s="3" t="s">
        <v>219</v>
      </c>
      <c r="R98" s="12" t="s">
        <v>135</v>
      </c>
      <c r="S98" s="12" t="s">
        <v>184</v>
      </c>
      <c r="T98" s="57" t="s">
        <v>210</v>
      </c>
      <c r="U98" s="350"/>
      <c r="V98" s="8" t="s">
        <v>92</v>
      </c>
      <c r="W98" s="8" t="s">
        <v>90</v>
      </c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6"/>
      <c r="AM98" s="6"/>
      <c r="AN98" s="6"/>
      <c r="AO98" s="6"/>
      <c r="AP98" s="6"/>
      <c r="AQ98" s="6"/>
      <c r="AR98" s="9">
        <v>6.4236111111111113E-4</v>
      </c>
      <c r="AS98" s="6">
        <v>44</v>
      </c>
      <c r="AT98" s="6">
        <v>32</v>
      </c>
      <c r="AU98" s="8">
        <v>69</v>
      </c>
      <c r="AV98" s="164" t="s">
        <v>289</v>
      </c>
      <c r="AW98" s="164"/>
      <c r="AX98" s="99"/>
      <c r="AY98" s="6">
        <v>39</v>
      </c>
      <c r="AZ98" s="4" t="s">
        <v>152</v>
      </c>
      <c r="BA98" s="6"/>
      <c r="BB98" s="6"/>
      <c r="BC98" s="6">
        <v>53</v>
      </c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</row>
    <row r="99" spans="1:88" s="14" customFormat="1" ht="18.75" x14ac:dyDescent="0.3">
      <c r="A99" s="394"/>
      <c r="B99" s="365"/>
      <c r="N99" s="380">
        <f>AA99+AE99+AI99+AM99+AQ99+AU99+AY99+BC99</f>
        <v>160</v>
      </c>
      <c r="O99" s="380">
        <v>97</v>
      </c>
      <c r="P99" s="381">
        <f>AVERAGE(Y99,AC99,AG99,AK99,AO99,AS99,AW99,BA99,)</f>
        <v>11.5</v>
      </c>
      <c r="Q99" s="12" t="s">
        <v>272</v>
      </c>
      <c r="R99" s="12" t="s">
        <v>50</v>
      </c>
      <c r="S99" s="12" t="s">
        <v>170</v>
      </c>
      <c r="T99" s="57" t="s">
        <v>212</v>
      </c>
      <c r="U99" s="350"/>
      <c r="V99" s="8" t="s">
        <v>77</v>
      </c>
      <c r="W99" s="8" t="s">
        <v>90</v>
      </c>
      <c r="X99" s="8"/>
      <c r="Y99" s="8"/>
      <c r="Z99" s="8"/>
      <c r="AA99" s="8"/>
      <c r="AB99" s="6"/>
      <c r="AC99" s="6"/>
      <c r="AD99" s="6"/>
      <c r="AE99" s="6"/>
      <c r="AF99" s="6"/>
      <c r="AG99" s="6"/>
      <c r="AH99" s="6"/>
      <c r="AI99" s="6"/>
      <c r="AJ99" s="49"/>
      <c r="AK99" s="8"/>
      <c r="AL99" s="6"/>
      <c r="AM99" s="6"/>
      <c r="AN99" s="127">
        <v>1.7556712962962965E-2</v>
      </c>
      <c r="AO99" s="6">
        <v>23</v>
      </c>
      <c r="AP99" s="6">
        <v>72</v>
      </c>
      <c r="AQ99" s="6">
        <v>29</v>
      </c>
      <c r="AR99" s="128" t="s">
        <v>290</v>
      </c>
      <c r="AS99" s="11"/>
      <c r="AT99" s="11"/>
      <c r="AU99" s="6">
        <v>39</v>
      </c>
      <c r="AV99" s="164" t="s">
        <v>289</v>
      </c>
      <c r="AW99" s="164"/>
      <c r="AX99" s="99"/>
      <c r="AY99" s="6">
        <v>39</v>
      </c>
      <c r="AZ99" s="4" t="s">
        <v>152</v>
      </c>
      <c r="BA99" s="6"/>
      <c r="BB99" s="6"/>
      <c r="BC99" s="6">
        <v>53</v>
      </c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</row>
    <row r="100" spans="1:88" ht="18.75" x14ac:dyDescent="0.3">
      <c r="A100" s="394"/>
      <c r="N100" s="380">
        <f>AA100+AE100+AI100+AM100+AQ100+AU100+AY100+BC100</f>
        <v>156</v>
      </c>
      <c r="O100" s="380">
        <v>98</v>
      </c>
      <c r="P100" s="381">
        <f>AVERAGE(Y100,AC100,AG100,AK100,AO100,AS100,AW100,BA100,)</f>
        <v>19</v>
      </c>
      <c r="Q100" s="3" t="s">
        <v>188</v>
      </c>
      <c r="R100" s="12" t="s">
        <v>135</v>
      </c>
      <c r="S100" s="12" t="s">
        <v>170</v>
      </c>
      <c r="T100" s="57" t="s">
        <v>212</v>
      </c>
      <c r="V100" s="8" t="s">
        <v>92</v>
      </c>
      <c r="W100" s="8" t="s">
        <v>90</v>
      </c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6"/>
      <c r="AM100" s="6"/>
      <c r="AP100" s="6"/>
      <c r="AQ100" s="6"/>
      <c r="AR100" s="9">
        <v>6.6782407407407404E-4</v>
      </c>
      <c r="AS100" s="6">
        <v>38</v>
      </c>
      <c r="AT100" s="6">
        <v>37</v>
      </c>
      <c r="AU100" s="8">
        <v>64</v>
      </c>
      <c r="AV100" s="164" t="s">
        <v>289</v>
      </c>
      <c r="AW100" s="164"/>
      <c r="AX100" s="99"/>
      <c r="AY100" s="6">
        <v>39</v>
      </c>
      <c r="AZ100" s="4" t="s">
        <v>152</v>
      </c>
      <c r="BC100" s="6">
        <v>53</v>
      </c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</row>
    <row r="101" spans="1:88" ht="18.75" x14ac:dyDescent="0.3">
      <c r="A101" s="394"/>
      <c r="N101" s="380">
        <f>AA101+AE101+AI101+AM101+AQ101+AU101+AY101+BC101</f>
        <v>152</v>
      </c>
      <c r="O101" s="380">
        <v>99</v>
      </c>
      <c r="P101" s="381">
        <f>AVERAGE(Y101,AC101,AG101,AK101,AO101,AS101,AW101,BA101,)</f>
        <v>18.5</v>
      </c>
      <c r="Q101" s="3" t="s">
        <v>190</v>
      </c>
      <c r="R101" s="12" t="s">
        <v>13</v>
      </c>
      <c r="S101" s="12" t="s">
        <v>170</v>
      </c>
      <c r="T101" s="57" t="s">
        <v>212</v>
      </c>
      <c r="V101" s="8" t="s">
        <v>92</v>
      </c>
      <c r="W101" s="8" t="s">
        <v>90</v>
      </c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6"/>
      <c r="AM101" s="6"/>
      <c r="AP101" s="6"/>
      <c r="AQ101" s="6"/>
      <c r="AR101" s="9">
        <v>7.2222222222222219E-4</v>
      </c>
      <c r="AS101" s="6">
        <v>37</v>
      </c>
      <c r="AT101" s="6">
        <v>41</v>
      </c>
      <c r="AU101" s="8">
        <v>60</v>
      </c>
      <c r="AV101" s="164" t="s">
        <v>289</v>
      </c>
      <c r="AW101" s="164"/>
      <c r="AX101" s="99"/>
      <c r="AY101" s="6">
        <v>39</v>
      </c>
      <c r="AZ101" s="4" t="s">
        <v>152</v>
      </c>
      <c r="BC101" s="6">
        <v>53</v>
      </c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</row>
    <row r="102" spans="1:88" s="14" customFormat="1" ht="18.75" x14ac:dyDescent="0.3">
      <c r="A102" s="394"/>
      <c r="B102" s="365"/>
      <c r="N102" s="380">
        <f>AA102+AE102+AI102+AM102+AQ102+AU102+AY102+BC102</f>
        <v>151</v>
      </c>
      <c r="O102" s="380">
        <v>100</v>
      </c>
      <c r="P102" s="381">
        <f>AVERAGE(Y102,AC102,AG102,AK102,AO102,AS102,AW102,BA102,)</f>
        <v>19</v>
      </c>
      <c r="Q102" s="3" t="s">
        <v>191</v>
      </c>
      <c r="R102" s="12" t="s">
        <v>13</v>
      </c>
      <c r="S102" s="12" t="s">
        <v>170</v>
      </c>
      <c r="T102" s="57" t="s">
        <v>212</v>
      </c>
      <c r="U102" s="350"/>
      <c r="V102" s="8" t="s">
        <v>92</v>
      </c>
      <c r="W102" s="8" t="s">
        <v>90</v>
      </c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6"/>
      <c r="AM102" s="6"/>
      <c r="AN102" s="6"/>
      <c r="AO102" s="6"/>
      <c r="AP102" s="6"/>
      <c r="AQ102" s="6"/>
      <c r="AR102" s="9">
        <v>7.2685185185185179E-4</v>
      </c>
      <c r="AS102" s="6">
        <v>38</v>
      </c>
      <c r="AT102" s="6">
        <v>42</v>
      </c>
      <c r="AU102" s="8">
        <v>59</v>
      </c>
      <c r="AV102" s="164" t="s">
        <v>289</v>
      </c>
      <c r="AW102" s="164"/>
      <c r="AX102" s="99"/>
      <c r="AY102" s="6">
        <v>39</v>
      </c>
      <c r="AZ102" s="4" t="s">
        <v>152</v>
      </c>
      <c r="BA102" s="6"/>
      <c r="BB102" s="6"/>
      <c r="BC102" s="6">
        <v>53</v>
      </c>
      <c r="CD102" s="5"/>
      <c r="CE102" s="5"/>
      <c r="CF102" s="5"/>
      <c r="CG102" s="5"/>
      <c r="CH102" s="5"/>
      <c r="CI102" s="5"/>
      <c r="CJ102" s="5"/>
    </row>
    <row r="103" spans="1:88" s="14" customFormat="1" ht="18.75" x14ac:dyDescent="0.3">
      <c r="A103" s="394"/>
      <c r="B103" s="365"/>
      <c r="N103" s="380">
        <f>AA103+AE103+AI103+AM103+AQ103+AU103+AY103+BC103</f>
        <v>150</v>
      </c>
      <c r="O103" s="380">
        <v>101</v>
      </c>
      <c r="P103" s="381">
        <f>AVERAGE(Y103,AC103,AG103,AK103,AO103,AS103,AW103,BA103,)</f>
        <v>18.5</v>
      </c>
      <c r="Q103" s="3" t="s">
        <v>192</v>
      </c>
      <c r="R103" s="12" t="s">
        <v>25</v>
      </c>
      <c r="S103" s="12" t="s">
        <v>170</v>
      </c>
      <c r="T103" s="57" t="s">
        <v>212</v>
      </c>
      <c r="U103" s="350"/>
      <c r="V103" s="8" t="s">
        <v>92</v>
      </c>
      <c r="W103" s="8" t="s">
        <v>90</v>
      </c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6"/>
      <c r="AM103" s="6"/>
      <c r="AN103" s="6"/>
      <c r="AO103" s="6"/>
      <c r="AP103" s="6"/>
      <c r="AQ103" s="6"/>
      <c r="AR103" s="9">
        <v>7.3148148148148139E-4</v>
      </c>
      <c r="AS103" s="6">
        <v>37</v>
      </c>
      <c r="AT103" s="6">
        <v>43</v>
      </c>
      <c r="AU103" s="8">
        <v>58</v>
      </c>
      <c r="AV103" s="164" t="s">
        <v>289</v>
      </c>
      <c r="AW103" s="164"/>
      <c r="AX103" s="99"/>
      <c r="AY103" s="6">
        <v>39</v>
      </c>
      <c r="AZ103" s="4" t="s">
        <v>152</v>
      </c>
      <c r="BA103" s="6"/>
      <c r="BB103" s="6"/>
      <c r="BC103" s="6">
        <v>53</v>
      </c>
      <c r="CA103" s="5"/>
      <c r="CB103" s="5"/>
      <c r="CC103" s="5"/>
      <c r="CD103" s="5"/>
      <c r="CE103" s="5"/>
      <c r="CF103" s="5"/>
      <c r="CG103" s="5"/>
      <c r="CH103" s="5"/>
      <c r="CI103" s="5"/>
      <c r="CJ103" s="5"/>
    </row>
    <row r="104" spans="1:88" ht="18.75" x14ac:dyDescent="0.3">
      <c r="A104" s="394"/>
      <c r="N104" s="380">
        <f>AA104+AE104+AI104+AM104+AQ104+AU104+AY104+BC104</f>
        <v>148</v>
      </c>
      <c r="O104" s="380">
        <v>102</v>
      </c>
      <c r="P104" s="381">
        <f>AVERAGE(Y104,AC104,AG104,AK104,AO104,AS104,AW104,BA104,)</f>
        <v>36.333333333333336</v>
      </c>
      <c r="Q104" s="3" t="s">
        <v>58</v>
      </c>
      <c r="R104" s="12" t="s">
        <v>102</v>
      </c>
      <c r="S104" s="12" t="s">
        <v>234</v>
      </c>
      <c r="T104" s="57" t="s">
        <v>210</v>
      </c>
      <c r="V104" s="8" t="s">
        <v>92</v>
      </c>
      <c r="W104" s="8" t="s">
        <v>90</v>
      </c>
      <c r="X104" s="8"/>
      <c r="Y104" s="8"/>
      <c r="Z104" s="8"/>
      <c r="AA104" s="8"/>
      <c r="AB104" s="34"/>
      <c r="AC104" s="34"/>
      <c r="AD104" s="34"/>
      <c r="AE104" s="34"/>
      <c r="AF104" s="34"/>
      <c r="AG104" s="34"/>
      <c r="AH104" s="34"/>
      <c r="AI104" s="34"/>
      <c r="AJ104" s="89"/>
      <c r="AK104" s="89"/>
      <c r="AL104" s="34"/>
      <c r="AM104" s="34"/>
      <c r="AN104" s="34"/>
      <c r="AO104" s="34"/>
      <c r="AP104" s="34"/>
      <c r="AQ104" s="34"/>
      <c r="AR104" s="220"/>
      <c r="AS104" s="34"/>
      <c r="AU104" s="8"/>
      <c r="AV104" s="233">
        <v>4.1203703703703709E-4</v>
      </c>
      <c r="AW104" s="34">
        <v>50</v>
      </c>
      <c r="AX104" s="6">
        <v>22</v>
      </c>
      <c r="AY104" s="8">
        <v>79</v>
      </c>
      <c r="AZ104" s="25">
        <v>2.1412037037037038E-4</v>
      </c>
      <c r="BA104" s="24">
        <v>59</v>
      </c>
      <c r="BB104" s="24">
        <v>32</v>
      </c>
      <c r="BC104" s="24">
        <v>69</v>
      </c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D104" s="14"/>
      <c r="CE104" s="14"/>
      <c r="CF104" s="14"/>
      <c r="CG104" s="14"/>
      <c r="CH104" s="14"/>
      <c r="CI104" s="14"/>
      <c r="CJ104" s="14"/>
    </row>
    <row r="105" spans="1:88" s="14" customFormat="1" ht="18.75" x14ac:dyDescent="0.3">
      <c r="A105" s="394"/>
      <c r="B105" s="365"/>
      <c r="N105" s="380">
        <f>AA105+AE105+AI105+AM105+AQ105+AU105+AY105+BC105</f>
        <v>146</v>
      </c>
      <c r="O105" s="380">
        <v>103</v>
      </c>
      <c r="P105" s="381">
        <f>AVERAGE(Y105,AC105,AG105,AK105,AO105,AS105,AW105,BA105,)</f>
        <v>19</v>
      </c>
      <c r="Q105" s="3" t="s">
        <v>194</v>
      </c>
      <c r="R105" s="12" t="s">
        <v>195</v>
      </c>
      <c r="S105" s="12" t="s">
        <v>170</v>
      </c>
      <c r="T105" s="57" t="s">
        <v>212</v>
      </c>
      <c r="U105" s="350"/>
      <c r="V105" s="8" t="s">
        <v>92</v>
      </c>
      <c r="W105" s="8" t="s">
        <v>90</v>
      </c>
      <c r="X105" s="8"/>
      <c r="Y105" s="8"/>
      <c r="Z105" s="8"/>
      <c r="AA105" s="8"/>
      <c r="AB105" s="73"/>
      <c r="AC105" s="73"/>
      <c r="AD105" s="73"/>
      <c r="AE105" s="73"/>
      <c r="AF105" s="73"/>
      <c r="AG105" s="73"/>
      <c r="AH105" s="73"/>
      <c r="AI105" s="73"/>
      <c r="AJ105" s="89"/>
      <c r="AK105" s="89"/>
      <c r="AL105" s="73"/>
      <c r="AM105" s="73"/>
      <c r="AN105" s="73"/>
      <c r="AO105" s="73"/>
      <c r="AP105" s="73"/>
      <c r="AQ105" s="73"/>
      <c r="AR105" s="222">
        <v>7.5000000000000012E-4</v>
      </c>
      <c r="AS105" s="73">
        <v>38</v>
      </c>
      <c r="AT105" s="73">
        <v>47</v>
      </c>
      <c r="AU105" s="73">
        <v>54</v>
      </c>
      <c r="AV105" s="164" t="s">
        <v>289</v>
      </c>
      <c r="AW105" s="164"/>
      <c r="AX105" s="99"/>
      <c r="AY105" s="6">
        <v>39</v>
      </c>
      <c r="AZ105" s="4" t="s">
        <v>152</v>
      </c>
      <c r="BA105" s="6"/>
      <c r="BB105" s="6"/>
      <c r="BC105" s="6">
        <v>53</v>
      </c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</row>
    <row r="106" spans="1:88" s="14" customFormat="1" ht="18.75" x14ac:dyDescent="0.3">
      <c r="A106" s="394"/>
      <c r="B106" s="365"/>
      <c r="N106" s="380">
        <f>AA106+AE106+AI106+AM106+AQ106+AU106+AY106+BC106</f>
        <v>144</v>
      </c>
      <c r="O106" s="380">
        <v>104</v>
      </c>
      <c r="P106" s="381">
        <f>AVERAGE(Y106,AC106,AG106,AK106,AO106,AS106,AW106,BA106,)</f>
        <v>19.5</v>
      </c>
      <c r="Q106" s="3" t="s">
        <v>196</v>
      </c>
      <c r="R106" s="12" t="s">
        <v>197</v>
      </c>
      <c r="S106" s="12" t="s">
        <v>170</v>
      </c>
      <c r="T106" s="57" t="s">
        <v>212</v>
      </c>
      <c r="U106" s="350" t="s">
        <v>352</v>
      </c>
      <c r="V106" s="8" t="s">
        <v>92</v>
      </c>
      <c r="W106" s="8" t="s">
        <v>90</v>
      </c>
      <c r="X106" s="8"/>
      <c r="Y106" s="8"/>
      <c r="Z106" s="8"/>
      <c r="AA106" s="8"/>
      <c r="AB106" s="73"/>
      <c r="AC106" s="73"/>
      <c r="AD106" s="73"/>
      <c r="AE106" s="73"/>
      <c r="AF106" s="73"/>
      <c r="AG106" s="73"/>
      <c r="AH106" s="73"/>
      <c r="AI106" s="73"/>
      <c r="AJ106" s="89"/>
      <c r="AK106" s="89"/>
      <c r="AL106" s="73"/>
      <c r="AM106" s="73"/>
      <c r="AN106" s="73"/>
      <c r="AO106" s="73"/>
      <c r="AP106" s="73"/>
      <c r="AQ106" s="73"/>
      <c r="AR106" s="222">
        <v>7.5231481481481471E-4</v>
      </c>
      <c r="AS106" s="73">
        <v>39</v>
      </c>
      <c r="AT106" s="73">
        <v>49</v>
      </c>
      <c r="AU106" s="73">
        <v>52</v>
      </c>
      <c r="AV106" s="164" t="s">
        <v>289</v>
      </c>
      <c r="AW106" s="164"/>
      <c r="AX106" s="99"/>
      <c r="AY106" s="6">
        <v>39</v>
      </c>
      <c r="AZ106" s="4" t="s">
        <v>152</v>
      </c>
      <c r="BA106" s="6"/>
      <c r="BB106" s="6"/>
      <c r="BC106" s="6">
        <v>53</v>
      </c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D106" s="5"/>
      <c r="CE106" s="5"/>
      <c r="CF106" s="5"/>
      <c r="CG106" s="5"/>
      <c r="CH106" s="5"/>
      <c r="CI106" s="5"/>
      <c r="CJ106" s="5"/>
    </row>
    <row r="107" spans="1:88" s="14" customFormat="1" ht="18.75" x14ac:dyDescent="0.3">
      <c r="A107" s="394"/>
      <c r="B107" s="365"/>
      <c r="N107" s="380">
        <f>AA107+AE107+AI107+AM107+AQ107+AU107+AY107+BC107</f>
        <v>142</v>
      </c>
      <c r="O107" s="380">
        <v>105</v>
      </c>
      <c r="P107" s="381">
        <f>AVERAGE(Y107,AC107,AG107,AK107,AO107,AS107,AW107,BA107,)</f>
        <v>18</v>
      </c>
      <c r="Q107" s="3" t="s">
        <v>134</v>
      </c>
      <c r="R107" s="12" t="s">
        <v>135</v>
      </c>
      <c r="S107" s="12" t="s">
        <v>18</v>
      </c>
      <c r="T107" s="57" t="s">
        <v>210</v>
      </c>
      <c r="U107" s="350"/>
      <c r="V107" s="8" t="s">
        <v>92</v>
      </c>
      <c r="W107" s="8" t="s">
        <v>90</v>
      </c>
      <c r="X107" s="8"/>
      <c r="Y107" s="8"/>
      <c r="Z107" s="8"/>
      <c r="AA107" s="8"/>
      <c r="AB107" s="1"/>
      <c r="AC107" s="1"/>
      <c r="AD107" s="1"/>
      <c r="AE107" s="1"/>
      <c r="AF107" s="1"/>
      <c r="AG107" s="1"/>
      <c r="AH107" s="1"/>
      <c r="AI107" s="1"/>
      <c r="AJ107" s="89"/>
      <c r="AK107" s="89"/>
      <c r="AL107" s="1"/>
      <c r="AM107" s="1"/>
      <c r="AN107" s="1"/>
      <c r="AO107" s="1"/>
      <c r="AP107" s="1"/>
      <c r="AQ107" s="1"/>
      <c r="AR107" s="220"/>
      <c r="AS107" s="1"/>
      <c r="AT107" s="6"/>
      <c r="AU107" s="8"/>
      <c r="AV107" s="227">
        <v>3.8888888888888892E-4</v>
      </c>
      <c r="AW107" s="1">
        <v>36</v>
      </c>
      <c r="AX107" s="1">
        <v>11</v>
      </c>
      <c r="AY107" s="1">
        <v>89</v>
      </c>
      <c r="AZ107" s="4" t="s">
        <v>152</v>
      </c>
      <c r="BA107" s="6"/>
      <c r="BB107" s="6"/>
      <c r="BC107" s="6">
        <v>53</v>
      </c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CA107" s="5"/>
      <c r="CB107" s="5"/>
      <c r="CC107" s="5"/>
    </row>
    <row r="108" spans="1:88" ht="18.75" x14ac:dyDescent="0.3">
      <c r="A108" s="394"/>
      <c r="N108" s="380">
        <f>AA108+AE108+AI108+AM108+AQ108+AU108+AY108+BC108</f>
        <v>141</v>
      </c>
      <c r="O108" s="380">
        <v>106</v>
      </c>
      <c r="P108" s="381">
        <f>AVERAGE(Y108,AC108,AG108,AK108,AO108,AS108,AW108,BA108,)</f>
        <v>19</v>
      </c>
      <c r="Q108" s="3" t="s">
        <v>200</v>
      </c>
      <c r="R108" s="12" t="s">
        <v>123</v>
      </c>
      <c r="S108" s="12" t="s">
        <v>170</v>
      </c>
      <c r="T108" s="57" t="s">
        <v>212</v>
      </c>
      <c r="V108" s="8" t="s">
        <v>92</v>
      </c>
      <c r="W108" s="8" t="s">
        <v>90</v>
      </c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9">
        <v>7.7546296296296304E-4</v>
      </c>
      <c r="AS108" s="8">
        <v>38</v>
      </c>
      <c r="AT108" s="6">
        <v>52</v>
      </c>
      <c r="AU108" s="8">
        <v>49</v>
      </c>
      <c r="AV108" s="164" t="s">
        <v>289</v>
      </c>
      <c r="AW108" s="164"/>
      <c r="AX108" s="99"/>
      <c r="AY108" s="6">
        <v>39</v>
      </c>
      <c r="AZ108" s="4" t="s">
        <v>152</v>
      </c>
      <c r="BC108" s="6">
        <v>53</v>
      </c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</row>
    <row r="109" spans="1:88" s="14" customFormat="1" ht="18.75" x14ac:dyDescent="0.3">
      <c r="A109" s="394"/>
      <c r="B109" s="365"/>
      <c r="N109" s="380">
        <f>AA109+AE109+AI109+AM109+AQ109+AU109+AY109+BC109</f>
        <v>141</v>
      </c>
      <c r="O109" s="380">
        <v>107</v>
      </c>
      <c r="P109" s="381">
        <f>AVERAGE(Y109,AC109,AG109,AK109,AO109,AS109,AW109,BA109,)</f>
        <v>23</v>
      </c>
      <c r="Q109" s="3" t="s">
        <v>94</v>
      </c>
      <c r="R109" s="12" t="s">
        <v>102</v>
      </c>
      <c r="S109" s="12" t="s">
        <v>57</v>
      </c>
      <c r="T109" s="57" t="s">
        <v>210</v>
      </c>
      <c r="U109" s="350"/>
      <c r="V109" s="8" t="s">
        <v>92</v>
      </c>
      <c r="W109" s="8" t="s">
        <v>90</v>
      </c>
      <c r="X109" s="8"/>
      <c r="Y109" s="8"/>
      <c r="Z109" s="8"/>
      <c r="AA109" s="8"/>
      <c r="AB109" s="1"/>
      <c r="AC109" s="1"/>
      <c r="AD109" s="1"/>
      <c r="AE109" s="1"/>
      <c r="AF109" s="1"/>
      <c r="AG109" s="1"/>
      <c r="AH109" s="1"/>
      <c r="AI109" s="1"/>
      <c r="AJ109" s="89"/>
      <c r="AK109" s="89"/>
      <c r="AL109" s="1"/>
      <c r="AM109" s="1"/>
      <c r="AN109" s="1"/>
      <c r="AO109" s="1"/>
      <c r="AP109" s="1"/>
      <c r="AQ109" s="1"/>
      <c r="AR109" s="220"/>
      <c r="AS109" s="1"/>
      <c r="AT109" s="6"/>
      <c r="AU109" s="8"/>
      <c r="AV109" s="227">
        <v>3.9236111111111107E-4</v>
      </c>
      <c r="AW109" s="1">
        <v>46</v>
      </c>
      <c r="AX109" s="1">
        <v>13</v>
      </c>
      <c r="AY109" s="1">
        <v>88</v>
      </c>
      <c r="AZ109" s="4" t="s">
        <v>152</v>
      </c>
      <c r="BA109" s="6"/>
      <c r="BB109" s="6"/>
      <c r="BC109" s="6">
        <v>53</v>
      </c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</row>
    <row r="110" spans="1:88" s="14" customFormat="1" ht="18.75" x14ac:dyDescent="0.3">
      <c r="A110" s="394"/>
      <c r="B110" s="365"/>
      <c r="N110" s="380">
        <f>AA110+AE110+AI110+AM110+AQ110+AU110+AY110+BC110</f>
        <v>140</v>
      </c>
      <c r="O110" s="380">
        <v>108</v>
      </c>
      <c r="P110" s="381">
        <f>AVERAGE(Y110,AC110,AG110,AK110,AO110,AS110,AW110,BA110,)</f>
        <v>20</v>
      </c>
      <c r="Q110" s="3" t="s">
        <v>201</v>
      </c>
      <c r="R110" s="12" t="s">
        <v>25</v>
      </c>
      <c r="S110" s="12" t="s">
        <v>18</v>
      </c>
      <c r="T110" s="57" t="s">
        <v>210</v>
      </c>
      <c r="U110" s="350"/>
      <c r="V110" s="8" t="s">
        <v>92</v>
      </c>
      <c r="W110" s="49" t="s">
        <v>66</v>
      </c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8"/>
      <c r="AK110" s="8"/>
      <c r="AL110" s="8"/>
      <c r="AM110" s="8"/>
      <c r="AN110" s="8"/>
      <c r="AO110" s="8"/>
      <c r="AP110" s="8"/>
      <c r="AQ110" s="8"/>
      <c r="AR110" s="9">
        <v>7.8472222222222214E-4</v>
      </c>
      <c r="AS110" s="8">
        <v>40</v>
      </c>
      <c r="AT110" s="6">
        <v>53</v>
      </c>
      <c r="AU110" s="8">
        <v>48</v>
      </c>
      <c r="AV110" s="164" t="s">
        <v>289</v>
      </c>
      <c r="AW110" s="164"/>
      <c r="AX110" s="99"/>
      <c r="AY110" s="6">
        <v>39</v>
      </c>
      <c r="AZ110" s="4" t="s">
        <v>152</v>
      </c>
      <c r="BA110" s="6"/>
      <c r="BB110" s="6"/>
      <c r="BC110" s="6">
        <v>53</v>
      </c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CD110" s="5"/>
      <c r="CE110" s="5"/>
      <c r="CF110" s="5"/>
      <c r="CG110" s="5"/>
      <c r="CH110" s="5"/>
      <c r="CI110" s="5"/>
      <c r="CJ110" s="5"/>
    </row>
    <row r="111" spans="1:88" s="14" customFormat="1" ht="18.75" x14ac:dyDescent="0.3">
      <c r="A111" s="394"/>
      <c r="B111" s="365"/>
      <c r="N111" s="380">
        <f>AA111+AE111+AI111+AM111+AQ111+AU111+AY111+BC111</f>
        <v>139</v>
      </c>
      <c r="O111" s="380">
        <v>109</v>
      </c>
      <c r="P111" s="381">
        <f>AVERAGE(Y111,AC111,AG111,AK111,AO111,AS111,AW111,BA111,)</f>
        <v>20</v>
      </c>
      <c r="Q111" s="3" t="s">
        <v>202</v>
      </c>
      <c r="R111" s="12" t="s">
        <v>195</v>
      </c>
      <c r="S111" s="12" t="s">
        <v>170</v>
      </c>
      <c r="T111" s="57" t="s">
        <v>212</v>
      </c>
      <c r="U111" s="350"/>
      <c r="V111" s="8" t="s">
        <v>92</v>
      </c>
      <c r="W111" s="8" t="s">
        <v>90</v>
      </c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9">
        <v>8.0092592592592585E-4</v>
      </c>
      <c r="AS111" s="8">
        <v>40</v>
      </c>
      <c r="AT111" s="6">
        <v>54</v>
      </c>
      <c r="AU111" s="8">
        <v>47</v>
      </c>
      <c r="AV111" s="164" t="s">
        <v>289</v>
      </c>
      <c r="AW111" s="164"/>
      <c r="AX111" s="99"/>
      <c r="AY111" s="6">
        <v>39</v>
      </c>
      <c r="AZ111" s="4" t="s">
        <v>152</v>
      </c>
      <c r="BA111" s="6"/>
      <c r="BB111" s="6"/>
      <c r="BC111" s="6">
        <v>53</v>
      </c>
      <c r="CA111" s="5"/>
      <c r="CB111" s="5"/>
      <c r="CC111" s="5"/>
    </row>
    <row r="112" spans="1:88" s="29" customFormat="1" ht="18.75" x14ac:dyDescent="0.3">
      <c r="A112" s="394"/>
      <c r="B112" s="367"/>
      <c r="N112" s="380">
        <f>AA112+AE112+AI112+AM112+AQ112+AU112+AY112+BC112</f>
        <v>139</v>
      </c>
      <c r="O112" s="380">
        <v>110</v>
      </c>
      <c r="P112" s="381">
        <f>AVERAGE(Y112,AC112,AG112,AK112,AO112,AS112,AW112,BA112,)</f>
        <v>21</v>
      </c>
      <c r="Q112" s="3" t="s">
        <v>103</v>
      </c>
      <c r="R112" s="12" t="s">
        <v>102</v>
      </c>
      <c r="S112" s="12" t="s">
        <v>116</v>
      </c>
      <c r="T112" s="57" t="s">
        <v>129</v>
      </c>
      <c r="U112" s="350"/>
      <c r="V112" s="8" t="s">
        <v>92</v>
      </c>
      <c r="W112" s="8" t="s">
        <v>90</v>
      </c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6"/>
      <c r="AM112" s="6"/>
      <c r="AN112" s="6"/>
      <c r="AO112" s="6"/>
      <c r="AP112" s="6"/>
      <c r="AQ112" s="6"/>
      <c r="AR112" s="220"/>
      <c r="AS112" s="6"/>
      <c r="AT112" s="6"/>
      <c r="AU112" s="8"/>
      <c r="AV112" s="128">
        <v>3.9351851851851852E-4</v>
      </c>
      <c r="AW112" s="6">
        <v>42</v>
      </c>
      <c r="AX112" s="6">
        <v>15</v>
      </c>
      <c r="AY112" s="8">
        <v>86</v>
      </c>
      <c r="AZ112" s="4" t="s">
        <v>152</v>
      </c>
      <c r="BA112" s="6"/>
      <c r="BB112" s="6"/>
      <c r="BC112" s="6">
        <v>53</v>
      </c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</row>
    <row r="113" spans="1:88" s="29" customFormat="1" ht="18.75" x14ac:dyDescent="0.3">
      <c r="A113" s="394"/>
      <c r="B113" s="367"/>
      <c r="N113" s="380">
        <f>AA113+AE113+AI113+AM113+AQ113+AU113+AY113+BC113</f>
        <v>138</v>
      </c>
      <c r="O113" s="380">
        <v>111</v>
      </c>
      <c r="P113" s="381">
        <f>AVERAGE(Y113,AC113,AG113,AK113,AO113,AS113,AW113,BA113,)</f>
        <v>21</v>
      </c>
      <c r="Q113" s="3" t="s">
        <v>216</v>
      </c>
      <c r="R113" s="12" t="s">
        <v>25</v>
      </c>
      <c r="S113" s="12" t="s">
        <v>170</v>
      </c>
      <c r="T113" s="57" t="s">
        <v>212</v>
      </c>
      <c r="U113" s="350"/>
      <c r="V113" s="8" t="s">
        <v>77</v>
      </c>
      <c r="W113" s="8" t="s">
        <v>90</v>
      </c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9">
        <v>8.2523148148148158E-4</v>
      </c>
      <c r="AS113" s="8">
        <v>42</v>
      </c>
      <c r="AT113" s="8">
        <v>55</v>
      </c>
      <c r="AU113" s="8">
        <v>46</v>
      </c>
      <c r="AV113" s="164" t="s">
        <v>289</v>
      </c>
      <c r="AW113" s="164"/>
      <c r="AX113" s="99"/>
      <c r="AY113" s="6">
        <v>39</v>
      </c>
      <c r="AZ113" s="4" t="s">
        <v>152</v>
      </c>
      <c r="BA113" s="8"/>
      <c r="BB113" s="8"/>
      <c r="BC113" s="8">
        <v>53</v>
      </c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</row>
    <row r="114" spans="1:88" s="14" customFormat="1" ht="18.75" x14ac:dyDescent="0.3">
      <c r="A114" s="394"/>
      <c r="B114" s="365"/>
      <c r="N114" s="380">
        <f>AA114+AE114+AI114+AM114+AQ114+AU114+AY114+BC114</f>
        <v>138</v>
      </c>
      <c r="O114" s="380">
        <v>112</v>
      </c>
      <c r="P114" s="381">
        <f>AVERAGE(Y114,AC114,AG114,AK114,AO114,AS114,AW114,BA114,)</f>
        <v>43</v>
      </c>
      <c r="Q114" s="3" t="s">
        <v>61</v>
      </c>
      <c r="R114" s="12" t="s">
        <v>87</v>
      </c>
      <c r="S114" s="12" t="s">
        <v>18</v>
      </c>
      <c r="T114" s="57" t="s">
        <v>210</v>
      </c>
      <c r="U114" s="350" t="s">
        <v>365</v>
      </c>
      <c r="V114" s="8" t="s">
        <v>92</v>
      </c>
      <c r="W114" s="8" t="s">
        <v>90</v>
      </c>
      <c r="X114" s="8"/>
      <c r="Y114" s="8"/>
      <c r="Z114" s="8"/>
      <c r="AA114" s="8"/>
      <c r="AB114" s="7"/>
      <c r="AC114" s="7"/>
      <c r="AD114" s="7"/>
      <c r="AE114" s="7"/>
      <c r="AF114" s="7"/>
      <c r="AG114" s="7"/>
      <c r="AH114" s="7"/>
      <c r="AI114" s="7"/>
      <c r="AJ114" s="89"/>
      <c r="AK114" s="89"/>
      <c r="AL114" s="1"/>
      <c r="AM114" s="1"/>
      <c r="AN114" s="1"/>
      <c r="AO114" s="1"/>
      <c r="AP114" s="1"/>
      <c r="AQ114" s="1"/>
      <c r="AR114" s="220"/>
      <c r="AS114" s="7"/>
      <c r="AT114" s="34"/>
      <c r="AU114" s="8"/>
      <c r="AV114" s="227">
        <v>4.4791666666666672E-4</v>
      </c>
      <c r="AW114" s="1">
        <v>60</v>
      </c>
      <c r="AX114" s="1">
        <v>33</v>
      </c>
      <c r="AY114" s="1">
        <v>68</v>
      </c>
      <c r="AZ114" s="25">
        <v>2.1180555555555555E-4</v>
      </c>
      <c r="BA114" s="24">
        <v>69</v>
      </c>
      <c r="BB114" s="24">
        <v>31</v>
      </c>
      <c r="BC114" s="24">
        <v>70</v>
      </c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CD114" s="29"/>
      <c r="CE114" s="29"/>
      <c r="CF114" s="29"/>
      <c r="CG114" s="29"/>
      <c r="CH114" s="29"/>
      <c r="CI114" s="29"/>
      <c r="CJ114" s="29"/>
    </row>
    <row r="115" spans="1:88" s="14" customFormat="1" ht="18.75" x14ac:dyDescent="0.3">
      <c r="A115" s="394"/>
      <c r="B115" s="365"/>
      <c r="N115" s="380">
        <f>AA115+AE115+AI115+AM115+AQ115+AU115+AY115+BC115</f>
        <v>137</v>
      </c>
      <c r="O115" s="380">
        <v>113</v>
      </c>
      <c r="P115" s="381">
        <f>AVERAGE(Y115,AC115,AG115,AK115,AO115,AS115,AW115,BA115,)</f>
        <v>23.5</v>
      </c>
      <c r="Q115" s="3" t="s">
        <v>203</v>
      </c>
      <c r="R115" s="12" t="s">
        <v>13</v>
      </c>
      <c r="S115" s="12" t="s">
        <v>170</v>
      </c>
      <c r="T115" s="57" t="s">
        <v>212</v>
      </c>
      <c r="U115" s="350"/>
      <c r="V115" s="8" t="s">
        <v>77</v>
      </c>
      <c r="W115" s="8" t="s">
        <v>90</v>
      </c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9">
        <v>8.3796296296296299E-4</v>
      </c>
      <c r="AS115" s="8">
        <v>47</v>
      </c>
      <c r="AT115" s="6">
        <v>56</v>
      </c>
      <c r="AU115" s="8">
        <v>45</v>
      </c>
      <c r="AV115" s="164" t="s">
        <v>289</v>
      </c>
      <c r="AW115" s="164"/>
      <c r="AX115" s="99"/>
      <c r="AY115" s="6">
        <v>39</v>
      </c>
      <c r="AZ115" s="4" t="s">
        <v>152</v>
      </c>
      <c r="BA115" s="6"/>
      <c r="BB115" s="6"/>
      <c r="BC115" s="6">
        <v>53</v>
      </c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</row>
    <row r="116" spans="1:88" ht="18.75" x14ac:dyDescent="0.3">
      <c r="A116" s="394"/>
      <c r="N116" s="380">
        <f>AA116+AE116+AI116+AM116+AQ116+AU116+AY116+BC116</f>
        <v>137</v>
      </c>
      <c r="O116" s="380">
        <v>114</v>
      </c>
      <c r="P116" s="381">
        <f>AVERAGE(Y116,AC116,AG116,AK116,AO116,AS116,AW116,BA116,)</f>
        <v>26</v>
      </c>
      <c r="Q116" s="3" t="s">
        <v>29</v>
      </c>
      <c r="R116" s="12" t="s">
        <v>7</v>
      </c>
      <c r="S116" s="12" t="s">
        <v>37</v>
      </c>
      <c r="T116" s="57" t="s">
        <v>230</v>
      </c>
      <c r="V116" s="8" t="s">
        <v>92</v>
      </c>
      <c r="W116" s="8" t="s">
        <v>90</v>
      </c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6"/>
      <c r="AM116" s="6"/>
      <c r="AP116" s="6"/>
      <c r="AQ116" s="6"/>
      <c r="AV116" s="164" t="s">
        <v>289</v>
      </c>
      <c r="AW116" s="164"/>
      <c r="AX116" s="99"/>
      <c r="AY116" s="6">
        <v>39</v>
      </c>
      <c r="AZ116" s="4">
        <v>1.7939814814814817E-4</v>
      </c>
      <c r="BA116" s="6">
        <v>52</v>
      </c>
      <c r="BB116" s="6">
        <v>3</v>
      </c>
      <c r="BC116" s="6">
        <v>98</v>
      </c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29"/>
      <c r="CB116" s="29"/>
      <c r="CC116" s="29"/>
      <c r="CD116" s="14"/>
      <c r="CE116" s="14"/>
      <c r="CF116" s="14"/>
      <c r="CG116" s="14"/>
      <c r="CH116" s="14"/>
      <c r="CI116" s="14"/>
      <c r="CJ116" s="14"/>
    </row>
    <row r="117" spans="1:88" ht="18.75" x14ac:dyDescent="0.3">
      <c r="A117" s="394"/>
      <c r="N117" s="380">
        <f>AA117+AE117+AI117+AM117+AQ117+AU117+AY117+BC117</f>
        <v>135</v>
      </c>
      <c r="O117" s="380">
        <v>115</v>
      </c>
      <c r="P117" s="381">
        <f>AVERAGE(Y117,AC117,AG117,AK117,AO117,AS117,AW117,BA117,)</f>
        <v>16</v>
      </c>
      <c r="Q117" s="3" t="s">
        <v>205</v>
      </c>
      <c r="R117" s="12" t="s">
        <v>13</v>
      </c>
      <c r="S117" s="12" t="s">
        <v>170</v>
      </c>
      <c r="T117" s="57" t="s">
        <v>212</v>
      </c>
      <c r="V117" s="8" t="s">
        <v>77</v>
      </c>
      <c r="W117" s="8" t="s">
        <v>90</v>
      </c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9">
        <v>8.4143518518518519E-4</v>
      </c>
      <c r="AS117" s="8">
        <v>32</v>
      </c>
      <c r="AT117" s="6">
        <v>58</v>
      </c>
      <c r="AU117" s="8">
        <v>43</v>
      </c>
      <c r="AV117" s="164" t="s">
        <v>289</v>
      </c>
      <c r="AW117" s="164"/>
      <c r="AX117" s="99"/>
      <c r="AY117" s="6">
        <v>39</v>
      </c>
      <c r="AZ117" s="4" t="s">
        <v>152</v>
      </c>
      <c r="BC117" s="6">
        <v>53</v>
      </c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</row>
    <row r="118" spans="1:88" ht="18.75" x14ac:dyDescent="0.3">
      <c r="A118" s="394"/>
      <c r="N118" s="380">
        <f>AA118+AE118+AI118+AM118+AQ118+AU118+AY118+BC118</f>
        <v>134</v>
      </c>
      <c r="O118" s="380">
        <v>116</v>
      </c>
      <c r="P118" s="381">
        <f>AVERAGE(Y118,AC118,AG118,AK118,AO118,AS118,AW118,BA118,)</f>
        <v>18</v>
      </c>
      <c r="Q118" s="3" t="s">
        <v>206</v>
      </c>
      <c r="R118" s="12" t="s">
        <v>173</v>
      </c>
      <c r="S118" s="12" t="s">
        <v>170</v>
      </c>
      <c r="T118" s="57" t="s">
        <v>212</v>
      </c>
      <c r="V118" s="8" t="s">
        <v>77</v>
      </c>
      <c r="W118" s="8" t="s">
        <v>90</v>
      </c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9">
        <v>8.4374999999999999E-4</v>
      </c>
      <c r="AS118" s="8">
        <v>36</v>
      </c>
      <c r="AT118" s="6">
        <v>59</v>
      </c>
      <c r="AU118" s="8">
        <v>42</v>
      </c>
      <c r="AV118" s="164" t="s">
        <v>289</v>
      </c>
      <c r="AW118" s="164"/>
      <c r="AX118" s="99"/>
      <c r="AY118" s="6">
        <v>39</v>
      </c>
      <c r="AZ118" s="4" t="s">
        <v>152</v>
      </c>
      <c r="BC118" s="6">
        <v>53</v>
      </c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14"/>
      <c r="CB118" s="14"/>
      <c r="CC118" s="14"/>
    </row>
    <row r="119" spans="1:88" ht="18.75" x14ac:dyDescent="0.3">
      <c r="A119" s="394"/>
      <c r="N119" s="380">
        <f>AA119+AE119+AI119+AM119+AQ119+AU119+AY119+BC119</f>
        <v>131</v>
      </c>
      <c r="O119" s="380">
        <v>117</v>
      </c>
      <c r="P119" s="381">
        <f>AVERAGE(Y119,AC119,AG119,AK119,AO119,AS119,AW119,BA119,)</f>
        <v>17</v>
      </c>
      <c r="Q119" s="3" t="s">
        <v>100</v>
      </c>
      <c r="R119" s="12" t="s">
        <v>50</v>
      </c>
      <c r="S119" s="12" t="s">
        <v>99</v>
      </c>
      <c r="T119" s="57" t="s">
        <v>126</v>
      </c>
      <c r="V119" s="8" t="s">
        <v>92</v>
      </c>
      <c r="W119" s="8" t="s">
        <v>90</v>
      </c>
      <c r="X119" s="8"/>
      <c r="Y119" s="8"/>
      <c r="Z119" s="8"/>
      <c r="AA119" s="8"/>
      <c r="AB119" s="1"/>
      <c r="AC119" s="1"/>
      <c r="AD119" s="1"/>
      <c r="AE119" s="1"/>
      <c r="AF119" s="1"/>
      <c r="AG119" s="1"/>
      <c r="AH119" s="1"/>
      <c r="AI119" s="1"/>
      <c r="AJ119" s="89"/>
      <c r="AK119" s="89"/>
      <c r="AL119" s="1"/>
      <c r="AM119" s="1"/>
      <c r="AN119" s="1"/>
      <c r="AO119" s="1"/>
      <c r="AP119" s="1"/>
      <c r="AQ119" s="1"/>
      <c r="AR119" s="220"/>
      <c r="AS119" s="1"/>
      <c r="AU119" s="8"/>
      <c r="AV119" s="227">
        <v>4.1319444444444449E-4</v>
      </c>
      <c r="AW119" s="1">
        <v>34</v>
      </c>
      <c r="AX119" s="1">
        <v>23</v>
      </c>
      <c r="AY119" s="1">
        <v>78</v>
      </c>
      <c r="AZ119" s="4" t="s">
        <v>152</v>
      </c>
      <c r="BC119" s="6">
        <v>53</v>
      </c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</row>
    <row r="120" spans="1:88" ht="18.75" x14ac:dyDescent="0.3">
      <c r="A120" s="394"/>
      <c r="N120" s="380">
        <f>AA120+AE120+AI120+AM120+AQ120+AU120+AY120+BC120</f>
        <v>130</v>
      </c>
      <c r="O120" s="380">
        <v>118</v>
      </c>
      <c r="P120" s="381">
        <f>AVERAGE(Y120,AC120,AG120,AK120,AO120,AS120,AW120,BA120,)</f>
        <v>25.5</v>
      </c>
      <c r="Q120" s="3" t="s">
        <v>33</v>
      </c>
      <c r="R120" s="12" t="s">
        <v>34</v>
      </c>
      <c r="S120" s="12" t="s">
        <v>37</v>
      </c>
      <c r="T120" s="57" t="s">
        <v>230</v>
      </c>
      <c r="V120" s="8" t="s">
        <v>92</v>
      </c>
      <c r="W120" s="8" t="s">
        <v>90</v>
      </c>
      <c r="X120" s="8"/>
      <c r="Y120" s="8"/>
      <c r="Z120" s="8"/>
      <c r="AA120" s="8"/>
      <c r="AB120" s="34"/>
      <c r="AC120" s="34"/>
      <c r="AD120" s="34"/>
      <c r="AE120" s="34"/>
      <c r="AF120" s="34"/>
      <c r="AG120" s="34"/>
      <c r="AH120" s="34"/>
      <c r="AI120" s="34"/>
      <c r="AJ120" s="89"/>
      <c r="AK120" s="89"/>
      <c r="AL120" s="34"/>
      <c r="AM120" s="34"/>
      <c r="AN120" s="34"/>
      <c r="AO120" s="34"/>
      <c r="AP120" s="34"/>
      <c r="AQ120" s="34"/>
      <c r="AR120" s="221"/>
      <c r="AS120" s="34"/>
      <c r="AU120" s="34"/>
      <c r="AV120" s="11"/>
      <c r="AY120" s="6">
        <v>39</v>
      </c>
      <c r="AZ120" s="25">
        <v>1.8518518518518518E-4</v>
      </c>
      <c r="BA120" s="24">
        <v>51</v>
      </c>
      <c r="BB120" s="24">
        <v>10</v>
      </c>
      <c r="BC120" s="24">
        <v>91</v>
      </c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</row>
    <row r="121" spans="1:88" ht="18.75" x14ac:dyDescent="0.3">
      <c r="A121" s="394"/>
      <c r="N121" s="380">
        <f>AA121+AE121+AI121+AM121+AQ121+AU121+AY121+BC121</f>
        <v>129</v>
      </c>
      <c r="O121" s="380">
        <v>119</v>
      </c>
      <c r="P121" s="381">
        <f>AVERAGE(Y121,AC121,AG121,AK121,AO121,AS121,AW121,BA121,)</f>
        <v>20</v>
      </c>
      <c r="Q121" s="3" t="s">
        <v>27</v>
      </c>
      <c r="R121" s="12" t="s">
        <v>13</v>
      </c>
      <c r="S121" s="12" t="s">
        <v>36</v>
      </c>
      <c r="T121" s="57" t="s">
        <v>273</v>
      </c>
      <c r="V121" s="8" t="s">
        <v>92</v>
      </c>
      <c r="W121" s="8" t="s">
        <v>90</v>
      </c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6"/>
      <c r="AM121" s="6"/>
      <c r="AP121" s="6"/>
      <c r="AQ121" s="6"/>
      <c r="AY121" s="6">
        <v>39</v>
      </c>
      <c r="AZ121" s="4">
        <v>1.8518518518518518E-4</v>
      </c>
      <c r="BA121" s="6">
        <v>40</v>
      </c>
      <c r="BB121" s="6">
        <v>11</v>
      </c>
      <c r="BC121" s="6">
        <v>90</v>
      </c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</row>
    <row r="122" spans="1:88" ht="18.75" x14ac:dyDescent="0.3">
      <c r="A122" s="394"/>
      <c r="N122" s="380">
        <f>AA122+AE122+AI122+AM122+AQ122+AU122+AY122+BC122</f>
        <v>127</v>
      </c>
      <c r="O122" s="380">
        <v>120</v>
      </c>
      <c r="P122" s="381">
        <f>AVERAGE(Y122,AC122,AG122,AK122,AO122,AS122,AW122,BA122,)</f>
        <v>16</v>
      </c>
      <c r="Q122" s="3" t="s">
        <v>98</v>
      </c>
      <c r="R122" s="12" t="s">
        <v>101</v>
      </c>
      <c r="S122" s="12" t="s">
        <v>99</v>
      </c>
      <c r="T122" s="57" t="s">
        <v>126</v>
      </c>
      <c r="V122" s="8" t="s">
        <v>92</v>
      </c>
      <c r="W122" s="8" t="s">
        <v>90</v>
      </c>
      <c r="X122" s="8"/>
      <c r="Y122" s="8"/>
      <c r="Z122" s="8"/>
      <c r="AA122" s="8"/>
      <c r="AB122" s="1"/>
      <c r="AC122" s="1"/>
      <c r="AD122" s="1"/>
      <c r="AE122" s="1"/>
      <c r="AF122" s="1"/>
      <c r="AG122" s="1"/>
      <c r="AH122" s="1"/>
      <c r="AI122" s="1"/>
      <c r="AJ122" s="89"/>
      <c r="AK122" s="89"/>
      <c r="AL122" s="1"/>
      <c r="AM122" s="1"/>
      <c r="AN122" s="1"/>
      <c r="AO122" s="1"/>
      <c r="AP122" s="1"/>
      <c r="AQ122" s="1"/>
      <c r="AR122" s="220"/>
      <c r="AS122" s="1"/>
      <c r="AT122" s="34"/>
      <c r="AU122" s="8"/>
      <c r="AV122" s="227">
        <v>4.236111111111111E-4</v>
      </c>
      <c r="AW122" s="1">
        <v>32</v>
      </c>
      <c r="AX122" s="1">
        <v>27</v>
      </c>
      <c r="AY122" s="1">
        <v>74</v>
      </c>
      <c r="AZ122" s="4" t="s">
        <v>152</v>
      </c>
      <c r="BC122" s="6">
        <v>53</v>
      </c>
    </row>
    <row r="123" spans="1:88" ht="18.75" x14ac:dyDescent="0.3">
      <c r="A123" s="394"/>
      <c r="N123" s="380">
        <f>AA123+AE123+AI123+AM123+AQ123+AU123+AY123+BC123</f>
        <v>127</v>
      </c>
      <c r="O123" s="380">
        <v>121</v>
      </c>
      <c r="P123" s="381">
        <f>AVERAGE(Y123,AC123,AG123,AK123,AO123,AS123,AW123,BA123,)</f>
        <v>18.5</v>
      </c>
      <c r="Q123" s="3" t="s">
        <v>67</v>
      </c>
      <c r="R123" s="12" t="s">
        <v>7</v>
      </c>
      <c r="S123" s="12" t="s">
        <v>26</v>
      </c>
      <c r="T123" s="57" t="s">
        <v>323</v>
      </c>
      <c r="V123" s="8" t="s">
        <v>92</v>
      </c>
      <c r="W123" s="8" t="s">
        <v>90</v>
      </c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6"/>
      <c r="AM123" s="6"/>
      <c r="AP123" s="6"/>
      <c r="AQ123" s="6"/>
      <c r="AY123" s="6">
        <v>39</v>
      </c>
      <c r="AZ123" s="4">
        <v>1.8749999999999998E-4</v>
      </c>
      <c r="BA123" s="6">
        <v>37</v>
      </c>
      <c r="BB123" s="6">
        <v>13</v>
      </c>
      <c r="BC123" s="6">
        <v>88</v>
      </c>
    </row>
    <row r="124" spans="1:88" s="14" customFormat="1" ht="18.75" x14ac:dyDescent="0.3">
      <c r="A124" s="394"/>
      <c r="B124" s="365"/>
      <c r="N124" s="380">
        <f>AA124+AE124+AI124+AM124+AQ124+AU124+AY124+BC124</f>
        <v>126</v>
      </c>
      <c r="O124" s="380">
        <v>122</v>
      </c>
      <c r="P124" s="381">
        <f>AVERAGE(Y124,AC124,AG124,AK124,AO124,AS124,AW124,BA124,)</f>
        <v>26.333333333333332</v>
      </c>
      <c r="Q124" s="3" t="s">
        <v>70</v>
      </c>
      <c r="R124" s="12" t="s">
        <v>31</v>
      </c>
      <c r="S124" s="12" t="s">
        <v>71</v>
      </c>
      <c r="T124" s="3" t="s">
        <v>210</v>
      </c>
      <c r="U124" s="350"/>
      <c r="V124" s="8" t="s">
        <v>92</v>
      </c>
      <c r="W124" s="8" t="s">
        <v>90</v>
      </c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6"/>
      <c r="AM124" s="6"/>
      <c r="AN124" s="6"/>
      <c r="AO124" s="6"/>
      <c r="AP124" s="6"/>
      <c r="AQ124" s="6"/>
      <c r="AR124" s="220"/>
      <c r="AS124" s="6"/>
      <c r="AT124" s="6"/>
      <c r="AU124" s="8"/>
      <c r="AV124" s="128">
        <v>4.5486111111111102E-4</v>
      </c>
      <c r="AW124" s="6">
        <v>40</v>
      </c>
      <c r="AX124" s="6">
        <v>37</v>
      </c>
      <c r="AY124" s="8">
        <v>63</v>
      </c>
      <c r="AZ124" s="4">
        <v>2.3032407407407409E-4</v>
      </c>
      <c r="BA124" s="6">
        <v>39</v>
      </c>
      <c r="BB124" s="6">
        <v>38</v>
      </c>
      <c r="BC124" s="6">
        <v>63</v>
      </c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</row>
    <row r="125" spans="1:88" s="14" customFormat="1" ht="18.75" x14ac:dyDescent="0.3">
      <c r="A125" s="394"/>
      <c r="B125" s="365"/>
      <c r="N125" s="380">
        <f>AA125+AE125+AI125+AM125+AQ125+AU125+AY125+BC125</f>
        <v>126</v>
      </c>
      <c r="O125" s="380">
        <v>123</v>
      </c>
      <c r="P125" s="381">
        <f>AVERAGE(Y125,AC125,AG125,AK125,AO125,AS125,AW125,BA125,)</f>
        <v>20.5</v>
      </c>
      <c r="Q125" s="3" t="s">
        <v>96</v>
      </c>
      <c r="R125" s="12" t="s">
        <v>123</v>
      </c>
      <c r="S125" s="12" t="s">
        <v>18</v>
      </c>
      <c r="T125" s="3" t="s">
        <v>210</v>
      </c>
      <c r="U125" s="350"/>
      <c r="V125" s="8" t="s">
        <v>92</v>
      </c>
      <c r="W125" s="8" t="s">
        <v>90</v>
      </c>
      <c r="X125" s="8"/>
      <c r="Y125" s="8"/>
      <c r="Z125" s="8"/>
      <c r="AA125" s="8"/>
      <c r="AB125" s="1"/>
      <c r="AC125" s="1"/>
      <c r="AD125" s="1"/>
      <c r="AE125" s="1"/>
      <c r="AF125" s="1"/>
      <c r="AG125" s="1"/>
      <c r="AH125" s="1"/>
      <c r="AI125" s="1"/>
      <c r="AJ125" s="89"/>
      <c r="AK125" s="89"/>
      <c r="AL125" s="1"/>
      <c r="AM125" s="1"/>
      <c r="AN125" s="1"/>
      <c r="AO125" s="1"/>
      <c r="AP125" s="1"/>
      <c r="AQ125" s="1"/>
      <c r="AR125" s="220"/>
      <c r="AS125" s="1"/>
      <c r="AT125" s="6"/>
      <c r="AU125" s="8"/>
      <c r="AV125" s="227">
        <v>4.2708333333333335E-4</v>
      </c>
      <c r="AW125" s="1">
        <v>41</v>
      </c>
      <c r="AX125" s="1">
        <v>28</v>
      </c>
      <c r="AY125" s="1">
        <v>73</v>
      </c>
      <c r="AZ125" s="4" t="s">
        <v>152</v>
      </c>
      <c r="BA125" s="6"/>
      <c r="BB125" s="6"/>
      <c r="BC125" s="6">
        <v>53</v>
      </c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</row>
    <row r="126" spans="1:88" s="14" customFormat="1" ht="18.75" x14ac:dyDescent="0.3">
      <c r="A126" s="394"/>
      <c r="B126" s="365"/>
      <c r="N126" s="380">
        <f>AA126+AE126+AI126+AM126+AQ126+AU126+AY126+BC126</f>
        <v>126</v>
      </c>
      <c r="O126" s="380">
        <v>124</v>
      </c>
      <c r="P126" s="381">
        <f>AVERAGE(Y126,AC126,AG126,AK126,AO126,AS126,AW126,BA126,)</f>
        <v>25.5</v>
      </c>
      <c r="Q126" s="3" t="s">
        <v>68</v>
      </c>
      <c r="R126" s="12" t="s">
        <v>7</v>
      </c>
      <c r="S126" s="12" t="s">
        <v>18</v>
      </c>
      <c r="T126" s="57" t="s">
        <v>210</v>
      </c>
      <c r="U126" s="350"/>
      <c r="V126" s="8" t="s">
        <v>92</v>
      </c>
      <c r="W126" s="8" t="s">
        <v>90</v>
      </c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6"/>
      <c r="AM126" s="6"/>
      <c r="AN126" s="6"/>
      <c r="AO126" s="6"/>
      <c r="AP126" s="6"/>
      <c r="AQ126" s="6"/>
      <c r="AR126" s="4"/>
      <c r="AS126" s="6"/>
      <c r="AT126" s="6"/>
      <c r="AU126" s="6"/>
      <c r="AV126" s="128"/>
      <c r="AW126" s="6"/>
      <c r="AX126" s="6"/>
      <c r="AY126" s="6">
        <v>39</v>
      </c>
      <c r="AZ126" s="4">
        <v>1.8981481481481478E-4</v>
      </c>
      <c r="BA126" s="6">
        <v>51</v>
      </c>
      <c r="BB126" s="6">
        <v>14</v>
      </c>
      <c r="BC126" s="6">
        <v>87</v>
      </c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</row>
    <row r="127" spans="1:88" s="14" customFormat="1" ht="18.75" x14ac:dyDescent="0.3">
      <c r="A127" s="394"/>
      <c r="B127" s="365"/>
      <c r="N127" s="380">
        <f>AA127+AE127+AI127+AM127+AQ127+AU127+AY127+BC127</f>
        <v>125</v>
      </c>
      <c r="O127" s="380">
        <v>125</v>
      </c>
      <c r="P127" s="381">
        <f>AVERAGE(Y127,AC127,AG127,AK127,AO127,AS127,AW127,BA127,)</f>
        <v>26</v>
      </c>
      <c r="Q127" s="3" t="s">
        <v>117</v>
      </c>
      <c r="R127" s="12" t="s">
        <v>13</v>
      </c>
      <c r="S127" s="12" t="s">
        <v>118</v>
      </c>
      <c r="T127" s="57" t="s">
        <v>210</v>
      </c>
      <c r="U127" s="350"/>
      <c r="V127" s="8" t="s">
        <v>92</v>
      </c>
      <c r="W127" s="8" t="s">
        <v>90</v>
      </c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6"/>
      <c r="AM127" s="6"/>
      <c r="AN127" s="6"/>
      <c r="AO127" s="6"/>
      <c r="AP127" s="6"/>
      <c r="AQ127" s="6"/>
      <c r="AR127" s="220"/>
      <c r="AS127" s="6"/>
      <c r="AT127" s="6"/>
      <c r="AU127" s="8"/>
      <c r="AV127" s="128">
        <v>4.2708333333333335E-4</v>
      </c>
      <c r="AW127" s="6">
        <v>52</v>
      </c>
      <c r="AX127" s="6">
        <v>29</v>
      </c>
      <c r="AY127" s="8">
        <v>72</v>
      </c>
      <c r="AZ127" s="4" t="s">
        <v>152</v>
      </c>
      <c r="BA127" s="6"/>
      <c r="BB127" s="6"/>
      <c r="BC127" s="6">
        <v>53</v>
      </c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</row>
    <row r="128" spans="1:88" ht="18.75" x14ac:dyDescent="0.3">
      <c r="A128" s="394"/>
      <c r="N128" s="380">
        <f>AA128+AE128+AI128+AM128+AQ128+AU128+AY128+BC128</f>
        <v>123</v>
      </c>
      <c r="O128" s="380">
        <v>126</v>
      </c>
      <c r="P128" s="381">
        <f>AVERAGE(Y128,AC128,AG128,AK128,AO128,AS128,AW128,BA128,)</f>
        <v>20</v>
      </c>
      <c r="Q128" s="3" t="s">
        <v>136</v>
      </c>
      <c r="R128" s="12" t="s">
        <v>135</v>
      </c>
      <c r="S128" s="12" t="s">
        <v>18</v>
      </c>
      <c r="T128" s="57" t="s">
        <v>210</v>
      </c>
      <c r="V128" s="8" t="s">
        <v>92</v>
      </c>
      <c r="W128" s="8" t="s">
        <v>90</v>
      </c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6"/>
      <c r="AM128" s="6"/>
      <c r="AP128" s="6"/>
      <c r="AQ128" s="6"/>
      <c r="AR128" s="220"/>
      <c r="AU128" s="8"/>
      <c r="AV128" s="128">
        <v>4.3865740740740736E-4</v>
      </c>
      <c r="AW128" s="6">
        <v>40</v>
      </c>
      <c r="AX128" s="6">
        <v>31</v>
      </c>
      <c r="AY128" s="8">
        <v>70</v>
      </c>
      <c r="AZ128" s="4" t="s">
        <v>152</v>
      </c>
      <c r="BC128" s="6">
        <v>53</v>
      </c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</row>
    <row r="129" spans="1:88" ht="18.75" x14ac:dyDescent="0.3">
      <c r="A129" s="394"/>
      <c r="N129" s="380">
        <f>AA129+AE129+AI129+AM129+AQ129+AU129+AY129+BC129</f>
        <v>118</v>
      </c>
      <c r="O129" s="380">
        <v>127</v>
      </c>
      <c r="P129" s="381">
        <f>AVERAGE(Y129,AC129,AG129,AK129,AO129,AS129,AW129,BA129,)</f>
        <v>17</v>
      </c>
      <c r="Q129" s="3" t="s">
        <v>108</v>
      </c>
      <c r="R129" s="12" t="s">
        <v>50</v>
      </c>
      <c r="S129" s="12" t="s">
        <v>71</v>
      </c>
      <c r="T129" s="3" t="s">
        <v>210</v>
      </c>
      <c r="V129" s="8" t="s">
        <v>92</v>
      </c>
      <c r="W129" s="8" t="s">
        <v>90</v>
      </c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6"/>
      <c r="AM129" s="6"/>
      <c r="AP129" s="6"/>
      <c r="AQ129" s="6"/>
      <c r="AR129" s="220"/>
      <c r="AU129" s="8"/>
      <c r="AV129" s="128">
        <v>4.5486111111111102E-4</v>
      </c>
      <c r="AW129" s="6">
        <v>34</v>
      </c>
      <c r="AX129" s="6">
        <v>36</v>
      </c>
      <c r="AY129" s="8">
        <v>65</v>
      </c>
      <c r="AZ129" s="4" t="s">
        <v>152</v>
      </c>
      <c r="BC129" s="6">
        <v>53</v>
      </c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</row>
    <row r="130" spans="1:88" s="2" customFormat="1" ht="18.75" x14ac:dyDescent="0.3">
      <c r="A130" s="394"/>
      <c r="B130" s="368"/>
      <c r="N130" s="380">
        <f>AA130+AE130+AI130+AM130+AQ130+AU130+AY130+BC130</f>
        <v>115</v>
      </c>
      <c r="O130" s="380">
        <v>128</v>
      </c>
      <c r="P130" s="381">
        <f>AVERAGE(Y130,AC130,AG130,AK130,AO130,AS130,AW130,BA130,)</f>
        <v>20</v>
      </c>
      <c r="Q130" s="3" t="s">
        <v>107</v>
      </c>
      <c r="R130" s="12" t="s">
        <v>50</v>
      </c>
      <c r="S130" s="12" t="s">
        <v>71</v>
      </c>
      <c r="T130" s="3" t="s">
        <v>210</v>
      </c>
      <c r="U130" s="350"/>
      <c r="V130" s="8" t="s">
        <v>92</v>
      </c>
      <c r="W130" s="8" t="s">
        <v>90</v>
      </c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6"/>
      <c r="AM130" s="6"/>
      <c r="AN130" s="6"/>
      <c r="AO130" s="6"/>
      <c r="AP130" s="6"/>
      <c r="AQ130" s="6"/>
      <c r="AR130" s="220"/>
      <c r="AS130" s="6"/>
      <c r="AT130" s="6"/>
      <c r="AU130" s="8"/>
      <c r="AV130" s="128">
        <v>4.6296296296296293E-4</v>
      </c>
      <c r="AW130" s="6">
        <v>40</v>
      </c>
      <c r="AX130" s="6">
        <v>39</v>
      </c>
      <c r="AY130" s="8">
        <v>62</v>
      </c>
      <c r="AZ130" s="4" t="s">
        <v>152</v>
      </c>
      <c r="BA130" s="6"/>
      <c r="BB130" s="6"/>
      <c r="BC130" s="6">
        <v>53</v>
      </c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5"/>
      <c r="CE130" s="5"/>
      <c r="CF130" s="5"/>
      <c r="CG130" s="5"/>
      <c r="CH130" s="5"/>
      <c r="CI130" s="5"/>
      <c r="CJ130" s="5"/>
    </row>
    <row r="131" spans="1:88" ht="18.75" x14ac:dyDescent="0.3">
      <c r="A131" s="394"/>
      <c r="N131" s="380">
        <f>AA131+AE131+AI131+AM131+AQ131+AU131+AY131+BC131</f>
        <v>113</v>
      </c>
      <c r="O131" s="380">
        <v>129</v>
      </c>
      <c r="P131" s="381">
        <f>AVERAGE(Y131,AC131,AG131,AK131,AO131,AS131,AW131,BA131,)</f>
        <v>21</v>
      </c>
      <c r="Q131" s="3" t="s">
        <v>140</v>
      </c>
      <c r="R131" s="12" t="s">
        <v>245</v>
      </c>
      <c r="S131" s="12" t="s">
        <v>18</v>
      </c>
      <c r="T131" s="57" t="s">
        <v>210</v>
      </c>
      <c r="V131" s="8" t="s">
        <v>92</v>
      </c>
      <c r="W131" s="8" t="s">
        <v>90</v>
      </c>
      <c r="X131" s="8"/>
      <c r="Y131" s="8"/>
      <c r="Z131" s="8"/>
      <c r="AA131" s="8"/>
      <c r="AB131" s="1"/>
      <c r="AC131" s="1"/>
      <c r="AD131" s="1"/>
      <c r="AE131" s="1"/>
      <c r="AF131" s="1"/>
      <c r="AG131" s="1"/>
      <c r="AH131" s="1"/>
      <c r="AI131" s="1"/>
      <c r="AJ131" s="89"/>
      <c r="AK131" s="89"/>
      <c r="AL131" s="1"/>
      <c r="AM131" s="1"/>
      <c r="AN131" s="1"/>
      <c r="AO131" s="1"/>
      <c r="AP131" s="1"/>
      <c r="AQ131" s="1"/>
      <c r="AR131" s="220"/>
      <c r="AS131" s="1"/>
      <c r="AU131" s="8"/>
      <c r="AV131" s="227">
        <v>4.6296296296296293E-4</v>
      </c>
      <c r="AW131" s="1">
        <v>42</v>
      </c>
      <c r="AX131" s="1">
        <v>41</v>
      </c>
      <c r="AY131" s="1">
        <v>60</v>
      </c>
      <c r="AZ131" s="4" t="s">
        <v>152</v>
      </c>
      <c r="BC131" s="6">
        <v>53</v>
      </c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</row>
    <row r="132" spans="1:88" ht="18.75" x14ac:dyDescent="0.3">
      <c r="A132" s="394"/>
      <c r="N132" s="380">
        <f>AA132+AE132+AI132+AM132+AQ132+AU132+AY132+BC132</f>
        <v>112</v>
      </c>
      <c r="O132" s="380">
        <v>130</v>
      </c>
      <c r="P132" s="381">
        <f>AVERAGE(Y132,AC132,AG132,AK132,AO132,AS132,AW132,BA132,)</f>
        <v>20</v>
      </c>
      <c r="Q132" s="3" t="s">
        <v>109</v>
      </c>
      <c r="R132" s="12" t="s">
        <v>101</v>
      </c>
      <c r="S132" s="12" t="s">
        <v>71</v>
      </c>
      <c r="T132" s="57" t="s">
        <v>210</v>
      </c>
      <c r="V132" s="8" t="s">
        <v>92</v>
      </c>
      <c r="W132" s="8" t="s">
        <v>90</v>
      </c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6"/>
      <c r="AM132" s="6"/>
      <c r="AP132" s="6"/>
      <c r="AQ132" s="6"/>
      <c r="AR132" s="220"/>
      <c r="AU132" s="8"/>
      <c r="AV132" s="128">
        <v>4.6527777777777778E-4</v>
      </c>
      <c r="AW132" s="6">
        <v>40</v>
      </c>
      <c r="AX132" s="6">
        <v>42</v>
      </c>
      <c r="AY132" s="8">
        <v>59</v>
      </c>
      <c r="AZ132" s="4" t="s">
        <v>152</v>
      </c>
      <c r="BC132" s="6">
        <v>53</v>
      </c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D132" s="2"/>
      <c r="CE132" s="2"/>
      <c r="CF132" s="2"/>
      <c r="CG132" s="2"/>
      <c r="CH132" s="2"/>
      <c r="CI132" s="2"/>
      <c r="CJ132" s="2"/>
    </row>
    <row r="133" spans="1:88" ht="18.75" x14ac:dyDescent="0.3">
      <c r="A133" s="394"/>
      <c r="N133" s="380">
        <f>AA133+AE133+AI133+AM133+AQ133+AU133+AY133+BC133</f>
        <v>110</v>
      </c>
      <c r="O133" s="380">
        <v>131</v>
      </c>
      <c r="P133" s="381">
        <f>AVERAGE(Y133,AC133,AG133,AK133,AO133,AS133,AW133,BA133,)</f>
        <v>22.5</v>
      </c>
      <c r="Q133" s="3" t="s">
        <v>110</v>
      </c>
      <c r="R133" s="12" t="s">
        <v>50</v>
      </c>
      <c r="S133" s="12" t="s">
        <v>71</v>
      </c>
      <c r="T133" s="3" t="s">
        <v>210</v>
      </c>
      <c r="V133" s="8" t="s">
        <v>92</v>
      </c>
      <c r="W133" s="8" t="s">
        <v>90</v>
      </c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6"/>
      <c r="AM133" s="6"/>
      <c r="AP133" s="6"/>
      <c r="AQ133" s="6"/>
      <c r="AR133" s="220"/>
      <c r="AU133" s="8"/>
      <c r="AV133" s="128">
        <v>4.7569444444444444E-4</v>
      </c>
      <c r="AW133" s="6">
        <v>45</v>
      </c>
      <c r="AX133" s="6">
        <v>44</v>
      </c>
      <c r="AY133" s="8">
        <v>57</v>
      </c>
      <c r="AZ133" s="4" t="s">
        <v>152</v>
      </c>
      <c r="BC133" s="6">
        <v>53</v>
      </c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CA133" s="2"/>
      <c r="CB133" s="2"/>
      <c r="CC133" s="2"/>
    </row>
    <row r="134" spans="1:88" s="33" customFormat="1" ht="18.75" x14ac:dyDescent="0.3">
      <c r="A134" s="394"/>
      <c r="B134" s="366"/>
      <c r="N134" s="380">
        <f>AA134+AE134+AI134+AM134+AQ134+AU134+AY134+BC134</f>
        <v>107</v>
      </c>
      <c r="O134" s="380">
        <v>132</v>
      </c>
      <c r="P134" s="381">
        <f>AVERAGE(Y134,AC134,AG134,AK134,AO134,AS134,AW134,BA134,)</f>
        <v>18.5</v>
      </c>
      <c r="Q134" s="3" t="s">
        <v>112</v>
      </c>
      <c r="R134" s="12" t="s">
        <v>101</v>
      </c>
      <c r="S134" s="12" t="s">
        <v>71</v>
      </c>
      <c r="T134" s="3" t="s">
        <v>210</v>
      </c>
      <c r="U134" s="350"/>
      <c r="V134" s="8" t="s">
        <v>92</v>
      </c>
      <c r="W134" s="8" t="s">
        <v>90</v>
      </c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6"/>
      <c r="AM134" s="6"/>
      <c r="AN134" s="6"/>
      <c r="AO134" s="6"/>
      <c r="AP134" s="6"/>
      <c r="AQ134" s="6"/>
      <c r="AR134" s="220"/>
      <c r="AS134" s="6"/>
      <c r="AT134" s="6"/>
      <c r="AU134" s="8"/>
      <c r="AV134" s="128">
        <v>4.942129629629629E-4</v>
      </c>
      <c r="AW134" s="6">
        <v>37</v>
      </c>
      <c r="AX134" s="6">
        <v>47</v>
      </c>
      <c r="AY134" s="8">
        <v>54</v>
      </c>
      <c r="AZ134" s="4" t="s">
        <v>152</v>
      </c>
      <c r="BA134" s="6"/>
      <c r="BB134" s="6"/>
      <c r="BC134" s="6">
        <v>53</v>
      </c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</row>
    <row r="135" spans="1:88" ht="18.75" x14ac:dyDescent="0.3">
      <c r="A135" s="394"/>
      <c r="N135" s="380">
        <f>AA135+AE135+AI135+AM135+AQ135+AU135+AY135+BC135</f>
        <v>105</v>
      </c>
      <c r="O135" s="380">
        <v>133</v>
      </c>
      <c r="P135" s="381">
        <f>AVERAGE(Y135,AC135,AG135,AK135,AO135,AS135,AW135,BA135,)</f>
        <v>19.5</v>
      </c>
      <c r="Q135" s="3" t="s">
        <v>138</v>
      </c>
      <c r="R135" s="12" t="s">
        <v>114</v>
      </c>
      <c r="S135" s="12" t="s">
        <v>18</v>
      </c>
      <c r="T135" s="57" t="s">
        <v>210</v>
      </c>
      <c r="V135" s="8" t="s">
        <v>92</v>
      </c>
      <c r="W135" s="8" t="s">
        <v>90</v>
      </c>
      <c r="X135" s="8"/>
      <c r="Y135" s="8"/>
      <c r="Z135" s="8"/>
      <c r="AA135" s="8"/>
      <c r="AB135" s="1"/>
      <c r="AC135" s="1"/>
      <c r="AD135" s="1"/>
      <c r="AE135" s="1"/>
      <c r="AF135" s="1"/>
      <c r="AG135" s="1"/>
      <c r="AH135" s="1"/>
      <c r="AI135" s="1"/>
      <c r="AJ135" s="89"/>
      <c r="AK135" s="89"/>
      <c r="AL135" s="1"/>
      <c r="AM135" s="1"/>
      <c r="AN135" s="1"/>
      <c r="AO135" s="1"/>
      <c r="AP135" s="1"/>
      <c r="AQ135" s="1"/>
      <c r="AR135" s="220"/>
      <c r="AS135" s="1"/>
      <c r="AU135" s="8"/>
      <c r="AV135" s="227">
        <v>5.3125000000000004E-4</v>
      </c>
      <c r="AW135" s="1">
        <v>39</v>
      </c>
      <c r="AX135" s="1">
        <v>49</v>
      </c>
      <c r="AY135" s="1">
        <v>52</v>
      </c>
      <c r="AZ135" s="4" t="s">
        <v>152</v>
      </c>
      <c r="BC135" s="6">
        <v>53</v>
      </c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</row>
    <row r="136" spans="1:88" ht="18.75" x14ac:dyDescent="0.3">
      <c r="A136" s="394"/>
      <c r="N136" s="380">
        <f>AA136+AE136+AI136+AM136+AQ136+AU136+AY136+BC136</f>
        <v>102</v>
      </c>
      <c r="O136" s="380">
        <v>134</v>
      </c>
      <c r="P136" s="381">
        <f>AVERAGE(Y136,AC136,AG136,AK136,AO136,AS136,AW136,BA136,)</f>
        <v>16.5</v>
      </c>
      <c r="Q136" s="3" t="s">
        <v>145</v>
      </c>
      <c r="R136" s="12" t="s">
        <v>245</v>
      </c>
      <c r="S136" s="12" t="s">
        <v>18</v>
      </c>
      <c r="T136" s="57" t="s">
        <v>210</v>
      </c>
      <c r="V136" s="8" t="s">
        <v>92</v>
      </c>
      <c r="W136" s="8" t="s">
        <v>90</v>
      </c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6"/>
      <c r="AM136" s="6"/>
      <c r="AP136" s="6"/>
      <c r="AQ136" s="6"/>
      <c r="AR136" s="220"/>
      <c r="AU136" s="8"/>
      <c r="AV136" s="128">
        <v>5.5555555555555556E-4</v>
      </c>
      <c r="AW136" s="6">
        <v>33</v>
      </c>
      <c r="AX136" s="6">
        <v>52</v>
      </c>
      <c r="AY136" s="8">
        <v>49</v>
      </c>
      <c r="AZ136" s="4" t="s">
        <v>152</v>
      </c>
      <c r="BC136" s="6">
        <v>53</v>
      </c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CD136" s="33"/>
      <c r="CE136" s="33"/>
      <c r="CF136" s="33"/>
      <c r="CG136" s="33"/>
      <c r="CH136" s="33"/>
      <c r="CI136" s="33"/>
      <c r="CJ136" s="33"/>
    </row>
    <row r="137" spans="1:88" ht="18.75" x14ac:dyDescent="0.3">
      <c r="A137" s="394"/>
      <c r="N137" s="380">
        <f>AA137+AE137+AI137+AM137+AQ137+AU137+AY137+BC137</f>
        <v>101</v>
      </c>
      <c r="O137" s="380">
        <v>135</v>
      </c>
      <c r="P137" s="381">
        <f>AVERAGE(Y137,AC137,AG137,AK137,AO137,AS137,AW137,BA137,)</f>
        <v>17.5</v>
      </c>
      <c r="Q137" s="3" t="s">
        <v>141</v>
      </c>
      <c r="R137" s="12" t="s">
        <v>245</v>
      </c>
      <c r="S137" s="12" t="s">
        <v>18</v>
      </c>
      <c r="T137" s="57" t="s">
        <v>210</v>
      </c>
      <c r="V137" s="8" t="s">
        <v>92</v>
      </c>
      <c r="W137" s="8" t="s">
        <v>90</v>
      </c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6"/>
      <c r="AM137" s="6"/>
      <c r="AP137" s="6"/>
      <c r="AQ137" s="6"/>
      <c r="AR137" s="220"/>
      <c r="AU137" s="8"/>
      <c r="AV137" s="128">
        <v>5.6724537037037041E-4</v>
      </c>
      <c r="AW137" s="6">
        <v>35</v>
      </c>
      <c r="AX137" s="6">
        <v>53</v>
      </c>
      <c r="AY137" s="8">
        <v>48</v>
      </c>
      <c r="AZ137" s="4" t="s">
        <v>152</v>
      </c>
      <c r="BC137" s="6">
        <v>53</v>
      </c>
      <c r="CA137" s="33"/>
      <c r="CB137" s="33"/>
      <c r="CC137" s="33"/>
    </row>
    <row r="138" spans="1:88" ht="18.75" x14ac:dyDescent="0.3">
      <c r="A138" s="394"/>
      <c r="N138" s="380">
        <f>AA138+AE138+AI138+AM138+AQ138+AU138+AY138+BC138</f>
        <v>101</v>
      </c>
      <c r="O138" s="380">
        <v>136</v>
      </c>
      <c r="P138" s="381">
        <f>AVERAGE(Y138,AC138,AG138,AK138,AO138,AS138,AW138,BA138,)</f>
        <v>43.333333333333336</v>
      </c>
      <c r="Q138" s="3" t="s">
        <v>9</v>
      </c>
      <c r="R138" s="12" t="s">
        <v>88</v>
      </c>
      <c r="S138" s="12" t="s">
        <v>18</v>
      </c>
      <c r="T138" s="3" t="s">
        <v>210</v>
      </c>
      <c r="U138" s="350" t="s">
        <v>355</v>
      </c>
      <c r="V138" s="8" t="s">
        <v>92</v>
      </c>
      <c r="W138" s="8" t="s">
        <v>90</v>
      </c>
      <c r="X138" s="8"/>
      <c r="Y138" s="8"/>
      <c r="Z138" s="8"/>
      <c r="AA138" s="8"/>
      <c r="AB138" s="7"/>
      <c r="AC138" s="7"/>
      <c r="AD138" s="7"/>
      <c r="AE138" s="7"/>
      <c r="AF138" s="7"/>
      <c r="AG138" s="7"/>
      <c r="AH138" s="7"/>
      <c r="AI138" s="7"/>
      <c r="AJ138" s="89"/>
      <c r="AK138" s="89"/>
      <c r="AL138" s="1"/>
      <c r="AM138" s="1"/>
      <c r="AN138" s="1"/>
      <c r="AO138" s="1"/>
      <c r="AP138" s="1"/>
      <c r="AQ138" s="1"/>
      <c r="AR138" s="220"/>
      <c r="AS138" s="7"/>
      <c r="AU138" s="8"/>
      <c r="AV138" s="227">
        <v>6.0648148148148139E-4</v>
      </c>
      <c r="AW138" s="1">
        <v>57</v>
      </c>
      <c r="AX138" s="1">
        <v>56</v>
      </c>
      <c r="AY138" s="1">
        <v>45</v>
      </c>
      <c r="AZ138" s="25">
        <v>2.6388888888888886E-4</v>
      </c>
      <c r="BA138" s="24">
        <v>73</v>
      </c>
      <c r="BB138" s="24">
        <v>45</v>
      </c>
      <c r="BC138" s="24">
        <v>56</v>
      </c>
    </row>
    <row r="139" spans="1:88" s="33" customFormat="1" ht="18.75" x14ac:dyDescent="0.3">
      <c r="A139" s="394"/>
      <c r="B139" s="366"/>
      <c r="N139" s="380">
        <f>AA139+AE139+AI139+AM139+AQ139+AU139+AY139+BC139</f>
        <v>100</v>
      </c>
      <c r="O139" s="380">
        <v>137</v>
      </c>
      <c r="P139" s="381">
        <f>AVERAGE(Y139,AC139,AG139,AK139,AO139,AS139,AW139,BA139,)</f>
        <v>20</v>
      </c>
      <c r="Q139" s="3" t="s">
        <v>115</v>
      </c>
      <c r="R139" s="12" t="s">
        <v>7</v>
      </c>
      <c r="S139" s="12" t="s">
        <v>18</v>
      </c>
      <c r="T139" s="3" t="s">
        <v>210</v>
      </c>
      <c r="U139" s="350"/>
      <c r="V139" s="8" t="s">
        <v>77</v>
      </c>
      <c r="W139" s="8" t="s">
        <v>90</v>
      </c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6"/>
      <c r="AM139" s="6"/>
      <c r="AN139" s="6"/>
      <c r="AO139" s="6"/>
      <c r="AP139" s="6"/>
      <c r="AQ139" s="6"/>
      <c r="AR139" s="220"/>
      <c r="AS139" s="6"/>
      <c r="AT139" s="6"/>
      <c r="AU139" s="8"/>
      <c r="AV139" s="128">
        <v>5.8564814814814818E-4</v>
      </c>
      <c r="AW139" s="6">
        <v>40</v>
      </c>
      <c r="AX139" s="6">
        <v>54</v>
      </c>
      <c r="AY139" s="8">
        <v>47</v>
      </c>
      <c r="AZ139" s="4" t="s">
        <v>152</v>
      </c>
      <c r="BA139" s="6"/>
      <c r="BB139" s="6"/>
      <c r="BC139" s="6">
        <v>53</v>
      </c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</row>
    <row r="140" spans="1:88" ht="18.75" x14ac:dyDescent="0.3">
      <c r="A140" s="394"/>
      <c r="N140" s="380">
        <f>AA140+AE140+AI140+AM140+AQ140+AU140+AY140+BC140</f>
        <v>99</v>
      </c>
      <c r="O140" s="380">
        <v>138</v>
      </c>
      <c r="P140" s="381">
        <f>AVERAGE(Y140,AC140,AG140,AK140,AO140,AS140,AW140,BA140,)</f>
        <v>19</v>
      </c>
      <c r="Q140" s="3" t="s">
        <v>139</v>
      </c>
      <c r="R140" s="12" t="s">
        <v>114</v>
      </c>
      <c r="S140" s="12" t="s">
        <v>18</v>
      </c>
      <c r="T140" s="57" t="s">
        <v>210</v>
      </c>
      <c r="V140" s="8" t="s">
        <v>92</v>
      </c>
      <c r="W140" s="8" t="s">
        <v>90</v>
      </c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6"/>
      <c r="AM140" s="6"/>
      <c r="AP140" s="6"/>
      <c r="AQ140" s="6"/>
      <c r="AR140" s="220"/>
      <c r="AU140" s="8"/>
      <c r="AV140" s="128">
        <v>6.030092592592593E-4</v>
      </c>
      <c r="AW140" s="6">
        <v>38</v>
      </c>
      <c r="AX140" s="6">
        <v>55</v>
      </c>
      <c r="AY140" s="8">
        <v>46</v>
      </c>
      <c r="AZ140" s="4" t="s">
        <v>152</v>
      </c>
      <c r="BC140" s="6">
        <v>53</v>
      </c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</row>
    <row r="141" spans="1:88" ht="18.75" x14ac:dyDescent="0.3">
      <c r="A141" s="394"/>
      <c r="N141" s="380">
        <f>AA141+AE141+AI141+AM141+AQ141+AU141+AY141+BC141</f>
        <v>97</v>
      </c>
      <c r="O141" s="380">
        <v>139</v>
      </c>
      <c r="P141" s="381">
        <f>AVERAGE(Y141,AC141,AG141,AK141,AO141,AS141,AW141,BA141,)</f>
        <v>20</v>
      </c>
      <c r="Q141" s="3" t="s">
        <v>111</v>
      </c>
      <c r="R141" s="12" t="s">
        <v>101</v>
      </c>
      <c r="S141" s="12" t="s">
        <v>71</v>
      </c>
      <c r="T141" s="3" t="s">
        <v>210</v>
      </c>
      <c r="V141" s="8" t="s">
        <v>77</v>
      </c>
      <c r="W141" s="8" t="s">
        <v>90</v>
      </c>
      <c r="X141" s="8"/>
      <c r="Y141" s="8"/>
      <c r="Z141" s="8"/>
      <c r="AA141" s="8"/>
      <c r="AB141" s="1"/>
      <c r="AC141" s="1"/>
      <c r="AD141" s="1"/>
      <c r="AE141" s="1"/>
      <c r="AF141" s="1"/>
      <c r="AG141" s="1"/>
      <c r="AH141" s="1"/>
      <c r="AI141" s="1"/>
      <c r="AJ141" s="89"/>
      <c r="AK141" s="89"/>
      <c r="AL141" s="1"/>
      <c r="AM141" s="1"/>
      <c r="AN141" s="1"/>
      <c r="AO141" s="1"/>
      <c r="AP141" s="1"/>
      <c r="AQ141" s="1"/>
      <c r="AR141" s="220"/>
      <c r="AS141" s="1"/>
      <c r="AU141" s="8"/>
      <c r="AV141" s="227">
        <v>6.076388888888889E-4</v>
      </c>
      <c r="AW141" s="1">
        <v>40</v>
      </c>
      <c r="AX141" s="1">
        <v>57</v>
      </c>
      <c r="AY141" s="1">
        <v>44</v>
      </c>
      <c r="AZ141" s="4" t="s">
        <v>152</v>
      </c>
      <c r="BC141" s="6">
        <v>53</v>
      </c>
      <c r="CD141" s="33"/>
      <c r="CE141" s="33"/>
      <c r="CF141" s="33"/>
      <c r="CG141" s="33"/>
      <c r="CH141" s="33"/>
      <c r="CI141" s="33"/>
      <c r="CJ141" s="33"/>
    </row>
    <row r="142" spans="1:88" ht="18.75" x14ac:dyDescent="0.3">
      <c r="A142" s="394"/>
      <c r="N142" s="380">
        <f>AA142+AE142+AI142+AM142+AQ142+AU142+AY142+BC142</f>
        <v>96</v>
      </c>
      <c r="O142" s="380">
        <v>140</v>
      </c>
      <c r="P142" s="381">
        <f>AVERAGE(Y142,AC142,AG142,AK142,AO142,AS142,AW142,BA142,)</f>
        <v>17.5</v>
      </c>
      <c r="Q142" s="3" t="s">
        <v>137</v>
      </c>
      <c r="R142" s="12" t="s">
        <v>135</v>
      </c>
      <c r="S142" s="12" t="s">
        <v>18</v>
      </c>
      <c r="T142" s="57" t="s">
        <v>210</v>
      </c>
      <c r="U142" s="350" t="s">
        <v>364</v>
      </c>
      <c r="V142" s="8" t="s">
        <v>77</v>
      </c>
      <c r="W142" s="8" t="s">
        <v>90</v>
      </c>
      <c r="X142" s="8"/>
      <c r="Y142" s="8"/>
      <c r="Z142" s="8"/>
      <c r="AA142" s="8"/>
      <c r="AB142" s="1"/>
      <c r="AC142" s="1"/>
      <c r="AD142" s="1"/>
      <c r="AE142" s="1"/>
      <c r="AF142" s="1"/>
      <c r="AG142" s="1"/>
      <c r="AH142" s="1"/>
      <c r="AI142" s="1"/>
      <c r="AJ142" s="89"/>
      <c r="AK142" s="89"/>
      <c r="AL142" s="1"/>
      <c r="AM142" s="1"/>
      <c r="AN142" s="1"/>
      <c r="AO142" s="1"/>
      <c r="AP142" s="1"/>
      <c r="AQ142" s="1"/>
      <c r="AR142" s="220"/>
      <c r="AS142" s="1"/>
      <c r="AT142" s="34"/>
      <c r="AU142" s="8"/>
      <c r="AV142" s="227">
        <v>6.087962962962963E-4</v>
      </c>
      <c r="AW142" s="1">
        <v>35</v>
      </c>
      <c r="AX142" s="1">
        <v>58</v>
      </c>
      <c r="AY142" s="1">
        <v>43</v>
      </c>
      <c r="AZ142" s="4" t="s">
        <v>152</v>
      </c>
      <c r="BC142" s="6">
        <v>53</v>
      </c>
      <c r="CA142" s="33"/>
      <c r="CB142" s="33"/>
      <c r="CC142" s="33"/>
    </row>
    <row r="143" spans="1:88" s="33" customFormat="1" ht="18.75" x14ac:dyDescent="0.3">
      <c r="A143" s="394"/>
      <c r="B143" s="366"/>
      <c r="N143" s="380">
        <f>AA143+AE143+AI143+AM143+AQ143+AU143+AY143+BC143</f>
        <v>94</v>
      </c>
      <c r="O143" s="380">
        <v>141</v>
      </c>
      <c r="P143" s="381">
        <f>AVERAGE(Y143,AC143,AG143,AK143,AO143,AS143,AW143,BA143,)</f>
        <v>16.5</v>
      </c>
      <c r="Q143" s="3" t="s">
        <v>132</v>
      </c>
      <c r="R143" s="12" t="s">
        <v>31</v>
      </c>
      <c r="S143" s="12" t="s">
        <v>18</v>
      </c>
      <c r="T143" s="57" t="s">
        <v>210</v>
      </c>
      <c r="U143" s="350"/>
      <c r="V143" s="8" t="s">
        <v>77</v>
      </c>
      <c r="W143" s="8" t="s">
        <v>90</v>
      </c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6"/>
      <c r="AM143" s="6"/>
      <c r="AN143" s="6"/>
      <c r="AO143" s="6"/>
      <c r="AP143" s="6"/>
      <c r="AQ143" s="6"/>
      <c r="AR143" s="220"/>
      <c r="AS143" s="6"/>
      <c r="AT143" s="6"/>
      <c r="AU143" s="8"/>
      <c r="AV143" s="128">
        <v>6.7013888888888885E-4</v>
      </c>
      <c r="AW143" s="6">
        <v>33</v>
      </c>
      <c r="AX143" s="6">
        <v>60</v>
      </c>
      <c r="AY143" s="8">
        <v>41</v>
      </c>
      <c r="AZ143" s="4" t="s">
        <v>152</v>
      </c>
      <c r="BA143" s="6"/>
      <c r="BB143" s="6"/>
      <c r="BC143" s="6">
        <v>53</v>
      </c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</row>
    <row r="144" spans="1:88" s="33" customFormat="1" ht="18.75" x14ac:dyDescent="0.3">
      <c r="A144" s="394"/>
      <c r="B144" s="366"/>
      <c r="N144" s="380">
        <f>AA144+AE144+AI144+AM144+AQ144+AU144+AY144+BC144</f>
        <v>84</v>
      </c>
      <c r="O144" s="380">
        <v>142</v>
      </c>
      <c r="P144" s="381">
        <f>AVERAGE(Y144,AC144,AG144,AK144,AO144,AS144,AW144,BA144,)</f>
        <v>29.5</v>
      </c>
      <c r="Q144" s="3" t="s">
        <v>144</v>
      </c>
      <c r="R144" s="12" t="s">
        <v>7</v>
      </c>
      <c r="S144" s="12" t="s">
        <v>37</v>
      </c>
      <c r="T144" s="57" t="s">
        <v>230</v>
      </c>
      <c r="U144" s="350"/>
      <c r="V144" s="8" t="s">
        <v>92</v>
      </c>
      <c r="W144" s="8" t="s">
        <v>90</v>
      </c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6"/>
      <c r="AM144" s="6"/>
      <c r="AN144" s="6"/>
      <c r="AO144" s="6"/>
      <c r="AP144" s="6"/>
      <c r="AQ144" s="6"/>
      <c r="AR144" s="4"/>
      <c r="AS144" s="6"/>
      <c r="AT144" s="6"/>
      <c r="AU144" s="6"/>
      <c r="AV144" s="128"/>
      <c r="AW144" s="6"/>
      <c r="AX144" s="6"/>
      <c r="AY144" s="6"/>
      <c r="AZ144" s="4">
        <v>1.9328703703703703E-4</v>
      </c>
      <c r="BA144" s="6">
        <v>59</v>
      </c>
      <c r="BB144" s="6">
        <v>17</v>
      </c>
      <c r="BC144" s="6">
        <v>84</v>
      </c>
      <c r="CA144" s="5"/>
      <c r="CB144" s="5"/>
      <c r="CC144" s="5"/>
      <c r="CD144" s="5"/>
      <c r="CE144" s="5"/>
      <c r="CF144" s="5"/>
      <c r="CG144" s="5"/>
      <c r="CH144" s="5"/>
      <c r="CI144" s="5"/>
      <c r="CJ144" s="5"/>
    </row>
    <row r="145" spans="1:88" ht="18.75" x14ac:dyDescent="0.3">
      <c r="A145" s="394"/>
      <c r="N145" s="380">
        <f>AA145+AE145+AI145+AM145+AQ145+AU145+AY145+BC145</f>
        <v>81</v>
      </c>
      <c r="O145" s="380">
        <v>143</v>
      </c>
      <c r="P145" s="381">
        <f>AVERAGE(Y145,AC145,AG145,AK145,AO145,AS145,AW145,BA145,)</f>
        <v>26</v>
      </c>
      <c r="Q145" s="3" t="s">
        <v>24</v>
      </c>
      <c r="R145" s="12" t="s">
        <v>25</v>
      </c>
      <c r="S145" s="12" t="s">
        <v>36</v>
      </c>
      <c r="T145" s="57" t="s">
        <v>273</v>
      </c>
      <c r="V145" s="8" t="s">
        <v>92</v>
      </c>
      <c r="W145" s="8" t="s">
        <v>90</v>
      </c>
      <c r="X145" s="8"/>
      <c r="Y145" s="8"/>
      <c r="Z145" s="8"/>
      <c r="AA145" s="8"/>
      <c r="AB145" s="34"/>
      <c r="AC145" s="34"/>
      <c r="AD145" s="34"/>
      <c r="AE145" s="34"/>
      <c r="AF145" s="34"/>
      <c r="AG145" s="34"/>
      <c r="AH145" s="34"/>
      <c r="AI145" s="34"/>
      <c r="AJ145" s="89"/>
      <c r="AK145" s="89"/>
      <c r="AL145" s="34"/>
      <c r="AM145" s="34"/>
      <c r="AN145" s="34"/>
      <c r="AO145" s="34"/>
      <c r="AP145" s="34"/>
      <c r="AQ145" s="34"/>
      <c r="AR145" s="221"/>
      <c r="AS145" s="34"/>
      <c r="AU145" s="34"/>
      <c r="AV145" s="233"/>
      <c r="AW145" s="34"/>
      <c r="AX145" s="34"/>
      <c r="AY145" s="34"/>
      <c r="AZ145" s="25">
        <v>1.9560185185185183E-4</v>
      </c>
      <c r="BA145" s="24">
        <v>52</v>
      </c>
      <c r="BB145" s="24">
        <v>20</v>
      </c>
      <c r="BC145" s="24">
        <v>81</v>
      </c>
      <c r="CD145" s="33"/>
      <c r="CE145" s="33"/>
      <c r="CF145" s="33"/>
      <c r="CG145" s="33"/>
      <c r="CH145" s="33"/>
      <c r="CI145" s="33"/>
      <c r="CJ145" s="33"/>
    </row>
    <row r="146" spans="1:88" ht="18.75" x14ac:dyDescent="0.3">
      <c r="A146" s="394"/>
      <c r="N146" s="380">
        <f>AA146+AE146+AI146+AM146+AQ146+AU146+AY146+BC146</f>
        <v>75</v>
      </c>
      <c r="O146" s="380">
        <v>144</v>
      </c>
      <c r="P146" s="381">
        <f>AVERAGE(Y146,AC146,AG146,AK146,AO146,AS146,AW146,BA146,)</f>
        <v>22.5</v>
      </c>
      <c r="Q146" s="3" t="s">
        <v>35</v>
      </c>
      <c r="R146" s="12" t="s">
        <v>34</v>
      </c>
      <c r="S146" s="12" t="s">
        <v>26</v>
      </c>
      <c r="T146" s="57" t="s">
        <v>323</v>
      </c>
      <c r="V146" s="8" t="s">
        <v>92</v>
      </c>
      <c r="W146" s="8" t="s">
        <v>90</v>
      </c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6"/>
      <c r="AM146" s="6"/>
      <c r="AP146" s="6"/>
      <c r="AQ146" s="6"/>
      <c r="AZ146" s="4">
        <v>2.0717592592592589E-4</v>
      </c>
      <c r="BA146" s="6">
        <v>45</v>
      </c>
      <c r="BB146" s="6">
        <v>26</v>
      </c>
      <c r="BC146" s="6">
        <v>75</v>
      </c>
      <c r="CA146" s="33"/>
      <c r="CB146" s="33"/>
      <c r="CC146" s="33"/>
      <c r="CD146" s="33"/>
      <c r="CE146" s="33"/>
      <c r="CF146" s="33"/>
      <c r="CG146" s="33"/>
      <c r="CH146" s="33"/>
      <c r="CI146" s="33"/>
      <c r="CJ146" s="33"/>
    </row>
    <row r="147" spans="1:88" ht="18.75" x14ac:dyDescent="0.3">
      <c r="A147" s="394"/>
      <c r="N147" s="380">
        <f>AA147+AE147+AI147+AM147+AQ147+AU147+AY147+BC147</f>
        <v>71</v>
      </c>
      <c r="O147" s="380">
        <v>145</v>
      </c>
      <c r="P147" s="381">
        <f>AVERAGE(Y147,AC147,AG147,AK147,AO147,AS147,AW147,BA147,)</f>
        <v>28</v>
      </c>
      <c r="Q147" s="3" t="s">
        <v>80</v>
      </c>
      <c r="R147" s="12" t="s">
        <v>7</v>
      </c>
      <c r="S147" s="12" t="s">
        <v>18</v>
      </c>
      <c r="T147" s="57" t="s">
        <v>210</v>
      </c>
      <c r="V147" s="8" t="s">
        <v>77</v>
      </c>
      <c r="W147" s="8" t="s">
        <v>90</v>
      </c>
      <c r="X147" s="8"/>
      <c r="Y147" s="8"/>
      <c r="Z147" s="8"/>
      <c r="AA147" s="8"/>
      <c r="AB147" s="34"/>
      <c r="AC147" s="34"/>
      <c r="AD147" s="34"/>
      <c r="AE147" s="34"/>
      <c r="AF147" s="34"/>
      <c r="AG147" s="34"/>
      <c r="AH147" s="34"/>
      <c r="AI147" s="34"/>
      <c r="AJ147" s="89"/>
      <c r="AK147" s="89"/>
      <c r="AL147" s="34"/>
      <c r="AM147" s="34"/>
      <c r="AN147" s="34"/>
      <c r="AO147" s="34"/>
      <c r="AP147" s="34"/>
      <c r="AQ147" s="34"/>
      <c r="AR147" s="221"/>
      <c r="AS147" s="34"/>
      <c r="AU147" s="34"/>
      <c r="AV147" s="233"/>
      <c r="AW147" s="34"/>
      <c r="AX147" s="34"/>
      <c r="AY147" s="34"/>
      <c r="AZ147" s="25">
        <v>2.1064814814814815E-4</v>
      </c>
      <c r="BA147" s="24">
        <v>56</v>
      </c>
      <c r="BB147" s="24">
        <v>30</v>
      </c>
      <c r="BC147" s="24">
        <v>71</v>
      </c>
      <c r="CA147" s="33"/>
      <c r="CB147" s="33"/>
      <c r="CC147" s="33"/>
    </row>
    <row r="148" spans="1:88" ht="18.75" x14ac:dyDescent="0.3">
      <c r="A148" s="394"/>
      <c r="N148" s="380">
        <f>AA148+AE148+AI148+AM148+AQ148+AU148+AY148+BC148</f>
        <v>67</v>
      </c>
      <c r="O148" s="380">
        <v>146</v>
      </c>
      <c r="P148" s="381">
        <f>AVERAGE(Y148,AC148,AG148,AK148,AO148,AS148,AW148,BA148,)</f>
        <v>30.5</v>
      </c>
      <c r="Q148" s="3" t="s">
        <v>30</v>
      </c>
      <c r="R148" s="12" t="s">
        <v>31</v>
      </c>
      <c r="S148" s="12" t="s">
        <v>37</v>
      </c>
      <c r="T148" s="57" t="s">
        <v>230</v>
      </c>
      <c r="V148" s="8" t="s">
        <v>77</v>
      </c>
      <c r="W148" s="8" t="s">
        <v>90</v>
      </c>
      <c r="X148" s="8"/>
      <c r="Y148" s="8"/>
      <c r="Z148" s="8"/>
      <c r="AA148" s="8"/>
      <c r="AB148" s="34"/>
      <c r="AC148" s="34"/>
      <c r="AD148" s="34"/>
      <c r="AE148" s="34"/>
      <c r="AF148" s="34"/>
      <c r="AG148" s="34"/>
      <c r="AH148" s="34"/>
      <c r="AI148" s="34"/>
      <c r="AJ148" s="89"/>
      <c r="AK148" s="89"/>
      <c r="AL148" s="34"/>
      <c r="AM148" s="34"/>
      <c r="AN148" s="34"/>
      <c r="AO148" s="34"/>
      <c r="AP148" s="34"/>
      <c r="AQ148" s="34"/>
      <c r="AR148" s="221"/>
      <c r="AS148" s="34"/>
      <c r="AU148" s="34"/>
      <c r="AV148" s="233"/>
      <c r="AW148" s="34"/>
      <c r="AX148" s="34"/>
      <c r="AY148" s="34"/>
      <c r="AZ148" s="25">
        <v>2.1643518518518518E-4</v>
      </c>
      <c r="BA148" s="24">
        <v>61</v>
      </c>
      <c r="BB148" s="24">
        <v>34</v>
      </c>
      <c r="BC148" s="24">
        <v>67</v>
      </c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88" ht="18.75" x14ac:dyDescent="0.3">
      <c r="A149" s="394"/>
      <c r="N149" s="380">
        <f>AA149+AE149+AI149+AM149+AQ149+AU149+AY149+BC149</f>
        <v>65</v>
      </c>
      <c r="O149" s="380">
        <v>147</v>
      </c>
      <c r="P149" s="381">
        <f>AVERAGE(Y149,AC149,AG149,AK149,AO149,AS149,AW149,BA149,)</f>
        <v>22.5</v>
      </c>
      <c r="Q149" s="3" t="s">
        <v>78</v>
      </c>
      <c r="R149" s="12" t="s">
        <v>50</v>
      </c>
      <c r="S149" s="12" t="s">
        <v>18</v>
      </c>
      <c r="T149" s="57" t="s">
        <v>210</v>
      </c>
      <c r="V149" s="8" t="s">
        <v>92</v>
      </c>
      <c r="W149" s="8" t="s">
        <v>90</v>
      </c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6"/>
      <c r="AM149" s="6"/>
      <c r="AP149" s="6"/>
      <c r="AQ149" s="6"/>
      <c r="AZ149" s="4">
        <v>2.3032407407407409E-4</v>
      </c>
      <c r="BA149" s="6">
        <v>45</v>
      </c>
      <c r="BB149" s="6">
        <v>36</v>
      </c>
      <c r="BC149" s="6">
        <v>65</v>
      </c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88" ht="18.75" x14ac:dyDescent="0.3">
      <c r="A150" s="394"/>
      <c r="N150" s="380">
        <f>AA150+AE150+AI150+AM150+AQ150+AU150+AY150+BC150</f>
        <v>64</v>
      </c>
      <c r="O150" s="380">
        <v>148</v>
      </c>
      <c r="P150" s="381">
        <f>AVERAGE(Y150,AC150,AG150,AK150,AO150,AS150,AW150,BA150,)</f>
        <v>28.5</v>
      </c>
      <c r="Q150" s="3" t="s">
        <v>64</v>
      </c>
      <c r="R150" s="12" t="s">
        <v>13</v>
      </c>
      <c r="S150" s="12" t="s">
        <v>18</v>
      </c>
      <c r="T150" s="57" t="s">
        <v>210</v>
      </c>
      <c r="V150" s="8" t="s">
        <v>92</v>
      </c>
      <c r="W150" s="8" t="s">
        <v>90</v>
      </c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6"/>
      <c r="AM150" s="6"/>
      <c r="AP150" s="6"/>
      <c r="AQ150" s="6"/>
      <c r="AZ150" s="4">
        <v>2.3032407407407409E-4</v>
      </c>
      <c r="BA150" s="6">
        <v>57</v>
      </c>
      <c r="BB150" s="6">
        <v>37</v>
      </c>
      <c r="BC150" s="6">
        <v>64</v>
      </c>
    </row>
    <row r="151" spans="1:88" ht="18.75" x14ac:dyDescent="0.3">
      <c r="A151" s="394"/>
      <c r="N151" s="380">
        <f>AA151+AE151+AI151+AM151+AQ151+AU151+AY151+BC151</f>
        <v>61</v>
      </c>
      <c r="O151" s="380">
        <v>149</v>
      </c>
      <c r="P151" s="381">
        <f>AVERAGE(Y151,AC151,AG151,AK151,AO151,AS151,AW151,BA151,)</f>
        <v>22</v>
      </c>
      <c r="Q151" s="3" t="s">
        <v>82</v>
      </c>
      <c r="R151" s="12" t="s">
        <v>13</v>
      </c>
      <c r="S151" s="12" t="s">
        <v>83</v>
      </c>
      <c r="T151" s="57" t="s">
        <v>231</v>
      </c>
      <c r="V151" s="8" t="s">
        <v>77</v>
      </c>
      <c r="W151" s="8" t="s">
        <v>90</v>
      </c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6"/>
      <c r="AM151" s="6"/>
      <c r="AP151" s="6"/>
      <c r="AQ151" s="6"/>
      <c r="AZ151" s="4">
        <v>2.3611111111111109E-4</v>
      </c>
      <c r="BA151" s="6">
        <v>44</v>
      </c>
      <c r="BB151" s="6">
        <v>40</v>
      </c>
      <c r="BC151" s="6">
        <v>61</v>
      </c>
    </row>
    <row r="152" spans="1:88" x14ac:dyDescent="0.25">
      <c r="A152" s="394"/>
      <c r="R152" s="5" t="s">
        <v>227</v>
      </c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Q152" s="81"/>
      <c r="AR152" s="9"/>
      <c r="AU152" s="8"/>
    </row>
    <row r="153" spans="1:88" x14ac:dyDescent="0.25">
      <c r="A153" s="394"/>
      <c r="N153" s="21"/>
      <c r="O153" s="21"/>
      <c r="P153" s="6"/>
      <c r="Q153" s="20" t="s">
        <v>157</v>
      </c>
      <c r="R153" s="5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Q153" s="81"/>
      <c r="AR153" s="5"/>
      <c r="AS153" s="5"/>
      <c r="AT153" s="5"/>
      <c r="AU153" s="5"/>
      <c r="AV153" s="5"/>
    </row>
    <row r="154" spans="1:88" x14ac:dyDescent="0.25">
      <c r="A154" s="394"/>
      <c r="N154" s="21"/>
      <c r="O154" s="21"/>
      <c r="P154" s="320" t="s">
        <v>147</v>
      </c>
      <c r="Q154" s="11" t="s">
        <v>155</v>
      </c>
      <c r="S154" s="5"/>
      <c r="AL154" s="21"/>
      <c r="AM154" s="21"/>
      <c r="AP154" s="21"/>
      <c r="AQ154" s="11"/>
      <c r="AR154" s="5"/>
      <c r="AS154" s="5"/>
      <c r="AT154" s="5"/>
      <c r="AU154" s="5"/>
      <c r="AV154" s="11"/>
      <c r="AX154" s="5"/>
      <c r="AY154" s="5"/>
      <c r="AZ154" s="5"/>
      <c r="BA154" s="5"/>
      <c r="BB154" s="5"/>
      <c r="BC154" s="5"/>
    </row>
    <row r="155" spans="1:88" x14ac:dyDescent="0.25">
      <c r="A155" s="394"/>
      <c r="N155" s="21"/>
      <c r="O155" s="21"/>
      <c r="P155" s="320" t="s">
        <v>148</v>
      </c>
      <c r="Q155" s="11" t="s">
        <v>149</v>
      </c>
      <c r="S155" s="5"/>
      <c r="AL155" s="21"/>
      <c r="AM155" s="21"/>
      <c r="AP155" s="21"/>
      <c r="AQ155" s="19"/>
      <c r="AV155" s="11"/>
      <c r="AX155" s="5"/>
      <c r="AY155" s="5"/>
      <c r="AZ155" s="5"/>
      <c r="BA155" s="5"/>
      <c r="BB155" s="5"/>
      <c r="BC155" s="5"/>
    </row>
    <row r="156" spans="1:88" x14ac:dyDescent="0.25">
      <c r="A156" s="394"/>
      <c r="N156" s="11"/>
      <c r="O156" s="11"/>
      <c r="P156" s="6" t="s">
        <v>150</v>
      </c>
      <c r="Q156" s="11" t="s">
        <v>153</v>
      </c>
      <c r="S156" s="5"/>
      <c r="AL156" s="21"/>
      <c r="AM156" s="21"/>
      <c r="AP156" s="21"/>
      <c r="AQ156" s="19"/>
      <c r="AV156" s="11"/>
      <c r="AX156" s="5"/>
      <c r="AY156" s="5"/>
      <c r="AZ156" s="5"/>
      <c r="BA156" s="5"/>
      <c r="BB156" s="5"/>
      <c r="BC156" s="5"/>
    </row>
    <row r="157" spans="1:88" x14ac:dyDescent="0.25">
      <c r="A157" s="394"/>
      <c r="N157" s="11"/>
      <c r="O157" s="11"/>
      <c r="P157" s="6" t="s">
        <v>151</v>
      </c>
      <c r="Q157" s="11" t="s">
        <v>154</v>
      </c>
      <c r="S157" s="5"/>
      <c r="AL157" s="11"/>
      <c r="AM157" s="11"/>
      <c r="AP157" s="11"/>
      <c r="AQ157" s="37"/>
      <c r="AV157" s="11"/>
      <c r="AX157" s="5"/>
      <c r="AY157" s="5"/>
      <c r="AZ157" s="5"/>
      <c r="BA157" s="5"/>
      <c r="BB157" s="5"/>
      <c r="BC157" s="5"/>
    </row>
    <row r="158" spans="1:88" x14ac:dyDescent="0.25">
      <c r="A158" s="394"/>
      <c r="N158" s="21"/>
      <c r="O158" s="21"/>
      <c r="P158" s="320"/>
      <c r="S158" s="5"/>
      <c r="T158" s="5"/>
      <c r="AL158" s="11"/>
      <c r="AM158" s="11"/>
      <c r="AP158" s="11"/>
      <c r="AQ158" s="37"/>
      <c r="AR158" s="5"/>
      <c r="AS158" s="5"/>
      <c r="AT158" s="5"/>
      <c r="AU158" s="5"/>
      <c r="AV158" s="11"/>
      <c r="AX158" s="5"/>
      <c r="AY158" s="5"/>
      <c r="AZ158" s="5"/>
      <c r="BA158" s="5"/>
      <c r="BB158" s="5"/>
      <c r="BC158" s="5"/>
    </row>
    <row r="159" spans="1:88" x14ac:dyDescent="0.25">
      <c r="A159" s="394"/>
      <c r="N159" s="21"/>
      <c r="O159" s="21"/>
      <c r="P159" s="320"/>
      <c r="Q159" s="22" t="s">
        <v>160</v>
      </c>
      <c r="S159" s="5"/>
      <c r="AL159" s="21"/>
      <c r="AM159" s="21"/>
      <c r="AP159" s="21"/>
      <c r="AQ159" s="19"/>
      <c r="AV159" s="11"/>
      <c r="AX159" s="5"/>
      <c r="AY159" s="5"/>
      <c r="AZ159" s="5"/>
      <c r="BA159" s="5"/>
      <c r="BB159" s="5"/>
      <c r="BC159" s="5"/>
    </row>
    <row r="160" spans="1:88" x14ac:dyDescent="0.25">
      <c r="A160" s="394"/>
      <c r="N160" s="21"/>
      <c r="O160" s="21"/>
      <c r="P160" s="320" t="s">
        <v>147</v>
      </c>
      <c r="Q160" s="5" t="s">
        <v>158</v>
      </c>
      <c r="S160" s="5"/>
      <c r="T160" s="28"/>
      <c r="AL160" s="21"/>
      <c r="AM160" s="21"/>
      <c r="AP160" s="21"/>
      <c r="AQ160" s="19"/>
      <c r="AV160" s="11"/>
      <c r="AX160" s="5"/>
      <c r="AY160" s="5"/>
      <c r="AZ160" s="5"/>
      <c r="BA160" s="5"/>
      <c r="BB160" s="5"/>
      <c r="BC160" s="5"/>
    </row>
    <row r="161" spans="1:55" x14ac:dyDescent="0.25">
      <c r="A161" s="394"/>
      <c r="N161" s="21"/>
      <c r="O161" s="21"/>
      <c r="P161" s="320" t="s">
        <v>148</v>
      </c>
      <c r="Q161" s="5" t="s">
        <v>159</v>
      </c>
      <c r="S161" s="5"/>
      <c r="T161" s="36"/>
      <c r="AL161" s="21"/>
      <c r="AM161" s="21"/>
      <c r="AP161" s="21"/>
      <c r="AQ161" s="19"/>
      <c r="AV161" s="11"/>
      <c r="AX161" s="5"/>
      <c r="AY161" s="5"/>
      <c r="AZ161" s="5"/>
      <c r="BA161" s="5"/>
      <c r="BB161" s="5"/>
      <c r="BC161" s="5"/>
    </row>
    <row r="162" spans="1:55" x14ac:dyDescent="0.25">
      <c r="A162" s="394"/>
      <c r="N162" s="11"/>
      <c r="O162" s="11"/>
      <c r="P162" s="6"/>
      <c r="S162" s="5"/>
      <c r="AL162" s="21"/>
      <c r="AM162" s="21"/>
      <c r="AP162" s="21"/>
      <c r="AQ162" s="19"/>
      <c r="AV162" s="11"/>
      <c r="AX162" s="5"/>
      <c r="AY162" s="5"/>
      <c r="AZ162" s="5"/>
      <c r="BA162" s="5"/>
      <c r="BB162" s="5"/>
      <c r="BC162" s="5"/>
    </row>
    <row r="163" spans="1:55" x14ac:dyDescent="0.25">
      <c r="A163" s="394"/>
      <c r="N163" s="11"/>
      <c r="O163" s="11"/>
      <c r="P163" s="6"/>
      <c r="Q163" s="22" t="s">
        <v>161</v>
      </c>
      <c r="S163" s="5"/>
      <c r="AL163" s="11"/>
      <c r="AM163" s="11"/>
      <c r="AP163" s="11"/>
      <c r="AQ163" s="37"/>
      <c r="AR163" s="5"/>
      <c r="AS163" s="5"/>
      <c r="AT163" s="5"/>
      <c r="AU163" s="5"/>
      <c r="AV163" s="11"/>
      <c r="AX163" s="5"/>
      <c r="AY163" s="5"/>
      <c r="AZ163" s="5"/>
      <c r="BA163" s="5"/>
      <c r="BB163" s="5"/>
      <c r="BC163" s="5"/>
    </row>
    <row r="164" spans="1:55" x14ac:dyDescent="0.25">
      <c r="A164" s="394"/>
      <c r="N164" s="21"/>
      <c r="O164" s="21"/>
      <c r="P164" s="320" t="s">
        <v>147</v>
      </c>
      <c r="Q164" s="5" t="s">
        <v>162</v>
      </c>
      <c r="S164" s="5"/>
      <c r="T164" s="27"/>
      <c r="AL164" s="11"/>
      <c r="AM164" s="11"/>
      <c r="AP164" s="11"/>
      <c r="AQ164" s="37"/>
      <c r="AV164" s="11"/>
      <c r="AX164" s="5"/>
      <c r="AY164" s="5"/>
      <c r="AZ164" s="5"/>
      <c r="BA164" s="5"/>
      <c r="BB164" s="5"/>
      <c r="BC164" s="5"/>
    </row>
    <row r="165" spans="1:55" x14ac:dyDescent="0.25">
      <c r="A165" s="394"/>
      <c r="N165" s="21"/>
      <c r="O165" s="21"/>
      <c r="P165" s="320" t="s">
        <v>148</v>
      </c>
      <c r="Q165" s="5" t="s">
        <v>163</v>
      </c>
      <c r="S165" s="5"/>
      <c r="AL165" s="21"/>
      <c r="AM165" s="21"/>
      <c r="AP165" s="21"/>
      <c r="AQ165" s="19"/>
      <c r="AR165" s="5"/>
      <c r="AS165" s="5"/>
      <c r="AT165" s="5"/>
      <c r="AU165" s="5"/>
      <c r="AV165" s="11"/>
      <c r="AX165" s="5"/>
      <c r="AY165" s="5"/>
      <c r="AZ165" s="5"/>
      <c r="BA165" s="5"/>
      <c r="BB165" s="5"/>
      <c r="BC165" s="5"/>
    </row>
    <row r="166" spans="1:55" x14ac:dyDescent="0.25">
      <c r="A166" s="394"/>
      <c r="N166" s="21"/>
      <c r="O166" s="21"/>
      <c r="P166" s="6"/>
      <c r="Q166" s="5" t="s">
        <v>228</v>
      </c>
      <c r="S166" s="5"/>
      <c r="AL166" s="21"/>
      <c r="AM166" s="21"/>
      <c r="AP166" s="21"/>
      <c r="AQ166" s="19"/>
      <c r="AV166" s="11"/>
      <c r="AX166" s="5"/>
      <c r="AY166" s="5"/>
      <c r="AZ166" s="5"/>
      <c r="BA166" s="5"/>
      <c r="BB166" s="5"/>
      <c r="BC166" s="5"/>
    </row>
    <row r="167" spans="1:55" x14ac:dyDescent="0.25">
      <c r="A167" s="394"/>
      <c r="N167" s="21"/>
      <c r="O167" s="21"/>
      <c r="P167" s="6"/>
      <c r="Q167" s="5" t="s">
        <v>229</v>
      </c>
      <c r="S167" s="5"/>
      <c r="AL167" s="21"/>
      <c r="AM167" s="21"/>
      <c r="AP167" s="21"/>
      <c r="AQ167" s="11"/>
      <c r="AV167" s="11"/>
      <c r="AX167" s="5"/>
      <c r="AY167" s="5"/>
      <c r="AZ167" s="5"/>
      <c r="BA167" s="5"/>
      <c r="BB167" s="5"/>
      <c r="BC167" s="5"/>
    </row>
    <row r="168" spans="1:55" x14ac:dyDescent="0.25">
      <c r="A168" s="394"/>
      <c r="N168" s="21"/>
      <c r="O168" s="21"/>
      <c r="P168" s="6"/>
      <c r="Q168" s="6"/>
      <c r="S168" s="5"/>
      <c r="AL168" s="21"/>
      <c r="AM168" s="21"/>
      <c r="AP168" s="21"/>
      <c r="AQ168" s="11"/>
      <c r="AV168" s="11"/>
      <c r="AX168" s="5"/>
      <c r="AY168" s="5"/>
      <c r="AZ168" s="5"/>
      <c r="BA168" s="5"/>
      <c r="BB168" s="5"/>
      <c r="BC168" s="5"/>
    </row>
    <row r="169" spans="1:55" x14ac:dyDescent="0.25">
      <c r="A169" s="394"/>
      <c r="N169" s="21"/>
      <c r="O169" s="21"/>
      <c r="P169" s="6"/>
      <c r="Q169" s="6"/>
      <c r="R169" s="5"/>
      <c r="S169" s="5"/>
      <c r="AL169" s="21"/>
      <c r="AM169" s="21"/>
      <c r="AP169" s="21"/>
      <c r="AQ169" s="11"/>
      <c r="AV169" s="11"/>
      <c r="AX169" s="5"/>
      <c r="AY169" s="5"/>
      <c r="AZ169" s="5"/>
      <c r="BA169" s="5"/>
      <c r="BB169" s="5"/>
      <c r="BC169" s="5"/>
    </row>
    <row r="170" spans="1:55" x14ac:dyDescent="0.25">
      <c r="A170" s="394"/>
      <c r="N170" s="21"/>
      <c r="O170" s="21"/>
      <c r="P170" s="6"/>
      <c r="Q170" s="6"/>
      <c r="R170" s="5"/>
      <c r="S170" s="5"/>
      <c r="AL170" s="21"/>
      <c r="AM170" s="21"/>
      <c r="AP170" s="21"/>
      <c r="AQ170" s="11"/>
      <c r="AV170" s="11"/>
      <c r="AX170" s="5"/>
      <c r="AY170" s="5"/>
      <c r="AZ170" s="5"/>
      <c r="BA170" s="5"/>
      <c r="BB170" s="5"/>
      <c r="BC170" s="5"/>
    </row>
    <row r="171" spans="1:55" x14ac:dyDescent="0.25">
      <c r="A171" s="394"/>
      <c r="N171" s="54"/>
      <c r="O171" s="54"/>
      <c r="P171" s="6"/>
      <c r="Q171" s="6"/>
      <c r="R171" s="5"/>
      <c r="S171" s="5"/>
      <c r="T171" s="27"/>
      <c r="AL171" s="21"/>
      <c r="AM171" s="21"/>
      <c r="AP171" s="21"/>
      <c r="AQ171" s="11"/>
      <c r="AV171" s="11"/>
      <c r="AX171" s="5"/>
      <c r="AY171" s="5"/>
      <c r="AZ171" s="5"/>
      <c r="BA171" s="5"/>
      <c r="BB171" s="5"/>
      <c r="BC171" s="5"/>
    </row>
    <row r="172" spans="1:55" x14ac:dyDescent="0.25">
      <c r="A172" s="394"/>
      <c r="N172" s="54"/>
      <c r="O172" s="54"/>
      <c r="P172" s="6"/>
      <c r="Q172" s="6"/>
      <c r="S172" s="5"/>
      <c r="T172" s="36"/>
      <c r="AL172" s="54"/>
      <c r="AM172" s="54"/>
      <c r="AP172" s="54"/>
      <c r="AQ172" s="11"/>
      <c r="AV172" s="11"/>
      <c r="AX172" s="5"/>
      <c r="AY172" s="5"/>
      <c r="AZ172" s="5"/>
      <c r="BA172" s="5"/>
      <c r="BB172" s="5"/>
      <c r="BC172" s="5"/>
    </row>
    <row r="173" spans="1:55" x14ac:dyDescent="0.25">
      <c r="A173" s="394"/>
      <c r="N173" s="54"/>
      <c r="O173" s="54"/>
      <c r="P173" s="6"/>
      <c r="Q173" s="6"/>
      <c r="S173" s="5"/>
      <c r="T173" s="36"/>
      <c r="AL173" s="54"/>
      <c r="AM173" s="54"/>
      <c r="AP173" s="54"/>
      <c r="AQ173" s="11"/>
      <c r="AV173" s="11"/>
      <c r="AX173" s="5"/>
      <c r="AY173" s="5"/>
      <c r="AZ173" s="5"/>
      <c r="BA173" s="5"/>
      <c r="BB173" s="5"/>
      <c r="BC173" s="5"/>
    </row>
    <row r="174" spans="1:55" x14ac:dyDescent="0.25">
      <c r="A174" s="394"/>
      <c r="N174" s="54"/>
      <c r="O174" s="54"/>
      <c r="P174" s="6"/>
      <c r="Q174" s="6"/>
      <c r="S174" s="5"/>
      <c r="AL174" s="54"/>
      <c r="AM174" s="54"/>
      <c r="AP174" s="54"/>
      <c r="AQ174" s="11"/>
      <c r="AV174" s="11"/>
      <c r="AX174" s="5"/>
      <c r="AY174" s="5"/>
      <c r="AZ174" s="5"/>
      <c r="BA174" s="5"/>
      <c r="BB174" s="5"/>
      <c r="BC174" s="5"/>
    </row>
    <row r="175" spans="1:55" x14ac:dyDescent="0.25">
      <c r="A175" s="394"/>
      <c r="N175" s="54"/>
      <c r="O175" s="54"/>
      <c r="P175" s="6"/>
      <c r="Q175" s="6"/>
      <c r="S175" s="5"/>
      <c r="T175" s="27"/>
      <c r="AL175" s="54"/>
      <c r="AM175" s="54"/>
      <c r="AP175" s="54"/>
      <c r="AQ175" s="11"/>
      <c r="AV175" s="11"/>
      <c r="AX175" s="5"/>
      <c r="AY175" s="5"/>
      <c r="AZ175" s="5"/>
      <c r="BA175" s="5"/>
      <c r="BB175" s="5"/>
      <c r="BC175" s="5"/>
    </row>
    <row r="176" spans="1:55" x14ac:dyDescent="0.25">
      <c r="A176" s="393"/>
      <c r="N176" s="54"/>
      <c r="O176" s="54"/>
      <c r="P176" s="6"/>
      <c r="Q176" s="6"/>
      <c r="S176" s="5"/>
      <c r="AL176" s="54"/>
      <c r="AM176" s="54"/>
      <c r="AP176" s="54"/>
      <c r="AQ176" s="11"/>
      <c r="AV176" s="11"/>
      <c r="AX176" s="5"/>
      <c r="AY176" s="5"/>
      <c r="AZ176" s="5"/>
      <c r="BA176" s="5"/>
      <c r="BB176" s="5"/>
      <c r="BC176" s="5"/>
    </row>
    <row r="177" spans="1:55" x14ac:dyDescent="0.25">
      <c r="A177" s="393"/>
      <c r="N177" s="54"/>
      <c r="O177" s="54"/>
      <c r="P177" s="6"/>
      <c r="Q177" s="6"/>
      <c r="S177" s="5"/>
      <c r="AL177" s="54"/>
      <c r="AM177" s="54"/>
      <c r="AP177" s="54"/>
      <c r="AQ177" s="11"/>
      <c r="AV177" s="11"/>
      <c r="AX177" s="5"/>
      <c r="AY177" s="5"/>
      <c r="AZ177" s="5"/>
      <c r="BA177" s="5"/>
      <c r="BB177" s="5"/>
      <c r="BC177" s="5"/>
    </row>
    <row r="178" spans="1:55" x14ac:dyDescent="0.25">
      <c r="A178" s="393"/>
      <c r="N178" s="54"/>
      <c r="O178" s="54"/>
      <c r="P178" s="6"/>
      <c r="Q178" s="6"/>
      <c r="S178" s="5"/>
      <c r="AL178" s="54"/>
      <c r="AM178" s="54"/>
      <c r="AP178" s="54"/>
      <c r="AQ178" s="11"/>
      <c r="AV178" s="11"/>
      <c r="AX178" s="5"/>
      <c r="AY178" s="5"/>
      <c r="AZ178" s="5"/>
      <c r="BA178" s="5"/>
      <c r="BB178" s="5"/>
      <c r="BC178" s="5"/>
    </row>
    <row r="179" spans="1:55" x14ac:dyDescent="0.25">
      <c r="A179" s="393"/>
      <c r="N179" s="54"/>
      <c r="O179" s="54"/>
      <c r="P179" s="6"/>
      <c r="Q179" s="6"/>
      <c r="S179" s="5"/>
      <c r="AL179" s="54"/>
      <c r="AM179" s="54"/>
      <c r="AP179" s="54"/>
      <c r="AQ179" s="11"/>
      <c r="AV179" s="11"/>
      <c r="AX179" s="5"/>
      <c r="AY179" s="5"/>
      <c r="AZ179" s="5"/>
      <c r="BA179" s="5"/>
      <c r="BB179" s="5"/>
      <c r="BC179" s="5"/>
    </row>
    <row r="180" spans="1:55" x14ac:dyDescent="0.25">
      <c r="A180" s="393"/>
      <c r="N180" s="54"/>
      <c r="O180" s="54"/>
      <c r="P180" s="6"/>
      <c r="Q180" s="6"/>
      <c r="S180" s="5"/>
      <c r="AL180" s="54"/>
      <c r="AM180" s="54"/>
      <c r="AP180" s="54"/>
      <c r="AQ180" s="11"/>
      <c r="AV180" s="11"/>
      <c r="AX180" s="5"/>
      <c r="AY180" s="5"/>
      <c r="AZ180" s="5"/>
      <c r="BA180" s="5"/>
      <c r="BB180" s="5"/>
      <c r="BC180" s="5"/>
    </row>
    <row r="181" spans="1:55" x14ac:dyDescent="0.25">
      <c r="A181" s="393"/>
      <c r="N181" s="54"/>
      <c r="O181" s="54"/>
      <c r="P181" s="6"/>
      <c r="Q181" s="6"/>
      <c r="AL181" s="54"/>
      <c r="AM181" s="54"/>
      <c r="AP181" s="54"/>
      <c r="AQ181" s="11"/>
      <c r="AV181" s="11"/>
      <c r="AX181" s="5"/>
    </row>
    <row r="182" spans="1:55" x14ac:dyDescent="0.25">
      <c r="A182" s="393"/>
      <c r="N182" s="54"/>
      <c r="O182" s="54"/>
      <c r="P182" s="6"/>
      <c r="Q182" s="6"/>
      <c r="S182" s="5"/>
      <c r="T182" s="5"/>
      <c r="AL182" s="54"/>
      <c r="AM182" s="54"/>
      <c r="AP182" s="54"/>
      <c r="AQ182" s="11"/>
      <c r="AR182" s="5"/>
      <c r="AS182" s="5"/>
      <c r="AT182" s="5"/>
      <c r="AU182" s="5"/>
      <c r="AV182" s="11"/>
      <c r="AX182" s="5"/>
      <c r="AZ182" s="5"/>
      <c r="BA182" s="5"/>
      <c r="BB182" s="5"/>
      <c r="BC182" s="5"/>
    </row>
    <row r="183" spans="1:55" x14ac:dyDescent="0.25">
      <c r="A183" s="393"/>
      <c r="N183" s="54"/>
      <c r="O183" s="54"/>
      <c r="P183" s="6"/>
      <c r="Q183" s="6"/>
      <c r="S183" s="5"/>
      <c r="T183" s="5"/>
      <c r="AL183" s="54"/>
      <c r="AM183" s="54"/>
      <c r="AP183" s="54"/>
      <c r="AQ183" s="11"/>
      <c r="AR183" s="5"/>
      <c r="AS183" s="5"/>
      <c r="AT183" s="5"/>
      <c r="AU183" s="5"/>
      <c r="AV183" s="11"/>
      <c r="AX183" s="5"/>
      <c r="AZ183" s="5"/>
      <c r="BA183" s="5"/>
      <c r="BB183" s="5"/>
      <c r="BC183" s="5"/>
    </row>
    <row r="184" spans="1:55" x14ac:dyDescent="0.25">
      <c r="A184" s="393"/>
      <c r="N184" s="54"/>
      <c r="O184" s="54"/>
      <c r="P184" s="6"/>
      <c r="Q184" s="6"/>
      <c r="S184" s="5"/>
      <c r="T184" s="5"/>
      <c r="AL184" s="54"/>
      <c r="AM184" s="54"/>
      <c r="AP184" s="54"/>
      <c r="AQ184" s="11"/>
      <c r="AR184" s="5"/>
      <c r="AS184" s="5"/>
      <c r="AT184" s="5"/>
      <c r="AU184" s="5"/>
      <c r="AV184" s="11"/>
      <c r="AX184" s="5"/>
      <c r="AZ184" s="5"/>
      <c r="BA184" s="5"/>
      <c r="BB184" s="5"/>
      <c r="BC184" s="5"/>
    </row>
    <row r="185" spans="1:55" x14ac:dyDescent="0.25">
      <c r="A185" s="393"/>
      <c r="N185" s="21"/>
      <c r="O185" s="21"/>
      <c r="P185" s="6"/>
      <c r="Q185" s="6"/>
      <c r="S185" s="5"/>
      <c r="T185" s="5"/>
      <c r="AL185" s="54"/>
      <c r="AM185" s="54"/>
      <c r="AP185" s="54"/>
      <c r="AQ185" s="11"/>
      <c r="AR185" s="5"/>
      <c r="AS185" s="5"/>
      <c r="AT185" s="5"/>
      <c r="AU185" s="5"/>
      <c r="AV185" s="11"/>
      <c r="AX185" s="5"/>
      <c r="AZ185" s="5"/>
      <c r="BA185" s="5"/>
      <c r="BB185" s="5"/>
      <c r="BC185" s="5"/>
    </row>
    <row r="186" spans="1:55" x14ac:dyDescent="0.25">
      <c r="A186" s="393"/>
      <c r="N186" s="21"/>
      <c r="O186" s="21"/>
      <c r="P186" s="6"/>
      <c r="Q186" s="6"/>
      <c r="S186" s="5"/>
      <c r="T186" s="5"/>
      <c r="AL186" s="21"/>
      <c r="AM186" s="21"/>
      <c r="AP186" s="21"/>
      <c r="AQ186" s="11"/>
      <c r="AR186" s="5"/>
      <c r="AS186" s="5"/>
      <c r="AT186" s="5"/>
      <c r="AU186" s="5"/>
      <c r="AV186" s="11"/>
      <c r="AX186" s="5"/>
      <c r="AZ186" s="5"/>
      <c r="BA186" s="5"/>
      <c r="BB186" s="5"/>
      <c r="BC186" s="5"/>
    </row>
    <row r="187" spans="1:55" x14ac:dyDescent="0.25">
      <c r="A187" s="393"/>
      <c r="Q187" s="6"/>
      <c r="S187" s="5"/>
      <c r="T187" s="5"/>
      <c r="AL187" s="21"/>
      <c r="AM187" s="21"/>
      <c r="AP187" s="21"/>
      <c r="AQ187" s="11"/>
      <c r="AR187" s="5"/>
      <c r="AS187" s="5"/>
      <c r="AT187" s="5"/>
      <c r="AU187" s="5"/>
      <c r="AV187" s="11"/>
      <c r="AX187" s="5"/>
      <c r="AZ187" s="5"/>
      <c r="BA187" s="5"/>
      <c r="BB187" s="5"/>
      <c r="BC187" s="5"/>
    </row>
    <row r="188" spans="1:55" x14ac:dyDescent="0.25">
      <c r="A188" s="393"/>
      <c r="S188" s="5"/>
      <c r="T188" s="5"/>
      <c r="AQ188" s="81"/>
      <c r="AR188" s="5"/>
      <c r="AS188" s="5"/>
      <c r="AT188" s="5"/>
      <c r="AU188" s="5"/>
      <c r="AZ188" s="5"/>
      <c r="BA188" s="5"/>
      <c r="BB188" s="5"/>
      <c r="BC188" s="5"/>
    </row>
    <row r="189" spans="1:55" x14ac:dyDescent="0.25">
      <c r="A189" s="393"/>
      <c r="S189" s="5"/>
      <c r="T189" s="5"/>
      <c r="AQ189" s="81"/>
      <c r="AR189" s="5"/>
      <c r="AS189" s="5"/>
      <c r="AT189" s="5"/>
      <c r="AU189" s="5"/>
      <c r="AZ189" s="5"/>
      <c r="BA189" s="5"/>
      <c r="BB189" s="5"/>
      <c r="BC189" s="5"/>
    </row>
    <row r="190" spans="1:55" x14ac:dyDescent="0.25">
      <c r="A190" s="393"/>
      <c r="S190" s="5"/>
      <c r="T190" s="5"/>
      <c r="AQ190" s="81"/>
      <c r="AR190" s="5"/>
      <c r="AS190" s="5"/>
      <c r="AT190" s="5"/>
      <c r="AU190" s="5"/>
      <c r="AZ190" s="5"/>
      <c r="BA190" s="5"/>
      <c r="BB190" s="5"/>
      <c r="BC190" s="5"/>
    </row>
    <row r="191" spans="1:55" x14ac:dyDescent="0.25">
      <c r="A191" s="393"/>
      <c r="S191" s="5"/>
      <c r="T191" s="5"/>
      <c r="AQ191" s="81"/>
      <c r="AR191" s="5"/>
      <c r="AS191" s="5"/>
      <c r="AT191" s="5"/>
      <c r="AU191" s="5"/>
      <c r="AZ191" s="5"/>
      <c r="BA191" s="5"/>
      <c r="BB191" s="5"/>
      <c r="BC191" s="5"/>
    </row>
    <row r="192" spans="1:55" x14ac:dyDescent="0.25">
      <c r="A192" s="393"/>
      <c r="S192" s="5"/>
      <c r="T192" s="5"/>
      <c r="AQ192" s="81"/>
      <c r="AR192" s="5"/>
      <c r="AS192" s="5"/>
      <c r="AT192" s="5"/>
      <c r="AU192" s="5"/>
      <c r="AZ192" s="5"/>
      <c r="BA192" s="5"/>
      <c r="BB192" s="5"/>
      <c r="BC192" s="5"/>
    </row>
    <row r="193" spans="1:55" x14ac:dyDescent="0.25">
      <c r="A193" s="393"/>
      <c r="S193" s="5"/>
      <c r="T193" s="5"/>
      <c r="AQ193" s="81"/>
      <c r="AR193" s="5"/>
      <c r="AS193" s="5"/>
      <c r="AT193" s="5"/>
      <c r="AU193" s="5"/>
      <c r="AZ193" s="5"/>
      <c r="BA193" s="5"/>
      <c r="BB193" s="5"/>
      <c r="BC193" s="5"/>
    </row>
    <row r="194" spans="1:55" x14ac:dyDescent="0.25">
      <c r="A194" s="393"/>
      <c r="S194" s="5"/>
      <c r="T194" s="5"/>
      <c r="AQ194" s="81"/>
      <c r="AR194" s="5"/>
      <c r="AS194" s="5"/>
      <c r="AT194" s="5"/>
      <c r="AU194" s="5"/>
      <c r="AZ194" s="5"/>
      <c r="BA194" s="5"/>
      <c r="BB194" s="5"/>
      <c r="BC194" s="5"/>
    </row>
    <row r="195" spans="1:55" x14ac:dyDescent="0.25">
      <c r="A195" s="393"/>
      <c r="S195" s="5"/>
      <c r="T195" s="5"/>
      <c r="AQ195" s="81"/>
      <c r="AR195" s="5"/>
      <c r="AS195" s="5"/>
      <c r="AT195" s="5"/>
      <c r="AU195" s="5"/>
      <c r="AZ195" s="5"/>
      <c r="BA195" s="5"/>
      <c r="BB195" s="5"/>
      <c r="BC195" s="5"/>
    </row>
    <row r="196" spans="1:55" x14ac:dyDescent="0.25">
      <c r="A196" s="393"/>
      <c r="S196" s="5"/>
      <c r="T196" s="5"/>
      <c r="AQ196" s="81"/>
      <c r="AR196" s="5"/>
      <c r="AS196" s="5"/>
      <c r="AT196" s="5"/>
      <c r="AU196" s="5"/>
      <c r="AZ196" s="5"/>
      <c r="BA196" s="5"/>
      <c r="BB196" s="5"/>
      <c r="BC196" s="5"/>
    </row>
    <row r="197" spans="1:55" x14ac:dyDescent="0.25">
      <c r="A197" s="393"/>
      <c r="S197" s="5"/>
      <c r="T197" s="5"/>
      <c r="AQ197" s="81"/>
      <c r="AR197" s="5"/>
      <c r="AS197" s="5"/>
      <c r="AT197" s="5"/>
      <c r="AU197" s="5"/>
      <c r="AZ197" s="5"/>
      <c r="BA197" s="5"/>
      <c r="BB197" s="5"/>
      <c r="BC197" s="5"/>
    </row>
    <row r="198" spans="1:55" x14ac:dyDescent="0.25">
      <c r="A198" s="393"/>
      <c r="S198" s="5"/>
      <c r="T198" s="5"/>
      <c r="AQ198" s="81"/>
      <c r="AR198" s="5"/>
      <c r="AS198" s="5"/>
      <c r="AT198" s="5"/>
      <c r="AU198" s="5"/>
      <c r="AZ198" s="5"/>
      <c r="BA198" s="5"/>
      <c r="BB198" s="5"/>
      <c r="BC198" s="5"/>
    </row>
    <row r="199" spans="1:55" x14ac:dyDescent="0.25">
      <c r="A199" s="393"/>
      <c r="S199" s="5"/>
      <c r="T199" s="5"/>
      <c r="AQ199" s="81"/>
      <c r="AR199" s="5"/>
      <c r="AS199" s="5"/>
      <c r="AT199" s="5"/>
      <c r="AU199" s="5"/>
      <c r="AZ199" s="5"/>
      <c r="BA199" s="5"/>
      <c r="BB199" s="5"/>
      <c r="BC199" s="5"/>
    </row>
    <row r="200" spans="1:55" x14ac:dyDescent="0.25">
      <c r="A200" s="393"/>
      <c r="S200" s="5"/>
      <c r="T200" s="5"/>
      <c r="AQ200" s="81"/>
      <c r="AR200" s="5"/>
      <c r="AS200" s="5"/>
      <c r="AT200" s="5"/>
      <c r="AU200" s="5"/>
      <c r="AZ200" s="5"/>
      <c r="BA200" s="5"/>
      <c r="BB200" s="5"/>
      <c r="BC200" s="5"/>
    </row>
    <row r="201" spans="1:55" x14ac:dyDescent="0.25">
      <c r="A201" s="393"/>
      <c r="S201" s="5"/>
      <c r="T201" s="5"/>
      <c r="AQ201" s="81"/>
      <c r="AR201" s="5"/>
      <c r="AS201" s="5"/>
      <c r="AT201" s="5"/>
      <c r="AU201" s="5"/>
      <c r="AZ201" s="5"/>
      <c r="BA201" s="5"/>
      <c r="BB201" s="5"/>
      <c r="BC201" s="5"/>
    </row>
    <row r="202" spans="1:55" x14ac:dyDescent="0.25">
      <c r="A202" s="393"/>
      <c r="S202" s="5"/>
      <c r="T202" s="5"/>
      <c r="AQ202" s="81"/>
      <c r="AR202" s="5"/>
      <c r="AS202" s="5"/>
      <c r="AT202" s="5"/>
      <c r="AU202" s="5"/>
      <c r="AZ202" s="5"/>
      <c r="BA202" s="5"/>
      <c r="BB202" s="5"/>
      <c r="BC202" s="5"/>
    </row>
    <row r="203" spans="1:55" x14ac:dyDescent="0.25">
      <c r="A203" s="393"/>
      <c r="S203" s="5"/>
      <c r="T203" s="5"/>
      <c r="AQ203" s="81"/>
      <c r="AR203" s="5"/>
      <c r="AS203" s="5"/>
      <c r="AT203" s="5"/>
      <c r="AU203" s="5"/>
      <c r="AZ203" s="5"/>
      <c r="BA203" s="5"/>
      <c r="BB203" s="5"/>
      <c r="BC203" s="5"/>
    </row>
    <row r="204" spans="1:55" x14ac:dyDescent="0.25">
      <c r="A204" s="393"/>
      <c r="S204" s="5"/>
      <c r="T204" s="5"/>
      <c r="AQ204" s="81"/>
      <c r="AR204" s="5"/>
      <c r="AS204" s="5"/>
      <c r="AT204" s="5"/>
      <c r="AU204" s="5"/>
      <c r="AZ204" s="5"/>
      <c r="BA204" s="5"/>
      <c r="BB204" s="5"/>
      <c r="BC204" s="5"/>
    </row>
    <row r="205" spans="1:55" x14ac:dyDescent="0.25">
      <c r="A205" s="393"/>
      <c r="S205" s="5"/>
      <c r="T205" s="5"/>
      <c r="AQ205" s="81"/>
      <c r="AR205" s="5"/>
      <c r="AS205" s="5"/>
      <c r="AT205" s="5"/>
      <c r="AU205" s="5"/>
      <c r="AZ205" s="5"/>
      <c r="BA205" s="5"/>
      <c r="BB205" s="5"/>
      <c r="BC205" s="5"/>
    </row>
    <row r="206" spans="1:55" x14ac:dyDescent="0.25">
      <c r="A206" s="393"/>
      <c r="S206" s="5"/>
      <c r="T206" s="5"/>
      <c r="AQ206" s="81"/>
      <c r="AR206" s="5"/>
      <c r="AS206" s="5"/>
      <c r="AT206" s="5"/>
      <c r="AU206" s="5"/>
      <c r="AZ206" s="5"/>
      <c r="BA206" s="5"/>
      <c r="BB206" s="5"/>
      <c r="BC206" s="5"/>
    </row>
    <row r="207" spans="1:55" x14ac:dyDescent="0.25">
      <c r="A207" s="393"/>
      <c r="S207" s="5"/>
      <c r="T207" s="5"/>
      <c r="AQ207" s="81"/>
      <c r="AR207" s="5"/>
      <c r="AS207" s="5"/>
      <c r="AT207" s="5"/>
      <c r="AU207" s="5"/>
      <c r="AZ207" s="5"/>
      <c r="BA207" s="5"/>
      <c r="BB207" s="5"/>
      <c r="BC207" s="5"/>
    </row>
    <row r="208" spans="1:55" x14ac:dyDescent="0.25">
      <c r="A208" s="393"/>
      <c r="S208" s="5"/>
      <c r="T208" s="5"/>
      <c r="AQ208" s="81"/>
      <c r="AR208" s="5"/>
      <c r="AS208" s="5"/>
      <c r="AT208" s="5"/>
      <c r="AU208" s="5"/>
      <c r="AZ208" s="5"/>
      <c r="BA208" s="5"/>
      <c r="BB208" s="5"/>
      <c r="BC208" s="5"/>
    </row>
    <row r="209" spans="1:55" x14ac:dyDescent="0.25">
      <c r="A209" s="393"/>
      <c r="S209" s="5"/>
      <c r="T209" s="5"/>
      <c r="AQ209" s="81"/>
      <c r="AR209" s="5"/>
      <c r="AS209" s="5"/>
      <c r="AT209" s="5"/>
      <c r="AU209" s="5"/>
      <c r="AZ209" s="5"/>
      <c r="BA209" s="5"/>
      <c r="BB209" s="5"/>
      <c r="BC209" s="5"/>
    </row>
    <row r="210" spans="1:55" x14ac:dyDescent="0.25">
      <c r="A210" s="393"/>
      <c r="S210" s="5"/>
      <c r="T210" s="5"/>
      <c r="AQ210" s="81"/>
      <c r="AR210" s="5"/>
      <c r="AS210" s="5"/>
      <c r="AT210" s="5"/>
      <c r="AU210" s="5"/>
      <c r="AZ210" s="5"/>
      <c r="BA210" s="5"/>
      <c r="BB210" s="5"/>
      <c r="BC210" s="5"/>
    </row>
    <row r="211" spans="1:55" x14ac:dyDescent="0.25">
      <c r="A211" s="393"/>
      <c r="S211" s="5"/>
      <c r="T211" s="5"/>
      <c r="AQ211" s="81"/>
      <c r="AR211" s="5"/>
      <c r="AS211" s="5"/>
      <c r="AT211" s="5"/>
      <c r="AU211" s="5"/>
      <c r="AZ211" s="5"/>
      <c r="BA211" s="5"/>
      <c r="BB211" s="5"/>
      <c r="BC211" s="5"/>
    </row>
    <row r="212" spans="1:55" x14ac:dyDescent="0.25">
      <c r="A212" s="393"/>
      <c r="S212" s="5"/>
      <c r="T212" s="5"/>
      <c r="AQ212" s="81"/>
      <c r="AR212" s="5"/>
      <c r="AS212" s="5"/>
      <c r="AT212" s="5"/>
      <c r="AU212" s="5"/>
      <c r="AZ212" s="5"/>
      <c r="BA212" s="5"/>
      <c r="BB212" s="5"/>
      <c r="BC212" s="5"/>
    </row>
    <row r="213" spans="1:55" x14ac:dyDescent="0.25">
      <c r="A213" s="393"/>
      <c r="S213" s="5"/>
      <c r="T213" s="5"/>
      <c r="AQ213" s="81"/>
      <c r="AR213" s="5"/>
      <c r="AS213" s="5"/>
      <c r="AT213" s="5"/>
      <c r="AU213" s="5"/>
      <c r="AZ213" s="5"/>
      <c r="BA213" s="5"/>
      <c r="BB213" s="5"/>
      <c r="BC213" s="5"/>
    </row>
    <row r="214" spans="1:55" x14ac:dyDescent="0.25">
      <c r="A214" s="393"/>
      <c r="S214" s="5"/>
      <c r="T214" s="5"/>
      <c r="AQ214" s="81"/>
      <c r="AR214" s="5"/>
      <c r="AS214" s="5"/>
      <c r="AT214" s="5"/>
      <c r="AU214" s="5"/>
      <c r="AZ214" s="5"/>
      <c r="BA214" s="5"/>
      <c r="BB214" s="5"/>
      <c r="BC214" s="5"/>
    </row>
    <row r="215" spans="1:55" x14ac:dyDescent="0.25">
      <c r="A215" s="393"/>
      <c r="S215" s="5"/>
      <c r="T215" s="5"/>
      <c r="AQ215" s="81"/>
      <c r="AR215" s="5"/>
      <c r="AS215" s="5"/>
      <c r="AT215" s="5"/>
      <c r="AU215" s="5"/>
      <c r="AZ215" s="5"/>
      <c r="BA215" s="5"/>
      <c r="BB215" s="5"/>
      <c r="BC215" s="5"/>
    </row>
    <row r="216" spans="1:55" x14ac:dyDescent="0.25">
      <c r="A216" s="393"/>
      <c r="S216" s="5"/>
      <c r="T216" s="5"/>
      <c r="AQ216" s="81"/>
      <c r="AR216" s="5"/>
      <c r="AS216" s="5"/>
      <c r="AT216" s="5"/>
      <c r="AU216" s="5"/>
      <c r="AZ216" s="5"/>
      <c r="BA216" s="5"/>
      <c r="BB216" s="5"/>
      <c r="BC216" s="5"/>
    </row>
    <row r="217" spans="1:55" x14ac:dyDescent="0.25">
      <c r="A217" s="393"/>
      <c r="S217" s="5"/>
      <c r="T217" s="5"/>
      <c r="AQ217" s="81"/>
      <c r="AR217" s="5"/>
      <c r="AS217" s="5"/>
      <c r="AT217" s="5"/>
      <c r="AU217" s="5"/>
      <c r="AZ217" s="5"/>
      <c r="BA217" s="5"/>
      <c r="BB217" s="5"/>
      <c r="BC217" s="5"/>
    </row>
    <row r="218" spans="1:55" x14ac:dyDescent="0.25">
      <c r="S218" s="5"/>
      <c r="T218" s="5"/>
      <c r="AQ218" s="81"/>
      <c r="AR218" s="5"/>
      <c r="AS218" s="5"/>
      <c r="AT218" s="5"/>
      <c r="AU218" s="5"/>
      <c r="AZ218" s="5"/>
      <c r="BA218" s="5"/>
      <c r="BB218" s="5"/>
      <c r="BC218" s="5"/>
    </row>
    <row r="219" spans="1:55" x14ac:dyDescent="0.25">
      <c r="Q219" s="11"/>
      <c r="R219" s="21"/>
      <c r="S219" s="5"/>
      <c r="T219" s="5"/>
      <c r="AQ219" s="81"/>
      <c r="AR219" s="5"/>
      <c r="AS219" s="5"/>
      <c r="AT219" s="5"/>
      <c r="AU219" s="5"/>
      <c r="AV219" s="11"/>
      <c r="AZ219" s="5"/>
      <c r="BA219" s="5"/>
      <c r="BB219" s="5"/>
      <c r="BC219" s="5"/>
    </row>
  </sheetData>
  <sheetProtection password="DF1D" sheet="1" objects="1" scenarios="1"/>
  <sortState ref="A28:A175">
    <sortCondition ref="A175"/>
  </sortState>
  <conditionalFormatting sqref="U1:U113 U143:U1048576 U115:U141">
    <cfRule type="containsText" dxfId="23" priority="3" operator="containsText" text="FEMININO">
      <formula>NOT(ISERROR(SEARCH("FEMININO",U1)))</formula>
    </cfRule>
  </conditionalFormatting>
  <conditionalFormatting sqref="U142">
    <cfRule type="containsText" dxfId="22" priority="2" operator="containsText" text="FEMININO">
      <formula>NOT(ISERROR(SEARCH("FEMININO",U142)))</formula>
    </cfRule>
  </conditionalFormatting>
  <conditionalFormatting sqref="U114">
    <cfRule type="containsText" dxfId="21" priority="1" operator="containsText" text="FEMININO">
      <formula>NOT(ISERROR(SEARCH("FEMININO",U114)))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4E1A3-6681-49EC-9BA3-A34D1CF2634E}">
  <sheetPr filterMode="1">
    <tabColor rgb="FF9E0000"/>
  </sheetPr>
  <dimension ref="A1:BG214"/>
  <sheetViews>
    <sheetView showGridLines="0" topLeftCell="D1" workbookViewId="0">
      <selection activeCell="P223" sqref="P223"/>
    </sheetView>
  </sheetViews>
  <sheetFormatPr defaultRowHeight="15.75" x14ac:dyDescent="0.25"/>
  <cols>
    <col min="1" max="1" width="8.42578125" style="6" hidden="1" customWidth="1"/>
    <col min="2" max="2" width="9" style="141" hidden="1" customWidth="1"/>
    <col min="3" max="3" width="8.7109375" style="142" hidden="1" customWidth="1"/>
    <col min="4" max="4" width="9.42578125" style="18" bestFit="1" customWidth="1"/>
    <col min="5" max="5" width="9.140625" style="5"/>
    <col min="6" max="6" width="5.28515625" style="78" customWidth="1"/>
    <col min="7" max="7" width="34.140625" style="5" customWidth="1"/>
    <col min="8" max="8" width="12.140625" style="11" customWidth="1"/>
    <col min="9" max="9" width="24.85546875" style="11" customWidth="1"/>
    <col min="10" max="10" width="19.140625" style="21" customWidth="1"/>
    <col min="11" max="11" width="11.140625" style="10" customWidth="1"/>
    <col min="12" max="12" width="9.140625" style="6"/>
    <col min="13" max="13" width="16.28515625" style="6" bestFit="1" customWidth="1"/>
    <col min="14" max="14" width="8.42578125" style="6" customWidth="1"/>
    <col min="15" max="15" width="5.5703125" style="6" bestFit="1" customWidth="1"/>
    <col min="16" max="17" width="8.5703125" style="5" customWidth="1"/>
    <col min="18" max="18" width="8.28515625" style="6" customWidth="1"/>
    <col min="19" max="19" width="5.5703125" style="6" bestFit="1" customWidth="1"/>
    <col min="20" max="20" width="9" style="5" customWidth="1"/>
    <col min="21" max="21" width="8.42578125" style="78" customWidth="1"/>
    <col min="22" max="22" width="8.28515625" style="4" customWidth="1"/>
    <col min="23" max="23" width="5.5703125" style="6" bestFit="1" customWidth="1"/>
    <col min="24" max="24" width="9.7109375" style="6" bestFit="1" customWidth="1"/>
    <col min="25" max="25" width="9" style="6" customWidth="1"/>
    <col min="26" max="26" width="8.28515625" style="128" customWidth="1"/>
    <col min="27" max="27" width="5.5703125" style="6" customWidth="1"/>
    <col min="28" max="28" width="9.7109375" style="6" customWidth="1"/>
    <col min="29" max="29" width="9.28515625" style="6" customWidth="1"/>
    <col min="30" max="30" width="8.42578125" style="4" customWidth="1"/>
    <col min="31" max="31" width="5.5703125" style="6" bestFit="1" customWidth="1"/>
    <col min="32" max="32" width="9.7109375" style="6" bestFit="1" customWidth="1"/>
    <col min="33" max="33" width="9.28515625" style="6" customWidth="1"/>
    <col min="34" max="16384" width="9.140625" style="5"/>
  </cols>
  <sheetData>
    <row r="1" spans="1:59" s="90" customFormat="1" ht="23.25" x14ac:dyDescent="0.35">
      <c r="A1" s="129"/>
      <c r="B1" s="135"/>
      <c r="C1" s="135"/>
      <c r="D1" s="204"/>
      <c r="E1" s="204"/>
      <c r="F1" s="204"/>
      <c r="G1" s="205" t="s">
        <v>288</v>
      </c>
      <c r="H1" s="206"/>
      <c r="I1" s="206"/>
      <c r="J1" s="207"/>
      <c r="K1" s="208"/>
      <c r="L1" s="209"/>
      <c r="M1" s="209"/>
      <c r="N1" s="129" t="s">
        <v>300</v>
      </c>
      <c r="O1" s="130"/>
      <c r="P1" s="135"/>
      <c r="Q1" s="135"/>
      <c r="R1" s="100" t="s">
        <v>277</v>
      </c>
      <c r="S1" s="91"/>
      <c r="T1" s="101"/>
      <c r="U1" s="101"/>
      <c r="V1" s="245" t="s">
        <v>301</v>
      </c>
      <c r="W1" s="245"/>
      <c r="X1" s="245"/>
      <c r="Y1" s="245"/>
      <c r="Z1" s="243" t="s">
        <v>302</v>
      </c>
      <c r="AA1" s="243"/>
      <c r="AB1" s="243"/>
      <c r="AC1" s="243"/>
      <c r="AD1" s="244" t="s">
        <v>303</v>
      </c>
      <c r="AE1" s="244"/>
      <c r="AF1" s="244"/>
      <c r="AG1" s="244"/>
    </row>
    <row r="2" spans="1:59" s="90" customFormat="1" x14ac:dyDescent="0.25">
      <c r="A2" s="131" t="s">
        <v>2</v>
      </c>
      <c r="B2" s="136" t="s">
        <v>93</v>
      </c>
      <c r="C2" s="136" t="s">
        <v>84</v>
      </c>
      <c r="D2" s="52" t="s">
        <v>84</v>
      </c>
      <c r="E2" s="51" t="s">
        <v>85</v>
      </c>
      <c r="F2" s="79" t="s">
        <v>4</v>
      </c>
      <c r="G2" s="90" t="s">
        <v>3</v>
      </c>
      <c r="H2" s="10" t="s">
        <v>0</v>
      </c>
      <c r="I2" s="90" t="s">
        <v>1</v>
      </c>
      <c r="J2" s="17" t="s">
        <v>156</v>
      </c>
      <c r="K2" s="10" t="s">
        <v>86</v>
      </c>
      <c r="L2" s="90" t="s">
        <v>232</v>
      </c>
      <c r="M2" s="90" t="s">
        <v>89</v>
      </c>
      <c r="N2" s="131" t="s">
        <v>2</v>
      </c>
      <c r="O2" s="131" t="s">
        <v>4</v>
      </c>
      <c r="P2" s="136" t="s">
        <v>93</v>
      </c>
      <c r="Q2" s="136" t="s">
        <v>84</v>
      </c>
      <c r="R2" s="92" t="s">
        <v>2</v>
      </c>
      <c r="S2" s="92" t="s">
        <v>4</v>
      </c>
      <c r="T2" s="92" t="s">
        <v>93</v>
      </c>
      <c r="U2" s="92" t="s">
        <v>84</v>
      </c>
      <c r="V2" s="246" t="s">
        <v>2</v>
      </c>
      <c r="W2" s="247" t="s">
        <v>4</v>
      </c>
      <c r="X2" s="247" t="s">
        <v>93</v>
      </c>
      <c r="Y2" s="247" t="s">
        <v>84</v>
      </c>
      <c r="Z2" s="191" t="s">
        <v>2</v>
      </c>
      <c r="AA2" s="175" t="s">
        <v>4</v>
      </c>
      <c r="AB2" s="175" t="s">
        <v>93</v>
      </c>
      <c r="AC2" s="175" t="s">
        <v>84</v>
      </c>
      <c r="AD2" s="39" t="s">
        <v>2</v>
      </c>
      <c r="AE2" s="40" t="s">
        <v>4</v>
      </c>
      <c r="AF2" s="40" t="s">
        <v>93</v>
      </c>
      <c r="AG2" s="40" t="s">
        <v>84</v>
      </c>
    </row>
    <row r="3" spans="1:59" s="90" customFormat="1" ht="15.75" hidden="1" customHeight="1" x14ac:dyDescent="0.3">
      <c r="A3" s="156">
        <v>7.6504629629629622E-4</v>
      </c>
      <c r="B3" s="154">
        <v>3</v>
      </c>
      <c r="C3" s="154">
        <v>98</v>
      </c>
      <c r="D3" s="52">
        <f t="shared" ref="D3:D66" si="0">Q3+U3+Y3+AC3+AG3</f>
        <v>487</v>
      </c>
      <c r="E3" s="53">
        <v>1</v>
      </c>
      <c r="F3" s="80">
        <f>AVERAGE(O3,S3,W3,AA3,AE3,)</f>
        <v>36.666666666666664</v>
      </c>
      <c r="G3" s="159" t="s">
        <v>39</v>
      </c>
      <c r="H3" s="155" t="s">
        <v>13</v>
      </c>
      <c r="I3" s="155" t="s">
        <v>18</v>
      </c>
      <c r="J3" s="157" t="s">
        <v>210</v>
      </c>
      <c r="K3" s="161" t="str">
        <f>H3</f>
        <v>MASTER C</v>
      </c>
      <c r="L3" s="158" t="s">
        <v>92</v>
      </c>
      <c r="M3" s="158" t="s">
        <v>90</v>
      </c>
      <c r="N3" s="156">
        <v>7.6504629629629622E-4</v>
      </c>
      <c r="O3" s="154">
        <v>44</v>
      </c>
      <c r="P3" s="154">
        <v>3</v>
      </c>
      <c r="Q3" s="154">
        <v>98</v>
      </c>
      <c r="R3" s="107">
        <v>9.6400462962962959E-3</v>
      </c>
      <c r="S3" s="108">
        <v>29</v>
      </c>
      <c r="T3" s="108">
        <v>8</v>
      </c>
      <c r="U3" s="108">
        <v>93</v>
      </c>
      <c r="V3" s="248">
        <v>5.6134259259259256E-4</v>
      </c>
      <c r="W3" s="249">
        <v>49</v>
      </c>
      <c r="X3" s="249">
        <v>4</v>
      </c>
      <c r="Y3" s="249">
        <v>97</v>
      </c>
      <c r="Z3" s="192">
        <v>3.6226851851851855E-4</v>
      </c>
      <c r="AA3" s="193">
        <v>48</v>
      </c>
      <c r="AB3" s="193">
        <v>1</v>
      </c>
      <c r="AC3" s="193">
        <v>100</v>
      </c>
      <c r="AD3" s="114">
        <v>1.7824074074074075E-4</v>
      </c>
      <c r="AE3" s="115">
        <v>50</v>
      </c>
      <c r="AF3" s="115">
        <v>2</v>
      </c>
      <c r="AG3" s="115">
        <v>99</v>
      </c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</row>
    <row r="4" spans="1:59" s="110" customFormat="1" ht="18.75" hidden="1" x14ac:dyDescent="0.3">
      <c r="A4" s="132">
        <v>7.7430555555555553E-4</v>
      </c>
      <c r="B4" s="138">
        <v>5</v>
      </c>
      <c r="C4" s="138">
        <v>96</v>
      </c>
      <c r="D4" s="52">
        <f t="shared" si="0"/>
        <v>469</v>
      </c>
      <c r="E4" s="53">
        <v>2</v>
      </c>
      <c r="F4" s="80">
        <f t="shared" ref="F4:F67" si="1">AVERAGE(O4,S4,W4,AA4,AE4,)</f>
        <v>38.333333333333336</v>
      </c>
      <c r="G4" s="2" t="s">
        <v>6</v>
      </c>
      <c r="H4" s="13" t="s">
        <v>7</v>
      </c>
      <c r="I4" s="13" t="s">
        <v>8</v>
      </c>
      <c r="J4" s="28" t="s">
        <v>210</v>
      </c>
      <c r="K4" s="13"/>
      <c r="L4" s="1" t="s">
        <v>92</v>
      </c>
      <c r="M4" s="1" t="s">
        <v>90</v>
      </c>
      <c r="N4" s="132">
        <v>7.7430555555555553E-4</v>
      </c>
      <c r="O4" s="131">
        <v>36</v>
      </c>
      <c r="P4" s="138">
        <v>5</v>
      </c>
      <c r="Q4" s="154">
        <v>96</v>
      </c>
      <c r="R4" s="103">
        <v>9.7106481481481471E-3</v>
      </c>
      <c r="S4" s="93">
        <v>30</v>
      </c>
      <c r="T4" s="94">
        <v>11</v>
      </c>
      <c r="U4" s="94">
        <v>90</v>
      </c>
      <c r="V4" s="250">
        <v>5.6712962962962956E-4</v>
      </c>
      <c r="W4" s="251">
        <v>37</v>
      </c>
      <c r="X4" s="252">
        <v>6</v>
      </c>
      <c r="Y4" s="253">
        <v>95</v>
      </c>
      <c r="Z4" s="194">
        <v>3.7037037037037035E-4</v>
      </c>
      <c r="AA4" s="177">
        <v>60</v>
      </c>
      <c r="AB4" s="177">
        <v>5</v>
      </c>
      <c r="AC4" s="177">
        <v>96</v>
      </c>
      <c r="AD4" s="41">
        <v>1.8518518518518518E-4</v>
      </c>
      <c r="AE4" s="42">
        <v>67</v>
      </c>
      <c r="AF4" s="42">
        <v>9</v>
      </c>
      <c r="AG4" s="42">
        <v>92</v>
      </c>
    </row>
    <row r="5" spans="1:59" s="110" customFormat="1" ht="15.75" hidden="1" customHeight="1" x14ac:dyDescent="0.3">
      <c r="A5" s="133">
        <v>7.6967592592592593E-4</v>
      </c>
      <c r="B5" s="138">
        <v>4</v>
      </c>
      <c r="C5" s="138">
        <v>97</v>
      </c>
      <c r="D5" s="52">
        <f t="shared" si="0"/>
        <v>449</v>
      </c>
      <c r="E5" s="53">
        <v>3</v>
      </c>
      <c r="F5" s="80">
        <f>AVERAGE(O5,S5,W5,AA5,AE5,)</f>
        <v>34</v>
      </c>
      <c r="G5" s="3" t="s">
        <v>14</v>
      </c>
      <c r="H5" s="12" t="s">
        <v>13</v>
      </c>
      <c r="I5" s="12" t="s">
        <v>121</v>
      </c>
      <c r="J5" s="57" t="s">
        <v>211</v>
      </c>
      <c r="K5" s="10"/>
      <c r="L5" s="8" t="s">
        <v>92</v>
      </c>
      <c r="M5" s="73" t="s">
        <v>90</v>
      </c>
      <c r="N5" s="133">
        <v>7.6967592592592593E-4</v>
      </c>
      <c r="O5" s="134">
        <v>41</v>
      </c>
      <c r="P5" s="138">
        <v>4</v>
      </c>
      <c r="Q5" s="154">
        <v>97</v>
      </c>
      <c r="R5" s="98">
        <v>1.089699074074074E-2</v>
      </c>
      <c r="S5" s="94">
        <v>26</v>
      </c>
      <c r="T5" s="94">
        <v>40</v>
      </c>
      <c r="U5" s="94">
        <v>61</v>
      </c>
      <c r="V5" s="254">
        <v>5.4976851851851855E-4</v>
      </c>
      <c r="W5" s="255">
        <v>42</v>
      </c>
      <c r="X5" s="255">
        <v>2</v>
      </c>
      <c r="Y5" s="255">
        <v>99</v>
      </c>
      <c r="Z5" s="195">
        <v>3.6458333333333335E-4</v>
      </c>
      <c r="AA5" s="180">
        <v>46</v>
      </c>
      <c r="AB5" s="180">
        <v>3</v>
      </c>
      <c r="AC5" s="181">
        <v>98</v>
      </c>
      <c r="AD5" s="41">
        <v>1.8402777777777778E-4</v>
      </c>
      <c r="AE5" s="42">
        <v>49</v>
      </c>
      <c r="AF5" s="42">
        <v>7</v>
      </c>
      <c r="AG5" s="42">
        <v>94</v>
      </c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</row>
    <row r="6" spans="1:59" s="110" customFormat="1" ht="18.75" hidden="1" x14ac:dyDescent="0.3">
      <c r="A6" s="133">
        <v>8.0324074074074076E-4</v>
      </c>
      <c r="B6" s="138">
        <v>8</v>
      </c>
      <c r="C6" s="138">
        <v>93</v>
      </c>
      <c r="D6" s="52">
        <f t="shared" si="0"/>
        <v>447</v>
      </c>
      <c r="E6" s="53">
        <v>4</v>
      </c>
      <c r="F6" s="80">
        <f t="shared" si="1"/>
        <v>37.5</v>
      </c>
      <c r="G6" s="5" t="s">
        <v>44</v>
      </c>
      <c r="H6" s="11" t="s">
        <v>13</v>
      </c>
      <c r="I6" s="11" t="s">
        <v>18</v>
      </c>
      <c r="J6" s="21" t="s">
        <v>210</v>
      </c>
      <c r="K6" s="128"/>
      <c r="L6" s="8" t="s">
        <v>92</v>
      </c>
      <c r="M6" s="8" t="s">
        <v>90</v>
      </c>
      <c r="N6" s="133">
        <v>8.0324074074074076E-4</v>
      </c>
      <c r="O6" s="134">
        <v>42</v>
      </c>
      <c r="P6" s="138">
        <v>8</v>
      </c>
      <c r="Q6" s="154">
        <v>93</v>
      </c>
      <c r="R6" s="98">
        <v>9.8784722222222225E-3</v>
      </c>
      <c r="S6" s="94">
        <v>26</v>
      </c>
      <c r="T6" s="94">
        <v>14</v>
      </c>
      <c r="U6" s="94">
        <v>87</v>
      </c>
      <c r="V6" s="250">
        <v>5.9143518518518518E-4</v>
      </c>
      <c r="W6" s="252">
        <v>47</v>
      </c>
      <c r="X6" s="252">
        <v>16</v>
      </c>
      <c r="Y6" s="253">
        <v>85</v>
      </c>
      <c r="Z6" s="195">
        <v>3.8310185185185186E-4</v>
      </c>
      <c r="AA6" s="180">
        <v>51</v>
      </c>
      <c r="AB6" s="180">
        <v>8</v>
      </c>
      <c r="AC6" s="181">
        <v>93</v>
      </c>
      <c r="AD6" s="41">
        <v>1.8749999999999998E-4</v>
      </c>
      <c r="AE6" s="42">
        <v>59</v>
      </c>
      <c r="AF6" s="42">
        <v>12</v>
      </c>
      <c r="AG6" s="42">
        <v>89</v>
      </c>
      <c r="AH6" s="90"/>
      <c r="AI6" s="90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</row>
    <row r="7" spans="1:59" s="110" customFormat="1" ht="15.75" hidden="1" customHeight="1" x14ac:dyDescent="0.3">
      <c r="A7" s="133">
        <v>8.0555555555555545E-4</v>
      </c>
      <c r="B7" s="138">
        <v>9</v>
      </c>
      <c r="C7" s="138">
        <v>92</v>
      </c>
      <c r="D7" s="52">
        <f t="shared" si="0"/>
        <v>445</v>
      </c>
      <c r="E7" s="53">
        <v>5</v>
      </c>
      <c r="F7" s="80">
        <f t="shared" si="1"/>
        <v>39.666666666666664</v>
      </c>
      <c r="G7" s="5" t="s">
        <v>19</v>
      </c>
      <c r="H7" s="11" t="s">
        <v>7</v>
      </c>
      <c r="I7" s="11" t="s">
        <v>18</v>
      </c>
      <c r="J7" s="21" t="s">
        <v>210</v>
      </c>
      <c r="K7" s="10"/>
      <c r="L7" s="8" t="s">
        <v>92</v>
      </c>
      <c r="M7" s="8" t="s">
        <v>90</v>
      </c>
      <c r="N7" s="133">
        <v>8.0555555555555545E-4</v>
      </c>
      <c r="O7" s="134">
        <v>44</v>
      </c>
      <c r="P7" s="138">
        <v>9</v>
      </c>
      <c r="Q7" s="154">
        <v>92</v>
      </c>
      <c r="R7" s="98">
        <v>9.2766203703703708E-3</v>
      </c>
      <c r="S7" s="94">
        <v>30</v>
      </c>
      <c r="T7" s="94">
        <v>3</v>
      </c>
      <c r="U7" s="94">
        <v>98</v>
      </c>
      <c r="V7" s="250">
        <v>5.9490740740740739E-4</v>
      </c>
      <c r="W7" s="252">
        <v>52</v>
      </c>
      <c r="X7" s="252">
        <v>18</v>
      </c>
      <c r="Y7" s="253">
        <v>83</v>
      </c>
      <c r="Z7" s="195">
        <v>3.8888888888888892E-4</v>
      </c>
      <c r="AA7" s="180">
        <v>55</v>
      </c>
      <c r="AB7" s="180">
        <v>12</v>
      </c>
      <c r="AC7" s="181">
        <v>90</v>
      </c>
      <c r="AD7" s="41">
        <v>1.9444444444444446E-4</v>
      </c>
      <c r="AE7" s="42">
        <v>57</v>
      </c>
      <c r="AF7" s="42">
        <v>19</v>
      </c>
      <c r="AG7" s="42">
        <v>82</v>
      </c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</row>
    <row r="8" spans="1:59" s="110" customFormat="1" ht="15.75" hidden="1" customHeight="1" x14ac:dyDescent="0.3">
      <c r="A8" s="133">
        <v>8.1365740740740736E-4</v>
      </c>
      <c r="B8" s="138">
        <v>13</v>
      </c>
      <c r="C8" s="138">
        <v>88</v>
      </c>
      <c r="D8" s="52">
        <f t="shared" si="0"/>
        <v>440</v>
      </c>
      <c r="E8" s="53">
        <v>6</v>
      </c>
      <c r="F8" s="80">
        <f t="shared" si="1"/>
        <v>40.833333333333336</v>
      </c>
      <c r="G8" s="5" t="s">
        <v>72</v>
      </c>
      <c r="H8" s="11" t="s">
        <v>7</v>
      </c>
      <c r="I8" s="11" t="s">
        <v>73</v>
      </c>
      <c r="J8" s="21" t="s">
        <v>125</v>
      </c>
      <c r="K8" s="10"/>
      <c r="L8" s="8" t="s">
        <v>92</v>
      </c>
      <c r="M8" s="8" t="s">
        <v>90</v>
      </c>
      <c r="N8" s="133">
        <v>8.1365740740740736E-4</v>
      </c>
      <c r="O8" s="134">
        <v>49</v>
      </c>
      <c r="P8" s="138">
        <v>13</v>
      </c>
      <c r="Q8" s="154">
        <v>88</v>
      </c>
      <c r="R8" s="98">
        <v>9.2453703703703708E-3</v>
      </c>
      <c r="S8" s="94">
        <v>30</v>
      </c>
      <c r="T8" s="94">
        <v>2</v>
      </c>
      <c r="U8" s="94">
        <v>99</v>
      </c>
      <c r="V8" s="250">
        <v>6.0995370370370381E-4</v>
      </c>
      <c r="W8" s="252">
        <v>54</v>
      </c>
      <c r="X8" s="252">
        <v>21</v>
      </c>
      <c r="Y8" s="253">
        <v>80</v>
      </c>
      <c r="Z8" s="195">
        <v>4.0509259259259258E-4</v>
      </c>
      <c r="AA8" s="180">
        <v>56</v>
      </c>
      <c r="AB8" s="180">
        <v>21</v>
      </c>
      <c r="AC8" s="181">
        <v>80</v>
      </c>
      <c r="AD8" s="41">
        <v>1.8402777777777778E-4</v>
      </c>
      <c r="AE8" s="42">
        <v>56</v>
      </c>
      <c r="AF8" s="42">
        <v>8</v>
      </c>
      <c r="AG8" s="42">
        <v>93</v>
      </c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90"/>
      <c r="AY8" s="90"/>
      <c r="AZ8" s="90"/>
      <c r="BA8" s="90"/>
      <c r="BB8" s="90"/>
      <c r="BC8" s="90"/>
      <c r="BD8" s="90"/>
      <c r="BE8" s="90"/>
      <c r="BF8" s="90"/>
      <c r="BG8" s="90"/>
    </row>
    <row r="9" spans="1:59" s="110" customFormat="1" ht="15.75" hidden="1" customHeight="1" x14ac:dyDescent="0.3">
      <c r="A9" s="132">
        <v>8.5300925925925919E-4</v>
      </c>
      <c r="B9" s="138">
        <v>18</v>
      </c>
      <c r="C9" s="138">
        <v>83</v>
      </c>
      <c r="D9" s="52">
        <f t="shared" si="0"/>
        <v>399</v>
      </c>
      <c r="E9" s="53">
        <v>7</v>
      </c>
      <c r="F9" s="80">
        <f t="shared" si="1"/>
        <v>36</v>
      </c>
      <c r="G9" s="2" t="s">
        <v>52</v>
      </c>
      <c r="H9" s="13" t="s">
        <v>31</v>
      </c>
      <c r="I9" s="13" t="s">
        <v>18</v>
      </c>
      <c r="J9" s="28" t="s">
        <v>210</v>
      </c>
      <c r="K9" s="13"/>
      <c r="L9" s="1" t="s">
        <v>92</v>
      </c>
      <c r="M9" s="1" t="s">
        <v>90</v>
      </c>
      <c r="N9" s="132">
        <v>8.5300925925925919E-4</v>
      </c>
      <c r="O9" s="131">
        <v>34</v>
      </c>
      <c r="P9" s="138">
        <v>18</v>
      </c>
      <c r="Q9" s="154">
        <v>84</v>
      </c>
      <c r="R9" s="210" t="s">
        <v>291</v>
      </c>
      <c r="S9" s="94"/>
      <c r="T9" s="94"/>
      <c r="U9" s="108">
        <v>28</v>
      </c>
      <c r="V9" s="250">
        <v>5.6712962962962956E-4</v>
      </c>
      <c r="W9" s="253">
        <v>48</v>
      </c>
      <c r="X9" s="252">
        <v>7</v>
      </c>
      <c r="Y9" s="253">
        <v>94</v>
      </c>
      <c r="Z9" s="194">
        <v>3.6689814814814815E-4</v>
      </c>
      <c r="AA9" s="177">
        <v>49</v>
      </c>
      <c r="AB9" s="177">
        <v>4</v>
      </c>
      <c r="AC9" s="177">
        <v>97</v>
      </c>
      <c r="AD9" s="41">
        <v>1.8287037037037038E-4</v>
      </c>
      <c r="AE9" s="42">
        <v>49</v>
      </c>
      <c r="AF9" s="42">
        <v>5</v>
      </c>
      <c r="AG9" s="42">
        <v>96</v>
      </c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</row>
    <row r="10" spans="1:59" s="90" customFormat="1" ht="18.75" hidden="1" x14ac:dyDescent="0.3">
      <c r="A10" s="133">
        <v>8.599537037037036E-4</v>
      </c>
      <c r="B10" s="138">
        <v>20</v>
      </c>
      <c r="C10" s="138">
        <v>81</v>
      </c>
      <c r="D10" s="52">
        <f t="shared" si="0"/>
        <v>393</v>
      </c>
      <c r="E10" s="53">
        <v>8</v>
      </c>
      <c r="F10" s="80">
        <f t="shared" si="1"/>
        <v>33.833333333333336</v>
      </c>
      <c r="G10" s="5" t="s">
        <v>46</v>
      </c>
      <c r="H10" s="11" t="s">
        <v>13</v>
      </c>
      <c r="I10" s="11" t="s">
        <v>18</v>
      </c>
      <c r="J10" s="21" t="s">
        <v>210</v>
      </c>
      <c r="K10" s="10"/>
      <c r="L10" s="8" t="s">
        <v>92</v>
      </c>
      <c r="M10" s="8" t="s">
        <v>90</v>
      </c>
      <c r="N10" s="133">
        <v>8.599537037037036E-4</v>
      </c>
      <c r="O10" s="134">
        <v>40</v>
      </c>
      <c r="P10" s="138">
        <v>20</v>
      </c>
      <c r="Q10" s="154">
        <v>81</v>
      </c>
      <c r="R10" s="98">
        <v>1.0778935185185185E-2</v>
      </c>
      <c r="S10" s="94">
        <v>24</v>
      </c>
      <c r="T10" s="94">
        <v>35</v>
      </c>
      <c r="U10" s="94">
        <v>66</v>
      </c>
      <c r="V10" s="250">
        <v>6.122685185185185E-4</v>
      </c>
      <c r="W10" s="252">
        <v>42</v>
      </c>
      <c r="X10" s="252">
        <v>22</v>
      </c>
      <c r="Y10" s="253">
        <v>79</v>
      </c>
      <c r="Z10" s="195">
        <v>4.0162037037037038E-4</v>
      </c>
      <c r="AA10" s="180">
        <v>49</v>
      </c>
      <c r="AB10" s="180">
        <v>20</v>
      </c>
      <c r="AC10" s="181">
        <v>81</v>
      </c>
      <c r="AD10" s="41">
        <v>1.9097222222222223E-4</v>
      </c>
      <c r="AE10" s="42">
        <v>48</v>
      </c>
      <c r="AF10" s="42">
        <v>15</v>
      </c>
      <c r="AG10" s="42">
        <v>86</v>
      </c>
    </row>
    <row r="11" spans="1:59" s="90" customFormat="1" ht="15.75" hidden="1" customHeight="1" x14ac:dyDescent="0.3">
      <c r="A11" s="156">
        <v>8.587962962962963E-4</v>
      </c>
      <c r="B11" s="154">
        <v>19</v>
      </c>
      <c r="C11" s="154">
        <v>82</v>
      </c>
      <c r="D11" s="52">
        <f t="shared" si="0"/>
        <v>379</v>
      </c>
      <c r="E11" s="53">
        <v>9</v>
      </c>
      <c r="F11" s="80">
        <f t="shared" si="1"/>
        <v>35.166666666666664</v>
      </c>
      <c r="G11" s="159" t="s">
        <v>48</v>
      </c>
      <c r="H11" s="155" t="s">
        <v>50</v>
      </c>
      <c r="I11" s="155" t="s">
        <v>18</v>
      </c>
      <c r="J11" s="157" t="s">
        <v>210</v>
      </c>
      <c r="K11" s="161" t="str">
        <f>H11</f>
        <v>MASTER E</v>
      </c>
      <c r="L11" s="158" t="s">
        <v>92</v>
      </c>
      <c r="M11" s="158" t="s">
        <v>90</v>
      </c>
      <c r="N11" s="156">
        <v>8.587962962962963E-4</v>
      </c>
      <c r="O11" s="154">
        <v>39</v>
      </c>
      <c r="P11" s="154">
        <v>19</v>
      </c>
      <c r="Q11" s="154">
        <v>82</v>
      </c>
      <c r="R11" s="107">
        <v>1.0731481481481481E-2</v>
      </c>
      <c r="S11" s="108">
        <v>24</v>
      </c>
      <c r="T11" s="108">
        <v>33</v>
      </c>
      <c r="U11" s="108">
        <v>68</v>
      </c>
      <c r="V11" s="248">
        <v>6.3310185185185192E-4</v>
      </c>
      <c r="W11" s="249">
        <v>47</v>
      </c>
      <c r="X11" s="249">
        <v>25</v>
      </c>
      <c r="Y11" s="249">
        <v>76</v>
      </c>
      <c r="Z11" s="192">
        <v>4.1550925925925918E-4</v>
      </c>
      <c r="AA11" s="193">
        <v>53</v>
      </c>
      <c r="AB11" s="193">
        <v>24</v>
      </c>
      <c r="AC11" s="193">
        <v>77</v>
      </c>
      <c r="AD11" s="114">
        <v>2.0254629629629629E-4</v>
      </c>
      <c r="AE11" s="115">
        <v>48</v>
      </c>
      <c r="AF11" s="115">
        <v>25</v>
      </c>
      <c r="AG11" s="115">
        <v>76</v>
      </c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</row>
    <row r="12" spans="1:59" s="110" customFormat="1" ht="15.75" hidden="1" customHeight="1" x14ac:dyDescent="0.3">
      <c r="A12" s="156">
        <v>7.6041666666666662E-4</v>
      </c>
      <c r="B12" s="154">
        <v>2</v>
      </c>
      <c r="C12" s="154">
        <v>99</v>
      </c>
      <c r="D12" s="52">
        <f t="shared" si="0"/>
        <v>377</v>
      </c>
      <c r="E12" s="53">
        <v>10</v>
      </c>
      <c r="F12" s="80">
        <f t="shared" si="1"/>
        <v>32.5</v>
      </c>
      <c r="G12" s="159" t="s">
        <v>171</v>
      </c>
      <c r="H12" s="155" t="s">
        <v>233</v>
      </c>
      <c r="I12" s="155" t="s">
        <v>181</v>
      </c>
      <c r="J12" s="157" t="s">
        <v>209</v>
      </c>
      <c r="K12" s="161" t="str">
        <f>H12</f>
        <v xml:space="preserve">JUNIOR </v>
      </c>
      <c r="L12" s="158" t="s">
        <v>92</v>
      </c>
      <c r="M12" s="158" t="s">
        <v>90</v>
      </c>
      <c r="N12" s="156">
        <v>7.6041666666666662E-4</v>
      </c>
      <c r="O12" s="154">
        <v>49</v>
      </c>
      <c r="P12" s="154">
        <v>2</v>
      </c>
      <c r="Q12" s="154">
        <v>99</v>
      </c>
      <c r="R12" s="107">
        <v>9.5671296296296303E-3</v>
      </c>
      <c r="S12" s="108">
        <v>30</v>
      </c>
      <c r="T12" s="108">
        <v>5</v>
      </c>
      <c r="U12" s="108">
        <v>96</v>
      </c>
      <c r="V12" s="248">
        <v>5.7754629629629627E-4</v>
      </c>
      <c r="W12" s="249">
        <v>51</v>
      </c>
      <c r="X12" s="249">
        <v>11</v>
      </c>
      <c r="Y12" s="249">
        <v>90</v>
      </c>
      <c r="Z12" s="199" t="s">
        <v>289</v>
      </c>
      <c r="AA12" s="199"/>
      <c r="AB12" s="196"/>
      <c r="AC12" s="193">
        <v>39</v>
      </c>
      <c r="AD12" s="43" t="s">
        <v>152</v>
      </c>
      <c r="AE12" s="115"/>
      <c r="AF12" s="115"/>
      <c r="AG12" s="115">
        <v>53</v>
      </c>
    </row>
    <row r="13" spans="1:59" s="110" customFormat="1" ht="18.75" hidden="1" x14ac:dyDescent="0.3">
      <c r="A13" s="133">
        <v>8.5300925925925919E-4</v>
      </c>
      <c r="B13" s="138">
        <v>17</v>
      </c>
      <c r="C13" s="138">
        <v>84</v>
      </c>
      <c r="D13" s="52">
        <f t="shared" si="0"/>
        <v>377</v>
      </c>
      <c r="E13" s="53">
        <v>11</v>
      </c>
      <c r="F13" s="80">
        <f t="shared" si="1"/>
        <v>32.666666666666664</v>
      </c>
      <c r="G13" s="5" t="s">
        <v>69</v>
      </c>
      <c r="H13" s="11" t="s">
        <v>13</v>
      </c>
      <c r="I13" s="11" t="s">
        <v>18</v>
      </c>
      <c r="J13" s="21" t="s">
        <v>210</v>
      </c>
      <c r="K13" s="10"/>
      <c r="L13" s="8" t="s">
        <v>92</v>
      </c>
      <c r="M13" s="8" t="s">
        <v>90</v>
      </c>
      <c r="N13" s="133">
        <v>8.5300925925925919E-4</v>
      </c>
      <c r="O13" s="134">
        <v>39</v>
      </c>
      <c r="P13" s="138">
        <v>17</v>
      </c>
      <c r="Q13" s="154">
        <v>83</v>
      </c>
      <c r="R13" s="98">
        <v>1.0628472222222221E-2</v>
      </c>
      <c r="S13" s="94">
        <v>25</v>
      </c>
      <c r="T13" s="94">
        <v>32</v>
      </c>
      <c r="U13" s="94">
        <v>69</v>
      </c>
      <c r="V13" s="250">
        <v>6.3194444444444442E-4</v>
      </c>
      <c r="W13" s="252">
        <v>45</v>
      </c>
      <c r="X13" s="252">
        <v>24</v>
      </c>
      <c r="Y13" s="253">
        <v>77</v>
      </c>
      <c r="Z13" s="195">
        <v>4.4328703703703701E-4</v>
      </c>
      <c r="AA13" s="180">
        <v>40</v>
      </c>
      <c r="AB13" s="180">
        <v>32</v>
      </c>
      <c r="AC13" s="181">
        <v>69</v>
      </c>
      <c r="AD13" s="41">
        <v>1.9675925925925926E-4</v>
      </c>
      <c r="AE13" s="42">
        <v>47</v>
      </c>
      <c r="AF13" s="42">
        <v>22</v>
      </c>
      <c r="AG13" s="42">
        <v>79</v>
      </c>
    </row>
    <row r="14" spans="1:59" ht="18.75" hidden="1" x14ac:dyDescent="0.3">
      <c r="A14" s="156">
        <v>7.8356481481481495E-4</v>
      </c>
      <c r="B14" s="154">
        <v>6</v>
      </c>
      <c r="C14" s="154">
        <v>95</v>
      </c>
      <c r="D14" s="52">
        <f t="shared" si="0"/>
        <v>372</v>
      </c>
      <c r="E14" s="53">
        <v>12</v>
      </c>
      <c r="F14" s="80">
        <f t="shared" si="1"/>
        <v>28.5</v>
      </c>
      <c r="G14" s="159" t="s">
        <v>168</v>
      </c>
      <c r="H14" s="155" t="s">
        <v>31</v>
      </c>
      <c r="I14" s="155" t="s">
        <v>18</v>
      </c>
      <c r="J14" s="157" t="s">
        <v>210</v>
      </c>
      <c r="K14" s="161" t="str">
        <f>H14</f>
        <v>MASTER B</v>
      </c>
      <c r="L14" s="158" t="s">
        <v>92</v>
      </c>
      <c r="M14" s="158" t="s">
        <v>90</v>
      </c>
      <c r="N14" s="156">
        <v>7.8356481481481495E-4</v>
      </c>
      <c r="O14" s="154">
        <v>46</v>
      </c>
      <c r="P14" s="154">
        <v>6</v>
      </c>
      <c r="Q14" s="154">
        <v>95</v>
      </c>
      <c r="R14" s="107">
        <v>9.7129629629629632E-3</v>
      </c>
      <c r="S14" s="108">
        <v>22</v>
      </c>
      <c r="T14" s="108">
        <v>12</v>
      </c>
      <c r="U14" s="108">
        <v>89</v>
      </c>
      <c r="V14" s="248">
        <v>5.6712962962962956E-4</v>
      </c>
      <c r="W14" s="249">
        <v>46</v>
      </c>
      <c r="X14" s="249">
        <v>5</v>
      </c>
      <c r="Y14" s="249">
        <v>96</v>
      </c>
      <c r="Z14" s="199" t="s">
        <v>289</v>
      </c>
      <c r="AA14" s="199"/>
      <c r="AB14" s="196"/>
      <c r="AC14" s="193">
        <v>39</v>
      </c>
      <c r="AD14" s="43" t="s">
        <v>152</v>
      </c>
      <c r="AE14" s="115"/>
      <c r="AF14" s="115"/>
      <c r="AG14" s="115">
        <v>53</v>
      </c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</row>
    <row r="15" spans="1:59" s="90" customFormat="1" ht="15.75" hidden="1" customHeight="1" x14ac:dyDescent="0.3">
      <c r="A15" s="134"/>
      <c r="B15" s="139"/>
      <c r="C15" s="139"/>
      <c r="D15" s="52">
        <f t="shared" si="0"/>
        <v>371</v>
      </c>
      <c r="E15" s="53">
        <v>13</v>
      </c>
      <c r="F15" s="80">
        <f t="shared" si="1"/>
        <v>37.4</v>
      </c>
      <c r="G15" s="5" t="s">
        <v>12</v>
      </c>
      <c r="H15" s="11" t="s">
        <v>13</v>
      </c>
      <c r="I15" s="11" t="s">
        <v>18</v>
      </c>
      <c r="J15" s="21" t="s">
        <v>210</v>
      </c>
      <c r="K15" s="10"/>
      <c r="L15" s="8" t="s">
        <v>92</v>
      </c>
      <c r="M15" s="8" t="s">
        <v>90</v>
      </c>
      <c r="N15" s="133">
        <v>8.1365740740740736E-4</v>
      </c>
      <c r="O15" s="134">
        <v>39</v>
      </c>
      <c r="P15" s="138">
        <v>12</v>
      </c>
      <c r="Q15" s="154">
        <v>89</v>
      </c>
      <c r="R15" s="210" t="s">
        <v>291</v>
      </c>
      <c r="S15" s="94"/>
      <c r="T15" s="94"/>
      <c r="U15" s="108">
        <v>28</v>
      </c>
      <c r="V15" s="250">
        <v>5.912037037037037E-4</v>
      </c>
      <c r="W15" s="252">
        <v>42</v>
      </c>
      <c r="X15" s="252">
        <v>14</v>
      </c>
      <c r="Y15" s="253">
        <v>87</v>
      </c>
      <c r="Z15" s="195">
        <v>3.9351851851851852E-4</v>
      </c>
      <c r="AA15" s="180">
        <v>42</v>
      </c>
      <c r="AB15" s="180">
        <v>14</v>
      </c>
      <c r="AC15" s="181">
        <v>87</v>
      </c>
      <c r="AD15" s="41">
        <v>1.9675925925925926E-4</v>
      </c>
      <c r="AE15" s="42">
        <v>64</v>
      </c>
      <c r="AF15" s="42">
        <v>21</v>
      </c>
      <c r="AG15" s="42">
        <v>80</v>
      </c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</row>
    <row r="16" spans="1:59" s="90" customFormat="1" ht="15.75" hidden="1" customHeight="1" x14ac:dyDescent="0.3">
      <c r="A16" s="156">
        <v>7.9050925925925936E-4</v>
      </c>
      <c r="B16" s="154">
        <v>7</v>
      </c>
      <c r="C16" s="154">
        <v>94</v>
      </c>
      <c r="D16" s="52">
        <f t="shared" si="0"/>
        <v>366</v>
      </c>
      <c r="E16" s="53">
        <v>14</v>
      </c>
      <c r="F16" s="80">
        <f t="shared" si="1"/>
        <v>28.75</v>
      </c>
      <c r="G16" s="159" t="s">
        <v>174</v>
      </c>
      <c r="H16" s="155" t="s">
        <v>173</v>
      </c>
      <c r="I16" s="155" t="s">
        <v>181</v>
      </c>
      <c r="J16" s="157" t="s">
        <v>209</v>
      </c>
      <c r="K16" s="161" t="str">
        <f>H16</f>
        <v>SUB 23</v>
      </c>
      <c r="L16" s="158" t="s">
        <v>92</v>
      </c>
      <c r="M16" s="158" t="s">
        <v>90</v>
      </c>
      <c r="N16" s="156">
        <v>7.9050925925925936E-4</v>
      </c>
      <c r="O16" s="154">
        <v>43</v>
      </c>
      <c r="P16" s="154">
        <v>7</v>
      </c>
      <c r="Q16" s="154">
        <v>94</v>
      </c>
      <c r="R16" s="107">
        <v>9.5821759259259263E-3</v>
      </c>
      <c r="S16" s="108">
        <v>29</v>
      </c>
      <c r="T16" s="108">
        <v>7</v>
      </c>
      <c r="U16" s="108">
        <v>94</v>
      </c>
      <c r="V16" s="248">
        <v>5.9143518518518518E-4</v>
      </c>
      <c r="W16" s="249">
        <v>43</v>
      </c>
      <c r="X16" s="249">
        <v>15</v>
      </c>
      <c r="Y16" s="249">
        <v>86</v>
      </c>
      <c r="Z16" s="199" t="s">
        <v>289</v>
      </c>
      <c r="AA16" s="199"/>
      <c r="AB16" s="196"/>
      <c r="AC16" s="193">
        <v>39</v>
      </c>
      <c r="AD16" s="43" t="s">
        <v>152</v>
      </c>
      <c r="AE16" s="115"/>
      <c r="AF16" s="115"/>
      <c r="AG16" s="115">
        <v>53</v>
      </c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</row>
    <row r="17" spans="1:59" s="90" customFormat="1" ht="18.75" hidden="1" x14ac:dyDescent="0.3">
      <c r="A17" s="133">
        <v>8.3101851851851859E-4</v>
      </c>
      <c r="B17" s="138">
        <v>14</v>
      </c>
      <c r="C17" s="138">
        <v>87</v>
      </c>
      <c r="D17" s="52">
        <f t="shared" si="0"/>
        <v>364</v>
      </c>
      <c r="E17" s="53">
        <v>15</v>
      </c>
      <c r="F17" s="80">
        <f t="shared" si="1"/>
        <v>30.4</v>
      </c>
      <c r="G17" s="5" t="s">
        <v>97</v>
      </c>
      <c r="H17" s="11" t="s">
        <v>13</v>
      </c>
      <c r="I17" s="11" t="s">
        <v>122</v>
      </c>
      <c r="J17" s="21" t="s">
        <v>212</v>
      </c>
      <c r="K17" s="10"/>
      <c r="L17" s="8" t="s">
        <v>92</v>
      </c>
      <c r="M17" s="8" t="s">
        <v>90</v>
      </c>
      <c r="N17" s="133">
        <v>8.3101851851851859E-4</v>
      </c>
      <c r="O17" s="134">
        <v>37</v>
      </c>
      <c r="P17" s="138">
        <v>14</v>
      </c>
      <c r="Q17" s="154">
        <v>87</v>
      </c>
      <c r="R17" s="98">
        <v>1.1241898148148147E-2</v>
      </c>
      <c r="S17" s="94">
        <v>24</v>
      </c>
      <c r="T17" s="94">
        <v>44</v>
      </c>
      <c r="U17" s="94">
        <v>57</v>
      </c>
      <c r="V17" s="250">
        <v>6.0648148148148139E-4</v>
      </c>
      <c r="W17" s="252">
        <v>44</v>
      </c>
      <c r="X17" s="252">
        <v>19</v>
      </c>
      <c r="Y17" s="253">
        <v>82</v>
      </c>
      <c r="Z17" s="195">
        <v>3.9351851851851852E-4</v>
      </c>
      <c r="AA17" s="180">
        <v>47</v>
      </c>
      <c r="AB17" s="180">
        <v>16</v>
      </c>
      <c r="AC17" s="181">
        <v>85</v>
      </c>
      <c r="AD17" s="41" t="s">
        <v>152</v>
      </c>
      <c r="AE17" s="42"/>
      <c r="AF17" s="42"/>
      <c r="AG17" s="42">
        <v>53</v>
      </c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</row>
    <row r="18" spans="1:59" s="90" customFormat="1" ht="18.75" hidden="1" x14ac:dyDescent="0.3">
      <c r="A18" s="156">
        <v>8.9814814814814824E-4</v>
      </c>
      <c r="B18" s="154">
        <v>24</v>
      </c>
      <c r="C18" s="154">
        <v>77</v>
      </c>
      <c r="D18" s="52">
        <f t="shared" si="0"/>
        <v>364</v>
      </c>
      <c r="E18" s="53">
        <v>16</v>
      </c>
      <c r="F18" s="80">
        <f t="shared" si="1"/>
        <v>36.333333333333336</v>
      </c>
      <c r="G18" s="159" t="s">
        <v>40</v>
      </c>
      <c r="H18" s="155" t="s">
        <v>25</v>
      </c>
      <c r="I18" s="155" t="s">
        <v>18</v>
      </c>
      <c r="J18" s="157" t="s">
        <v>210</v>
      </c>
      <c r="K18" s="155" t="s">
        <v>25</v>
      </c>
      <c r="L18" s="158" t="s">
        <v>92</v>
      </c>
      <c r="M18" s="158" t="s">
        <v>90</v>
      </c>
      <c r="N18" s="156">
        <v>8.9814814814814824E-4</v>
      </c>
      <c r="O18" s="154">
        <v>46</v>
      </c>
      <c r="P18" s="154">
        <v>24</v>
      </c>
      <c r="Q18" s="154">
        <v>77</v>
      </c>
      <c r="R18" s="104">
        <v>1.0875000000000001E-2</v>
      </c>
      <c r="S18" s="95">
        <v>29</v>
      </c>
      <c r="T18" s="95">
        <v>38</v>
      </c>
      <c r="U18" s="95">
        <v>63</v>
      </c>
      <c r="V18" s="250">
        <v>6.4120370370370373E-4</v>
      </c>
      <c r="W18" s="253">
        <v>49</v>
      </c>
      <c r="X18" s="253">
        <v>30</v>
      </c>
      <c r="Y18" s="253">
        <v>71</v>
      </c>
      <c r="Z18" s="194">
        <v>4.1782407407407409E-4</v>
      </c>
      <c r="AA18" s="177">
        <v>41</v>
      </c>
      <c r="AB18" s="177">
        <v>25</v>
      </c>
      <c r="AC18" s="177">
        <v>76</v>
      </c>
      <c r="AD18" s="41">
        <v>2.0254629629629629E-4</v>
      </c>
      <c r="AE18" s="42">
        <v>53</v>
      </c>
      <c r="AF18" s="42">
        <v>24</v>
      </c>
      <c r="AG18" s="42">
        <v>77</v>
      </c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</row>
    <row r="19" spans="1:59" s="110" customFormat="1" ht="18.75" hidden="1" x14ac:dyDescent="0.3">
      <c r="A19" s="133">
        <v>9.2013888888888885E-4</v>
      </c>
      <c r="B19" s="138">
        <v>28</v>
      </c>
      <c r="C19" s="138">
        <v>73</v>
      </c>
      <c r="D19" s="52">
        <f t="shared" si="0"/>
        <v>340</v>
      </c>
      <c r="E19" s="53">
        <v>17</v>
      </c>
      <c r="F19" s="80">
        <f t="shared" si="1"/>
        <v>29</v>
      </c>
      <c r="G19" s="5" t="s">
        <v>10</v>
      </c>
      <c r="H19" s="11" t="s">
        <v>13</v>
      </c>
      <c r="I19" s="11" t="s">
        <v>18</v>
      </c>
      <c r="J19" s="21" t="s">
        <v>210</v>
      </c>
      <c r="K19" s="10"/>
      <c r="L19" s="8" t="s">
        <v>92</v>
      </c>
      <c r="M19" s="8" t="s">
        <v>90</v>
      </c>
      <c r="N19" s="133">
        <v>9.2013888888888885E-4</v>
      </c>
      <c r="O19" s="134">
        <v>39</v>
      </c>
      <c r="P19" s="138">
        <v>28</v>
      </c>
      <c r="Q19" s="154">
        <v>73</v>
      </c>
      <c r="R19" s="98">
        <v>1.1525462962962965E-2</v>
      </c>
      <c r="S19" s="94">
        <v>21</v>
      </c>
      <c r="T19" s="94">
        <v>48</v>
      </c>
      <c r="U19" s="94">
        <v>53</v>
      </c>
      <c r="V19" s="250">
        <v>6.6550925925925935E-4</v>
      </c>
      <c r="W19" s="252">
        <v>33</v>
      </c>
      <c r="X19" s="252">
        <v>36</v>
      </c>
      <c r="Y19" s="253">
        <v>65</v>
      </c>
      <c r="Z19" s="195">
        <v>4.224537037037037E-4</v>
      </c>
      <c r="AA19" s="180">
        <v>41</v>
      </c>
      <c r="AB19" s="180">
        <v>26</v>
      </c>
      <c r="AC19" s="181">
        <v>75</v>
      </c>
      <c r="AD19" s="41">
        <v>2.0833333333333335E-4</v>
      </c>
      <c r="AE19" s="42">
        <v>40</v>
      </c>
      <c r="AF19" s="42">
        <v>27</v>
      </c>
      <c r="AG19" s="42">
        <v>74</v>
      </c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</row>
    <row r="20" spans="1:59" s="110" customFormat="1" ht="18.75" hidden="1" x14ac:dyDescent="0.3">
      <c r="A20" s="133">
        <v>8.1018518518518516E-4</v>
      </c>
      <c r="B20" s="138">
        <v>10</v>
      </c>
      <c r="C20" s="138">
        <v>91</v>
      </c>
      <c r="D20" s="52">
        <f t="shared" si="0"/>
        <v>333</v>
      </c>
      <c r="E20" s="53">
        <v>18</v>
      </c>
      <c r="F20" s="80">
        <f t="shared" si="1"/>
        <v>23.5</v>
      </c>
      <c r="G20" s="3" t="s">
        <v>177</v>
      </c>
      <c r="H20" s="12" t="s">
        <v>7</v>
      </c>
      <c r="I20" s="12" t="s">
        <v>178</v>
      </c>
      <c r="J20" s="57" t="s">
        <v>179</v>
      </c>
      <c r="K20" s="87"/>
      <c r="L20" s="8" t="s">
        <v>92</v>
      </c>
      <c r="M20" s="8" t="s">
        <v>90</v>
      </c>
      <c r="N20" s="133">
        <v>8.1018518518518516E-4</v>
      </c>
      <c r="O20" s="134">
        <v>32</v>
      </c>
      <c r="P20" s="138">
        <v>10</v>
      </c>
      <c r="Q20" s="154">
        <v>91</v>
      </c>
      <c r="R20" s="104">
        <v>1.0523148148148148E-2</v>
      </c>
      <c r="S20" s="95">
        <v>27</v>
      </c>
      <c r="T20" s="94">
        <v>29</v>
      </c>
      <c r="U20" s="94">
        <v>72</v>
      </c>
      <c r="V20" s="250">
        <v>6.2384259259259261E-4</v>
      </c>
      <c r="W20" s="253">
        <v>35</v>
      </c>
      <c r="X20" s="253">
        <v>23</v>
      </c>
      <c r="Y20" s="253">
        <v>78</v>
      </c>
      <c r="Z20" s="199" t="s">
        <v>289</v>
      </c>
      <c r="AA20" s="199"/>
      <c r="AB20" s="197"/>
      <c r="AC20" s="180">
        <v>39</v>
      </c>
      <c r="AD20" s="43" t="s">
        <v>152</v>
      </c>
      <c r="AE20" s="42"/>
      <c r="AF20" s="42"/>
      <c r="AG20" s="42">
        <v>53</v>
      </c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</row>
    <row r="21" spans="1:59" s="90" customFormat="1" ht="15.75" hidden="1" customHeight="1" x14ac:dyDescent="0.3">
      <c r="A21" s="133">
        <v>8.4837962962962959E-4</v>
      </c>
      <c r="B21" s="138">
        <v>16</v>
      </c>
      <c r="C21" s="138">
        <v>85</v>
      </c>
      <c r="D21" s="52">
        <f t="shared" si="0"/>
        <v>325</v>
      </c>
      <c r="E21" s="53">
        <v>19</v>
      </c>
      <c r="F21" s="80">
        <f t="shared" si="1"/>
        <v>30.5</v>
      </c>
      <c r="G21" s="5" t="s">
        <v>220</v>
      </c>
      <c r="H21" s="11" t="s">
        <v>233</v>
      </c>
      <c r="I21" s="12" t="s">
        <v>181</v>
      </c>
      <c r="J21" s="21" t="s">
        <v>209</v>
      </c>
      <c r="K21" s="87"/>
      <c r="L21" s="8" t="s">
        <v>92</v>
      </c>
      <c r="M21" s="8" t="s">
        <v>90</v>
      </c>
      <c r="N21" s="133">
        <v>8.4837962962962959E-4</v>
      </c>
      <c r="O21" s="134">
        <v>44</v>
      </c>
      <c r="P21" s="138">
        <v>16</v>
      </c>
      <c r="Q21" s="154">
        <v>85</v>
      </c>
      <c r="R21" s="98">
        <v>1.0413194444444444E-2</v>
      </c>
      <c r="S21" s="94">
        <v>30</v>
      </c>
      <c r="T21" s="94">
        <v>28</v>
      </c>
      <c r="U21" s="94">
        <v>73</v>
      </c>
      <c r="V21" s="250">
        <v>6.3541666666666662E-4</v>
      </c>
      <c r="W21" s="252">
        <v>48</v>
      </c>
      <c r="X21" s="252">
        <v>26</v>
      </c>
      <c r="Y21" s="253">
        <v>75</v>
      </c>
      <c r="Z21" s="199" t="s">
        <v>289</v>
      </c>
      <c r="AA21" s="199"/>
      <c r="AB21" s="197"/>
      <c r="AC21" s="180">
        <v>39</v>
      </c>
      <c r="AD21" s="43" t="s">
        <v>152</v>
      </c>
      <c r="AE21" s="42"/>
      <c r="AF21" s="42"/>
      <c r="AG21" s="42">
        <v>53</v>
      </c>
    </row>
    <row r="22" spans="1:59" s="90" customFormat="1" ht="18.75" hidden="1" x14ac:dyDescent="0.3">
      <c r="A22" s="156">
        <v>7.5000000000000012E-4</v>
      </c>
      <c r="B22" s="154">
        <v>1</v>
      </c>
      <c r="C22" s="154">
        <v>100</v>
      </c>
      <c r="D22" s="52">
        <f t="shared" si="0"/>
        <v>320</v>
      </c>
      <c r="E22" s="53">
        <v>20</v>
      </c>
      <c r="F22" s="80">
        <f t="shared" si="1"/>
        <v>31</v>
      </c>
      <c r="G22" s="155" t="s">
        <v>164</v>
      </c>
      <c r="H22" s="155" t="s">
        <v>7</v>
      </c>
      <c r="I22" s="155" t="s">
        <v>165</v>
      </c>
      <c r="J22" s="157" t="s">
        <v>166</v>
      </c>
      <c r="K22" s="155" t="s">
        <v>7</v>
      </c>
      <c r="L22" s="158" t="s">
        <v>92</v>
      </c>
      <c r="M22" s="158" t="s">
        <v>90</v>
      </c>
      <c r="N22" s="156">
        <v>7.5000000000000012E-4</v>
      </c>
      <c r="O22" s="154">
        <v>44</v>
      </c>
      <c r="P22" s="154">
        <v>1</v>
      </c>
      <c r="Q22" s="154">
        <v>100</v>
      </c>
      <c r="R22" s="210" t="s">
        <v>291</v>
      </c>
      <c r="S22" s="94"/>
      <c r="T22" s="94"/>
      <c r="U22" s="108">
        <v>28</v>
      </c>
      <c r="V22" s="254">
        <v>5.3587962962962953E-4</v>
      </c>
      <c r="W22" s="255">
        <v>49</v>
      </c>
      <c r="X22" s="255">
        <v>1</v>
      </c>
      <c r="Y22" s="255">
        <v>100</v>
      </c>
      <c r="Z22" s="199" t="s">
        <v>289</v>
      </c>
      <c r="AA22" s="199"/>
      <c r="AB22" s="197"/>
      <c r="AC22" s="180">
        <v>39</v>
      </c>
      <c r="AD22" s="43" t="s">
        <v>152</v>
      </c>
      <c r="AE22" s="42"/>
      <c r="AF22" s="42"/>
      <c r="AG22" s="42">
        <v>53</v>
      </c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</row>
    <row r="23" spans="1:59" s="110" customFormat="1" ht="15.75" hidden="1" customHeight="1" x14ac:dyDescent="0.3">
      <c r="A23" s="156">
        <v>8.1249999999999996E-4</v>
      </c>
      <c r="B23" s="154">
        <v>11</v>
      </c>
      <c r="C23" s="154">
        <v>90</v>
      </c>
      <c r="D23" s="52">
        <f t="shared" si="0"/>
        <v>318</v>
      </c>
      <c r="E23" s="53">
        <v>21</v>
      </c>
      <c r="F23" s="80">
        <f t="shared" si="1"/>
        <v>20.666666666666668</v>
      </c>
      <c r="G23" s="155" t="s">
        <v>237</v>
      </c>
      <c r="H23" s="155" t="s">
        <v>34</v>
      </c>
      <c r="I23" s="155" t="s">
        <v>275</v>
      </c>
      <c r="J23" s="157" t="s">
        <v>121</v>
      </c>
      <c r="K23" s="161" t="str">
        <f>H23</f>
        <v>MASTER A</v>
      </c>
      <c r="L23" s="158" t="s">
        <v>92</v>
      </c>
      <c r="M23" s="158" t="s">
        <v>90</v>
      </c>
      <c r="N23" s="156">
        <v>8.1249999999999996E-4</v>
      </c>
      <c r="O23" s="154">
        <v>34</v>
      </c>
      <c r="P23" s="154">
        <v>11</v>
      </c>
      <c r="Q23" s="154">
        <v>90</v>
      </c>
      <c r="R23" s="107">
        <v>9.479166666666667E-3</v>
      </c>
      <c r="S23" s="108">
        <v>28</v>
      </c>
      <c r="T23" s="108">
        <v>4</v>
      </c>
      <c r="U23" s="108">
        <v>97</v>
      </c>
      <c r="V23" s="256" t="s">
        <v>290</v>
      </c>
      <c r="W23" s="257"/>
      <c r="X23" s="257"/>
      <c r="Y23" s="249">
        <v>39</v>
      </c>
      <c r="Z23" s="199" t="s">
        <v>289</v>
      </c>
      <c r="AA23" s="199"/>
      <c r="AB23" s="196"/>
      <c r="AC23" s="193">
        <v>39</v>
      </c>
      <c r="AD23" s="43" t="s">
        <v>152</v>
      </c>
      <c r="AE23" s="115"/>
      <c r="AF23" s="115"/>
      <c r="AG23" s="115">
        <v>53</v>
      </c>
    </row>
    <row r="24" spans="1:59" s="110" customFormat="1" ht="18.75" hidden="1" x14ac:dyDescent="0.3">
      <c r="A24" s="156">
        <v>8.9351851851851842E-4</v>
      </c>
      <c r="B24" s="154">
        <v>23</v>
      </c>
      <c r="C24" s="154">
        <v>78</v>
      </c>
      <c r="D24" s="52">
        <f t="shared" si="0"/>
        <v>316</v>
      </c>
      <c r="E24" s="53">
        <v>22</v>
      </c>
      <c r="F24" s="80">
        <f t="shared" si="1"/>
        <v>28.25</v>
      </c>
      <c r="G24" s="159" t="s">
        <v>186</v>
      </c>
      <c r="H24" s="155" t="s">
        <v>101</v>
      </c>
      <c r="I24" s="155" t="s">
        <v>18</v>
      </c>
      <c r="J24" s="157" t="s">
        <v>210</v>
      </c>
      <c r="K24" s="161" t="str">
        <f>H24</f>
        <v>MASTER F</v>
      </c>
      <c r="L24" s="158" t="s">
        <v>92</v>
      </c>
      <c r="M24" s="158" t="s">
        <v>90</v>
      </c>
      <c r="N24" s="156">
        <v>8.9351851851851842E-4</v>
      </c>
      <c r="O24" s="154">
        <v>38</v>
      </c>
      <c r="P24" s="154">
        <v>23</v>
      </c>
      <c r="Q24" s="154">
        <v>78</v>
      </c>
      <c r="R24" s="107">
        <v>1.0280092592592592E-2</v>
      </c>
      <c r="S24" s="108">
        <v>24</v>
      </c>
      <c r="T24" s="108">
        <v>23</v>
      </c>
      <c r="U24" s="108">
        <v>78</v>
      </c>
      <c r="V24" s="248">
        <v>6.5046296296296304E-4</v>
      </c>
      <c r="W24" s="249">
        <v>51</v>
      </c>
      <c r="X24" s="249">
        <v>33</v>
      </c>
      <c r="Y24" s="249">
        <v>68</v>
      </c>
      <c r="Z24" s="199" t="s">
        <v>289</v>
      </c>
      <c r="AA24" s="199"/>
      <c r="AB24" s="196"/>
      <c r="AC24" s="193">
        <v>39</v>
      </c>
      <c r="AD24" s="43" t="s">
        <v>152</v>
      </c>
      <c r="AE24" s="115"/>
      <c r="AF24" s="115"/>
      <c r="AG24" s="115">
        <v>53</v>
      </c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</row>
    <row r="25" spans="1:59" s="90" customFormat="1" ht="15.75" hidden="1" customHeight="1" x14ac:dyDescent="0.3">
      <c r="A25" s="133">
        <v>9.0856481481481485E-4</v>
      </c>
      <c r="B25" s="138">
        <v>26</v>
      </c>
      <c r="C25" s="138">
        <v>75</v>
      </c>
      <c r="D25" s="52">
        <f t="shared" si="0"/>
        <v>315</v>
      </c>
      <c r="E25" s="53">
        <v>23</v>
      </c>
      <c r="F25" s="80">
        <f t="shared" si="1"/>
        <v>29.4</v>
      </c>
      <c r="G25" s="5" t="s">
        <v>106</v>
      </c>
      <c r="H25" s="11" t="s">
        <v>31</v>
      </c>
      <c r="I25" s="11" t="s">
        <v>121</v>
      </c>
      <c r="J25" s="21"/>
      <c r="K25" s="10"/>
      <c r="L25" s="8" t="s">
        <v>92</v>
      </c>
      <c r="M25" s="8" t="s">
        <v>90</v>
      </c>
      <c r="N25" s="133">
        <v>9.0856481481481485E-4</v>
      </c>
      <c r="O25" s="134">
        <v>38</v>
      </c>
      <c r="P25" s="138">
        <v>26</v>
      </c>
      <c r="Q25" s="154">
        <v>75</v>
      </c>
      <c r="R25" s="98">
        <v>1.2597222222222223E-2</v>
      </c>
      <c r="S25" s="94">
        <v>23</v>
      </c>
      <c r="T25" s="108">
        <v>58</v>
      </c>
      <c r="U25" s="108">
        <v>43</v>
      </c>
      <c r="V25" s="250">
        <v>6.4004629629629622E-4</v>
      </c>
      <c r="W25" s="252">
        <v>44</v>
      </c>
      <c r="X25" s="252">
        <v>28</v>
      </c>
      <c r="Y25" s="253">
        <v>73</v>
      </c>
      <c r="Z25" s="195">
        <v>4.3055555555555555E-4</v>
      </c>
      <c r="AA25" s="180">
        <v>42</v>
      </c>
      <c r="AB25" s="180">
        <v>30</v>
      </c>
      <c r="AC25" s="181">
        <v>71</v>
      </c>
      <c r="AD25" s="41" t="s">
        <v>152</v>
      </c>
      <c r="AE25" s="42"/>
      <c r="AF25" s="42"/>
      <c r="AG25" s="42">
        <v>53</v>
      </c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</row>
    <row r="26" spans="1:59" s="106" customFormat="1" ht="18.75" hidden="1" customHeight="1" x14ac:dyDescent="0.3">
      <c r="A26" s="133">
        <v>9.3634259259259267E-4</v>
      </c>
      <c r="B26" s="138">
        <v>30</v>
      </c>
      <c r="C26" s="138">
        <v>71</v>
      </c>
      <c r="D26" s="52">
        <f t="shared" si="0"/>
        <v>315</v>
      </c>
      <c r="E26" s="53">
        <v>24</v>
      </c>
      <c r="F26" s="80">
        <f t="shared" si="1"/>
        <v>31</v>
      </c>
      <c r="G26" s="5" t="s">
        <v>49</v>
      </c>
      <c r="H26" s="11" t="s">
        <v>50</v>
      </c>
      <c r="I26" s="11" t="s">
        <v>51</v>
      </c>
      <c r="J26" s="21" t="s">
        <v>131</v>
      </c>
      <c r="K26" s="10"/>
      <c r="L26" s="8" t="s">
        <v>92</v>
      </c>
      <c r="M26" s="8" t="s">
        <v>90</v>
      </c>
      <c r="N26" s="133">
        <v>2.4189814814814812E-4</v>
      </c>
      <c r="O26" s="134">
        <v>41</v>
      </c>
      <c r="P26" s="138">
        <v>30</v>
      </c>
      <c r="Q26" s="154">
        <v>71</v>
      </c>
      <c r="R26" s="98">
        <v>1.1957175925925927E-2</v>
      </c>
      <c r="S26" s="94">
        <v>24</v>
      </c>
      <c r="T26" s="94">
        <v>51</v>
      </c>
      <c r="U26" s="94">
        <v>50</v>
      </c>
      <c r="V26" s="250">
        <v>6.8634259259259256E-4</v>
      </c>
      <c r="W26" s="252">
        <v>36</v>
      </c>
      <c r="X26" s="252">
        <v>39</v>
      </c>
      <c r="Y26" s="253">
        <v>62</v>
      </c>
      <c r="Z26" s="195">
        <v>4.5370370370370378E-4</v>
      </c>
      <c r="AA26" s="180">
        <v>38</v>
      </c>
      <c r="AB26" s="180">
        <v>35</v>
      </c>
      <c r="AC26" s="181">
        <v>66</v>
      </c>
      <c r="AD26" s="41">
        <v>2.2106481481481481E-4</v>
      </c>
      <c r="AE26" s="42">
        <v>47</v>
      </c>
      <c r="AF26" s="42">
        <v>35</v>
      </c>
      <c r="AG26" s="42">
        <v>66</v>
      </c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</row>
    <row r="27" spans="1:59" s="90" customFormat="1" ht="15.75" hidden="1" customHeight="1" x14ac:dyDescent="0.3">
      <c r="A27" s="133">
        <v>9.2245370370370365E-4</v>
      </c>
      <c r="B27" s="138">
        <v>29</v>
      </c>
      <c r="C27" s="138">
        <v>72</v>
      </c>
      <c r="D27" s="52">
        <f t="shared" si="0"/>
        <v>308</v>
      </c>
      <c r="E27" s="53">
        <v>25</v>
      </c>
      <c r="F27" s="80">
        <f t="shared" si="1"/>
        <v>28.2</v>
      </c>
      <c r="G27" s="5" t="s">
        <v>95</v>
      </c>
      <c r="H27" s="11" t="s">
        <v>13</v>
      </c>
      <c r="I27" s="11" t="s">
        <v>18</v>
      </c>
      <c r="J27" s="21" t="s">
        <v>210</v>
      </c>
      <c r="K27" s="10"/>
      <c r="L27" s="8" t="s">
        <v>92</v>
      </c>
      <c r="M27" s="8" t="s">
        <v>90</v>
      </c>
      <c r="N27" s="133">
        <v>9.2245370370370365E-4</v>
      </c>
      <c r="O27" s="134">
        <v>36</v>
      </c>
      <c r="P27" s="138">
        <v>29</v>
      </c>
      <c r="Q27" s="154">
        <v>72</v>
      </c>
      <c r="R27" s="98">
        <v>1.1135416666666667E-2</v>
      </c>
      <c r="S27" s="94">
        <v>25</v>
      </c>
      <c r="T27" s="94">
        <v>43</v>
      </c>
      <c r="U27" s="94">
        <v>58</v>
      </c>
      <c r="V27" s="250">
        <v>6.8750000000000007E-4</v>
      </c>
      <c r="W27" s="252">
        <v>39</v>
      </c>
      <c r="X27" s="252">
        <v>40</v>
      </c>
      <c r="Y27" s="253">
        <v>61</v>
      </c>
      <c r="Z27" s="195">
        <v>4.5486111111111102E-4</v>
      </c>
      <c r="AA27" s="180">
        <v>41</v>
      </c>
      <c r="AB27" s="180">
        <v>38</v>
      </c>
      <c r="AC27" s="181">
        <v>64</v>
      </c>
      <c r="AD27" s="41" t="s">
        <v>152</v>
      </c>
      <c r="AE27" s="42"/>
      <c r="AF27" s="42"/>
      <c r="AG27" s="42">
        <v>53</v>
      </c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</row>
    <row r="28" spans="1:59" s="90" customFormat="1" ht="18.75" hidden="1" x14ac:dyDescent="0.3">
      <c r="A28" s="133">
        <v>8.7847222222222233E-4</v>
      </c>
      <c r="B28" s="138">
        <v>21</v>
      </c>
      <c r="C28" s="138">
        <v>80</v>
      </c>
      <c r="D28" s="52">
        <f t="shared" si="0"/>
        <v>303</v>
      </c>
      <c r="E28" s="53">
        <v>26</v>
      </c>
      <c r="F28" s="80">
        <f t="shared" si="1"/>
        <v>34.5</v>
      </c>
      <c r="G28" s="5" t="s">
        <v>81</v>
      </c>
      <c r="H28" s="11" t="s">
        <v>13</v>
      </c>
      <c r="I28" s="11" t="s">
        <v>18</v>
      </c>
      <c r="J28" s="21" t="s">
        <v>210</v>
      </c>
      <c r="K28" s="10"/>
      <c r="L28" s="8" t="s">
        <v>92</v>
      </c>
      <c r="M28" s="8" t="s">
        <v>90</v>
      </c>
      <c r="N28" s="133">
        <v>8.7847222222222233E-4</v>
      </c>
      <c r="O28" s="134">
        <v>40</v>
      </c>
      <c r="P28" s="138">
        <v>21</v>
      </c>
      <c r="Q28" s="154">
        <v>80</v>
      </c>
      <c r="R28" s="210" t="s">
        <v>291</v>
      </c>
      <c r="S28" s="94"/>
      <c r="T28" s="94"/>
      <c r="U28" s="108">
        <v>28</v>
      </c>
      <c r="V28" s="256" t="s">
        <v>290</v>
      </c>
      <c r="W28" s="257"/>
      <c r="X28" s="257"/>
      <c r="Y28" s="249">
        <v>39</v>
      </c>
      <c r="Z28" s="195">
        <v>3.9583333333333338E-4</v>
      </c>
      <c r="AA28" s="180">
        <v>51</v>
      </c>
      <c r="AB28" s="180">
        <v>17</v>
      </c>
      <c r="AC28" s="181">
        <v>84</v>
      </c>
      <c r="AD28" s="41">
        <v>2.0833333333333335E-4</v>
      </c>
      <c r="AE28" s="42">
        <v>47</v>
      </c>
      <c r="AF28" s="42">
        <v>29</v>
      </c>
      <c r="AG28" s="42">
        <v>72</v>
      </c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</row>
    <row r="29" spans="1:59" s="90" customFormat="1" ht="15.75" hidden="1" customHeight="1" x14ac:dyDescent="0.3">
      <c r="A29" s="132">
        <v>9.0509259259259243E-4</v>
      </c>
      <c r="B29" s="138">
        <v>25</v>
      </c>
      <c r="C29" s="138">
        <v>76</v>
      </c>
      <c r="D29" s="52">
        <f t="shared" si="0"/>
        <v>299</v>
      </c>
      <c r="E29" s="53">
        <v>27</v>
      </c>
      <c r="F29" s="80">
        <f t="shared" si="1"/>
        <v>34.6</v>
      </c>
      <c r="G29" s="2" t="s">
        <v>53</v>
      </c>
      <c r="H29" s="13" t="s">
        <v>34</v>
      </c>
      <c r="I29" s="13" t="s">
        <v>54</v>
      </c>
      <c r="J29" s="28" t="s">
        <v>128</v>
      </c>
      <c r="K29" s="13"/>
      <c r="L29" s="1" t="s">
        <v>92</v>
      </c>
      <c r="M29" s="1" t="s">
        <v>90</v>
      </c>
      <c r="N29" s="132">
        <v>9.0509259259259243E-4</v>
      </c>
      <c r="O29" s="131">
        <v>37</v>
      </c>
      <c r="P29" s="138">
        <v>25</v>
      </c>
      <c r="Q29" s="154">
        <v>76</v>
      </c>
      <c r="R29" s="210" t="s">
        <v>291</v>
      </c>
      <c r="S29" s="94"/>
      <c r="T29" s="94"/>
      <c r="U29" s="108">
        <v>28</v>
      </c>
      <c r="V29" s="254">
        <v>6.4004629629629622E-4</v>
      </c>
      <c r="W29" s="255">
        <v>44</v>
      </c>
      <c r="X29" s="255">
        <v>29</v>
      </c>
      <c r="Y29" s="255">
        <v>72</v>
      </c>
      <c r="Z29" s="194">
        <v>4.6296296296296293E-4</v>
      </c>
      <c r="AA29" s="177">
        <v>40</v>
      </c>
      <c r="AB29" s="177">
        <v>40</v>
      </c>
      <c r="AC29" s="177">
        <v>61</v>
      </c>
      <c r="AD29" s="41">
        <v>2.3148148148148146E-4</v>
      </c>
      <c r="AE29" s="42">
        <v>52</v>
      </c>
      <c r="AF29" s="42">
        <v>39</v>
      </c>
      <c r="AG29" s="42">
        <v>62</v>
      </c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</row>
    <row r="30" spans="1:59" s="90" customFormat="1" ht="15.75" hidden="1" customHeight="1" x14ac:dyDescent="0.3">
      <c r="A30" s="133">
        <v>8.8888888888888882E-4</v>
      </c>
      <c r="B30" s="138">
        <v>22</v>
      </c>
      <c r="C30" s="138">
        <v>79</v>
      </c>
      <c r="D30" s="52">
        <f t="shared" si="0"/>
        <v>295</v>
      </c>
      <c r="E30" s="53">
        <v>28</v>
      </c>
      <c r="F30" s="80">
        <f t="shared" si="1"/>
        <v>24</v>
      </c>
      <c r="G30" s="5" t="s">
        <v>185</v>
      </c>
      <c r="H30" s="11" t="s">
        <v>13</v>
      </c>
      <c r="I30" s="12" t="s">
        <v>274</v>
      </c>
      <c r="J30" s="21" t="s">
        <v>279</v>
      </c>
      <c r="K30" s="13"/>
      <c r="L30" s="8" t="s">
        <v>92</v>
      </c>
      <c r="M30" s="8" t="s">
        <v>90</v>
      </c>
      <c r="N30" s="133">
        <v>8.8888888888888882E-4</v>
      </c>
      <c r="O30" s="134">
        <v>32</v>
      </c>
      <c r="P30" s="138">
        <v>22</v>
      </c>
      <c r="Q30" s="154">
        <v>79</v>
      </c>
      <c r="R30" s="98">
        <v>1.151273148148148E-2</v>
      </c>
      <c r="S30" s="94">
        <v>26</v>
      </c>
      <c r="T30" s="94">
        <v>47</v>
      </c>
      <c r="U30" s="94">
        <v>54</v>
      </c>
      <c r="V30" s="250">
        <v>6.4236111111111113E-4</v>
      </c>
      <c r="W30" s="252">
        <v>38</v>
      </c>
      <c r="X30" s="252">
        <v>31</v>
      </c>
      <c r="Y30" s="253">
        <v>70</v>
      </c>
      <c r="Z30" s="199" t="s">
        <v>289</v>
      </c>
      <c r="AA30" s="199"/>
      <c r="AB30" s="197"/>
      <c r="AC30" s="180">
        <v>39</v>
      </c>
      <c r="AD30" s="43" t="s">
        <v>152</v>
      </c>
      <c r="AE30" s="42"/>
      <c r="AF30" s="42"/>
      <c r="AG30" s="42">
        <v>53</v>
      </c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</row>
    <row r="31" spans="1:59" s="90" customFormat="1" ht="18.75" hidden="1" x14ac:dyDescent="0.3">
      <c r="A31" s="156">
        <v>9.780092592592592E-4</v>
      </c>
      <c r="B31" s="154">
        <v>31</v>
      </c>
      <c r="C31" s="154">
        <v>70</v>
      </c>
      <c r="D31" s="52">
        <f t="shared" si="0"/>
        <v>288</v>
      </c>
      <c r="E31" s="53">
        <v>29</v>
      </c>
      <c r="F31" s="80">
        <f t="shared" si="1"/>
        <v>31.833333333333332</v>
      </c>
      <c r="G31" s="159" t="s">
        <v>75</v>
      </c>
      <c r="H31" s="155" t="s">
        <v>7</v>
      </c>
      <c r="I31" s="155" t="s">
        <v>18</v>
      </c>
      <c r="J31" s="157" t="s">
        <v>210</v>
      </c>
      <c r="K31" s="161" t="str">
        <f>H31</f>
        <v>SENIOR</v>
      </c>
      <c r="L31" s="158" t="s">
        <v>77</v>
      </c>
      <c r="M31" s="158" t="s">
        <v>90</v>
      </c>
      <c r="N31" s="156">
        <v>9.780092592592592E-4</v>
      </c>
      <c r="O31" s="154">
        <v>34</v>
      </c>
      <c r="P31" s="154">
        <v>31</v>
      </c>
      <c r="Q31" s="154">
        <v>70</v>
      </c>
      <c r="R31" s="107">
        <v>1.1859953703703704E-2</v>
      </c>
      <c r="S31" s="108">
        <v>24</v>
      </c>
      <c r="T31" s="108">
        <v>50</v>
      </c>
      <c r="U31" s="108">
        <v>51</v>
      </c>
      <c r="V31" s="248">
        <v>7.5578703703703702E-4</v>
      </c>
      <c r="W31" s="249">
        <v>43</v>
      </c>
      <c r="X31" s="249">
        <v>50</v>
      </c>
      <c r="Y31" s="249">
        <v>51</v>
      </c>
      <c r="Z31" s="192">
        <v>4.8379629629629624E-4</v>
      </c>
      <c r="AA31" s="193">
        <v>43</v>
      </c>
      <c r="AB31" s="193">
        <v>45</v>
      </c>
      <c r="AC31" s="193">
        <v>56</v>
      </c>
      <c r="AD31" s="114">
        <v>2.3726851851851852E-4</v>
      </c>
      <c r="AE31" s="115">
        <v>47</v>
      </c>
      <c r="AF31" s="115">
        <v>41</v>
      </c>
      <c r="AG31" s="115">
        <v>60</v>
      </c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</row>
    <row r="32" spans="1:59" s="110" customFormat="1" ht="18.75" hidden="1" x14ac:dyDescent="0.3">
      <c r="A32" s="134"/>
      <c r="B32" s="134"/>
      <c r="C32" s="134"/>
      <c r="D32" s="52">
        <f t="shared" si="0"/>
        <v>285</v>
      </c>
      <c r="E32" s="53">
        <v>30</v>
      </c>
      <c r="F32" s="80">
        <f t="shared" si="1"/>
        <v>36.75</v>
      </c>
      <c r="G32" s="3" t="s">
        <v>38</v>
      </c>
      <c r="H32" s="12" t="s">
        <v>13</v>
      </c>
      <c r="I32" s="12" t="s">
        <v>18</v>
      </c>
      <c r="J32" s="21" t="s">
        <v>210</v>
      </c>
      <c r="K32" s="87"/>
      <c r="L32" s="8" t="s">
        <v>92</v>
      </c>
      <c r="M32" s="8" t="s">
        <v>90</v>
      </c>
      <c r="N32" s="134"/>
      <c r="O32" s="134"/>
      <c r="P32" s="134"/>
      <c r="Q32" s="134"/>
      <c r="R32" s="95"/>
      <c r="S32" s="95"/>
      <c r="T32" s="95"/>
      <c r="U32" s="95"/>
      <c r="V32" s="250">
        <v>5.7175925925925927E-4</v>
      </c>
      <c r="W32" s="252">
        <v>46</v>
      </c>
      <c r="X32" s="252">
        <v>8</v>
      </c>
      <c r="Y32" s="253">
        <v>93</v>
      </c>
      <c r="Z32" s="195">
        <v>3.7615740740740735E-4</v>
      </c>
      <c r="AA32" s="180">
        <v>44</v>
      </c>
      <c r="AB32" s="180">
        <v>6</v>
      </c>
      <c r="AC32" s="181">
        <v>95</v>
      </c>
      <c r="AD32" s="43">
        <v>1.8287037037037038E-4</v>
      </c>
      <c r="AE32" s="44">
        <v>57</v>
      </c>
      <c r="AF32" s="44">
        <v>4</v>
      </c>
      <c r="AG32" s="44">
        <v>97</v>
      </c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</row>
    <row r="33" spans="1:59" s="90" customFormat="1" ht="18.75" hidden="1" x14ac:dyDescent="0.3">
      <c r="A33" s="156">
        <v>1.0335648148148148E-3</v>
      </c>
      <c r="B33" s="154">
        <v>33</v>
      </c>
      <c r="C33" s="154">
        <v>67</v>
      </c>
      <c r="D33" s="52">
        <f t="shared" si="0"/>
        <v>282</v>
      </c>
      <c r="E33" s="53">
        <v>31</v>
      </c>
      <c r="F33" s="80">
        <f t="shared" si="1"/>
        <v>36</v>
      </c>
      <c r="G33" s="159" t="s">
        <v>55</v>
      </c>
      <c r="H33" s="155" t="s">
        <v>102</v>
      </c>
      <c r="I33" s="155" t="s">
        <v>57</v>
      </c>
      <c r="J33" s="157" t="s">
        <v>210</v>
      </c>
      <c r="K33" s="161" t="str">
        <f>H33</f>
        <v>UNIVERSITÁRIO</v>
      </c>
      <c r="L33" s="158" t="s">
        <v>77</v>
      </c>
      <c r="M33" s="158" t="s">
        <v>90</v>
      </c>
      <c r="N33" s="156">
        <v>1.0335648148148148E-3</v>
      </c>
      <c r="O33" s="154">
        <v>42</v>
      </c>
      <c r="P33" s="154">
        <v>36</v>
      </c>
      <c r="Q33" s="154">
        <v>65</v>
      </c>
      <c r="R33" s="107">
        <v>1.2040509259259259E-2</v>
      </c>
      <c r="S33" s="108">
        <v>29</v>
      </c>
      <c r="T33" s="94">
        <v>53</v>
      </c>
      <c r="U33" s="94">
        <v>48</v>
      </c>
      <c r="V33" s="248">
        <v>7.4652777777777781E-4</v>
      </c>
      <c r="W33" s="249">
        <v>45</v>
      </c>
      <c r="X33" s="249">
        <v>46</v>
      </c>
      <c r="Y33" s="249">
        <v>55</v>
      </c>
      <c r="Z33" s="192">
        <v>4.895833333333333E-4</v>
      </c>
      <c r="AA33" s="193">
        <v>46</v>
      </c>
      <c r="AB33" s="193">
        <v>46</v>
      </c>
      <c r="AC33" s="193">
        <v>55</v>
      </c>
      <c r="AD33" s="114">
        <v>2.4768518518518515E-4</v>
      </c>
      <c r="AE33" s="115">
        <v>54</v>
      </c>
      <c r="AF33" s="115">
        <v>42</v>
      </c>
      <c r="AG33" s="115">
        <v>59</v>
      </c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</row>
    <row r="34" spans="1:59" s="3" customFormat="1" ht="18.75" hidden="1" customHeight="1" x14ac:dyDescent="0.3">
      <c r="A34" s="132"/>
      <c r="B34" s="138"/>
      <c r="C34" s="138"/>
      <c r="D34" s="52">
        <f t="shared" si="0"/>
        <v>278</v>
      </c>
      <c r="E34" s="53">
        <v>32</v>
      </c>
      <c r="F34" s="80">
        <f t="shared" si="1"/>
        <v>32.166666666666664</v>
      </c>
      <c r="G34" s="159" t="s">
        <v>20</v>
      </c>
      <c r="H34" s="155" t="s">
        <v>13</v>
      </c>
      <c r="I34" s="155" t="s">
        <v>226</v>
      </c>
      <c r="J34" s="157" t="s">
        <v>210</v>
      </c>
      <c r="K34" s="161" t="str">
        <f>H34</f>
        <v>MASTER C</v>
      </c>
      <c r="L34" s="158" t="s">
        <v>77</v>
      </c>
      <c r="M34" s="158" t="s">
        <v>90</v>
      </c>
      <c r="N34" s="156">
        <v>1.0219907407407406E-3</v>
      </c>
      <c r="O34" s="154">
        <v>36</v>
      </c>
      <c r="P34" s="154">
        <v>34</v>
      </c>
      <c r="Q34" s="154">
        <v>67</v>
      </c>
      <c r="R34" s="107">
        <v>1.2046296296296298E-2</v>
      </c>
      <c r="S34" s="108">
        <v>24</v>
      </c>
      <c r="T34" s="108">
        <v>54</v>
      </c>
      <c r="U34" s="108">
        <v>47</v>
      </c>
      <c r="V34" s="248">
        <v>7.5000000000000012E-4</v>
      </c>
      <c r="W34" s="249">
        <v>40</v>
      </c>
      <c r="X34" s="249">
        <v>48</v>
      </c>
      <c r="Y34" s="249">
        <v>53</v>
      </c>
      <c r="Z34" s="192">
        <v>5.023148148148147E-4</v>
      </c>
      <c r="AA34" s="193">
        <v>47</v>
      </c>
      <c r="AB34" s="193">
        <v>48</v>
      </c>
      <c r="AC34" s="193">
        <v>53</v>
      </c>
      <c r="AD34" s="114">
        <v>2.5694444444444446E-4</v>
      </c>
      <c r="AE34" s="115">
        <v>46</v>
      </c>
      <c r="AF34" s="115">
        <v>43</v>
      </c>
      <c r="AG34" s="115">
        <v>58</v>
      </c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</row>
    <row r="35" spans="1:59" s="90" customFormat="1" ht="15.75" hidden="1" customHeight="1" x14ac:dyDescent="0.3">
      <c r="A35" s="156">
        <v>1.0023148148148148E-3</v>
      </c>
      <c r="B35" s="154">
        <v>32</v>
      </c>
      <c r="C35" s="154">
        <v>69</v>
      </c>
      <c r="D35" s="52">
        <f t="shared" si="0"/>
        <v>273</v>
      </c>
      <c r="E35" s="53">
        <v>33</v>
      </c>
      <c r="F35" s="80">
        <f t="shared" si="1"/>
        <v>32.166666666666664</v>
      </c>
      <c r="G35" s="159" t="s">
        <v>74</v>
      </c>
      <c r="H35" s="155" t="s">
        <v>245</v>
      </c>
      <c r="I35" s="155" t="s">
        <v>18</v>
      </c>
      <c r="J35" s="157" t="s">
        <v>210</v>
      </c>
      <c r="K35" s="161"/>
      <c r="L35" s="158" t="s">
        <v>92</v>
      </c>
      <c r="M35" s="158" t="s">
        <v>66</v>
      </c>
      <c r="N35" s="156">
        <v>1.0023148148148148E-3</v>
      </c>
      <c r="O35" s="154">
        <v>44</v>
      </c>
      <c r="P35" s="154">
        <v>33</v>
      </c>
      <c r="Q35" s="154">
        <v>68</v>
      </c>
      <c r="R35" s="124">
        <v>1.4467592592592593E-2</v>
      </c>
      <c r="S35" s="125">
        <v>23</v>
      </c>
      <c r="T35" s="94">
        <v>69</v>
      </c>
      <c r="U35" s="94">
        <v>32</v>
      </c>
      <c r="V35" s="254">
        <v>6.5740740740740733E-4</v>
      </c>
      <c r="W35" s="255">
        <v>48</v>
      </c>
      <c r="X35" s="255">
        <v>34</v>
      </c>
      <c r="Y35" s="255">
        <v>67</v>
      </c>
      <c r="Z35" s="198">
        <v>5.3819444444444444E-4</v>
      </c>
      <c r="AA35" s="188">
        <v>41</v>
      </c>
      <c r="AB35" s="180">
        <v>50</v>
      </c>
      <c r="AC35" s="181">
        <v>51</v>
      </c>
      <c r="AD35" s="45">
        <v>2.3148148148148146E-4</v>
      </c>
      <c r="AE35" s="46">
        <v>37</v>
      </c>
      <c r="AF35" s="47">
        <v>46</v>
      </c>
      <c r="AG35" s="46">
        <v>55</v>
      </c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</row>
    <row r="36" spans="1:59" ht="18.75" hidden="1" x14ac:dyDescent="0.3">
      <c r="A36" s="132"/>
      <c r="B36" s="139"/>
      <c r="C36" s="139"/>
      <c r="D36" s="52">
        <f t="shared" si="0"/>
        <v>272</v>
      </c>
      <c r="E36" s="53">
        <v>34</v>
      </c>
      <c r="F36" s="80">
        <f t="shared" si="1"/>
        <v>26.333333333333332</v>
      </c>
      <c r="G36" s="75" t="s">
        <v>172</v>
      </c>
      <c r="H36" s="71" t="s">
        <v>173</v>
      </c>
      <c r="I36" s="11" t="s">
        <v>181</v>
      </c>
      <c r="J36" s="76" t="s">
        <v>209</v>
      </c>
      <c r="K36" s="128"/>
      <c r="L36" s="8" t="s">
        <v>92</v>
      </c>
      <c r="M36" s="73" t="s">
        <v>90</v>
      </c>
      <c r="N36" s="132"/>
      <c r="O36" s="131"/>
      <c r="P36" s="139"/>
      <c r="Q36" s="139"/>
      <c r="R36" s="102">
        <v>9.6631944444444447E-3</v>
      </c>
      <c r="S36" s="97">
        <v>29</v>
      </c>
      <c r="T36" s="94">
        <v>9</v>
      </c>
      <c r="U36" s="94">
        <v>92</v>
      </c>
      <c r="V36" s="254">
        <v>5.8680555555555558E-4</v>
      </c>
      <c r="W36" s="255">
        <v>50</v>
      </c>
      <c r="X36" s="255">
        <v>13</v>
      </c>
      <c r="Y36" s="255">
        <v>88</v>
      </c>
      <c r="Z36" s="199" t="s">
        <v>289</v>
      </c>
      <c r="AA36" s="199"/>
      <c r="AB36" s="197"/>
      <c r="AC36" s="180">
        <v>39</v>
      </c>
      <c r="AD36" s="43" t="s">
        <v>152</v>
      </c>
      <c r="AE36" s="42"/>
      <c r="AF36" s="42"/>
      <c r="AG36" s="42">
        <v>53</v>
      </c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</row>
    <row r="37" spans="1:59" ht="18.75" hidden="1" x14ac:dyDescent="0.3">
      <c r="A37" s="133">
        <v>9.1319444444444434E-4</v>
      </c>
      <c r="B37" s="138">
        <v>27</v>
      </c>
      <c r="C37" s="138">
        <v>74</v>
      </c>
      <c r="D37" s="52">
        <f t="shared" si="0"/>
        <v>268</v>
      </c>
      <c r="E37" s="53">
        <v>35</v>
      </c>
      <c r="F37" s="80">
        <f t="shared" si="1"/>
        <v>28.75</v>
      </c>
      <c r="G37" s="5" t="s">
        <v>64</v>
      </c>
      <c r="H37" s="11" t="s">
        <v>13</v>
      </c>
      <c r="I37" s="11" t="s">
        <v>18</v>
      </c>
      <c r="J37" s="21" t="s">
        <v>210</v>
      </c>
      <c r="K37" s="11"/>
      <c r="L37" s="6" t="s">
        <v>92</v>
      </c>
      <c r="M37" s="6" t="s">
        <v>90</v>
      </c>
      <c r="N37" s="133">
        <v>9.1319444444444434E-4</v>
      </c>
      <c r="O37" s="134">
        <v>36</v>
      </c>
      <c r="P37" s="138">
        <v>27</v>
      </c>
      <c r="Q37" s="154">
        <v>74</v>
      </c>
      <c r="R37" s="98">
        <v>1.1585648148148149E-2</v>
      </c>
      <c r="S37" s="94">
        <v>22</v>
      </c>
      <c r="T37" s="94">
        <v>49</v>
      </c>
      <c r="U37" s="94">
        <v>52</v>
      </c>
      <c r="V37" s="256" t="s">
        <v>290</v>
      </c>
      <c r="W37" s="257"/>
      <c r="X37" s="257"/>
      <c r="Y37" s="249">
        <v>39</v>
      </c>
      <c r="Z37" s="199" t="s">
        <v>289</v>
      </c>
      <c r="AA37" s="199"/>
      <c r="AB37" s="197"/>
      <c r="AC37" s="180">
        <v>39</v>
      </c>
      <c r="AD37" s="41">
        <v>2.3032407407407409E-4</v>
      </c>
      <c r="AE37" s="42">
        <v>57</v>
      </c>
      <c r="AF37" s="42">
        <v>37</v>
      </c>
      <c r="AG37" s="42">
        <v>64</v>
      </c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</row>
    <row r="38" spans="1:59" s="110" customFormat="1" ht="15.75" hidden="1" customHeight="1" x14ac:dyDescent="0.3">
      <c r="A38" s="134"/>
      <c r="B38" s="139"/>
      <c r="C38" s="139"/>
      <c r="D38" s="52">
        <f t="shared" si="0"/>
        <v>268</v>
      </c>
      <c r="E38" s="53">
        <v>36</v>
      </c>
      <c r="F38" s="80">
        <f t="shared" si="1"/>
        <v>38.75</v>
      </c>
      <c r="G38" s="5" t="s">
        <v>16</v>
      </c>
      <c r="H38" s="11" t="s">
        <v>7</v>
      </c>
      <c r="I38" s="11" t="s">
        <v>8</v>
      </c>
      <c r="J38" s="21" t="s">
        <v>210</v>
      </c>
      <c r="K38" s="10"/>
      <c r="L38" s="8" t="s">
        <v>92</v>
      </c>
      <c r="M38" s="8" t="s">
        <v>90</v>
      </c>
      <c r="N38" s="134"/>
      <c r="O38" s="134"/>
      <c r="P38" s="139"/>
      <c r="Q38" s="139"/>
      <c r="R38" s="94"/>
      <c r="S38" s="94"/>
      <c r="T38" s="94"/>
      <c r="U38" s="94"/>
      <c r="V38" s="250">
        <v>5.7754629629629627E-4</v>
      </c>
      <c r="W38" s="252">
        <v>47</v>
      </c>
      <c r="X38" s="252">
        <v>10</v>
      </c>
      <c r="Y38" s="253">
        <v>91</v>
      </c>
      <c r="Z38" s="195">
        <v>3.8310185185185186E-4</v>
      </c>
      <c r="AA38" s="180">
        <v>54</v>
      </c>
      <c r="AB38" s="180">
        <v>9</v>
      </c>
      <c r="AC38" s="181">
        <v>92</v>
      </c>
      <c r="AD38" s="41">
        <v>1.9097222222222223E-4</v>
      </c>
      <c r="AE38" s="42">
        <v>54</v>
      </c>
      <c r="AF38" s="42">
        <v>16</v>
      </c>
      <c r="AG38" s="42">
        <v>85</v>
      </c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</row>
    <row r="39" spans="1:59" s="110" customFormat="1" ht="18.75" hidden="1" x14ac:dyDescent="0.3">
      <c r="A39" s="133"/>
      <c r="B39" s="134"/>
      <c r="C39" s="134"/>
      <c r="D39" s="52">
        <f t="shared" si="0"/>
        <v>264</v>
      </c>
      <c r="E39" s="53">
        <v>37</v>
      </c>
      <c r="F39" s="80">
        <f t="shared" si="1"/>
        <v>20.666666666666668</v>
      </c>
      <c r="G39" s="12" t="s">
        <v>255</v>
      </c>
      <c r="H39" s="12" t="s">
        <v>25</v>
      </c>
      <c r="I39" s="12" t="s">
        <v>18</v>
      </c>
      <c r="J39" s="57" t="s">
        <v>210</v>
      </c>
      <c r="K39" s="163" t="str">
        <f>H39</f>
        <v>MASTER D</v>
      </c>
      <c r="L39" s="8" t="s">
        <v>92</v>
      </c>
      <c r="M39" s="8" t="s">
        <v>90</v>
      </c>
      <c r="N39" s="133">
        <v>9.8958333333333342E-4</v>
      </c>
      <c r="O39" s="134">
        <v>35</v>
      </c>
      <c r="P39" s="134">
        <v>32</v>
      </c>
      <c r="Q39" s="154">
        <v>69</v>
      </c>
      <c r="R39" s="104">
        <v>1.0863425925925924E-2</v>
      </c>
      <c r="S39" s="95">
        <v>27</v>
      </c>
      <c r="T39" s="95">
        <v>37</v>
      </c>
      <c r="U39" s="95">
        <v>64</v>
      </c>
      <c r="V39" s="256" t="s">
        <v>290</v>
      </c>
      <c r="W39" s="257"/>
      <c r="X39" s="257"/>
      <c r="Y39" s="249">
        <v>39</v>
      </c>
      <c r="Z39" s="199" t="s">
        <v>289</v>
      </c>
      <c r="AA39" s="199"/>
      <c r="AB39" s="199"/>
      <c r="AC39" s="181">
        <v>39</v>
      </c>
      <c r="AD39" s="43" t="s">
        <v>152</v>
      </c>
      <c r="AE39" s="44"/>
      <c r="AF39" s="44"/>
      <c r="AG39" s="44">
        <v>53</v>
      </c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</row>
    <row r="40" spans="1:59" s="90" customFormat="1" ht="15.75" hidden="1" customHeight="1" x14ac:dyDescent="0.3">
      <c r="A40" s="156">
        <v>1.0254629629629628E-3</v>
      </c>
      <c r="B40" s="154">
        <v>37</v>
      </c>
      <c r="C40" s="154">
        <v>68</v>
      </c>
      <c r="D40" s="52">
        <f t="shared" si="0"/>
        <v>261</v>
      </c>
      <c r="E40" s="53">
        <v>38</v>
      </c>
      <c r="F40" s="80">
        <f t="shared" si="1"/>
        <v>25</v>
      </c>
      <c r="G40" s="159" t="s">
        <v>119</v>
      </c>
      <c r="H40" s="155" t="s">
        <v>25</v>
      </c>
      <c r="I40" s="155" t="s">
        <v>120</v>
      </c>
      <c r="J40" s="159" t="s">
        <v>225</v>
      </c>
      <c r="K40" s="155" t="s">
        <v>25</v>
      </c>
      <c r="L40" s="158" t="s">
        <v>77</v>
      </c>
      <c r="M40" s="158" t="s">
        <v>90</v>
      </c>
      <c r="N40" s="156">
        <v>1.0254629629629628E-3</v>
      </c>
      <c r="O40" s="154">
        <v>37</v>
      </c>
      <c r="P40" s="154">
        <v>35</v>
      </c>
      <c r="Q40" s="154">
        <v>66</v>
      </c>
      <c r="R40" s="210" t="s">
        <v>291</v>
      </c>
      <c r="S40" s="94"/>
      <c r="T40" s="94"/>
      <c r="U40" s="108">
        <v>28</v>
      </c>
      <c r="V40" s="258">
        <v>7.4537037037037031E-4</v>
      </c>
      <c r="W40" s="251">
        <v>28</v>
      </c>
      <c r="X40" s="251">
        <v>45</v>
      </c>
      <c r="Y40" s="251">
        <v>56</v>
      </c>
      <c r="Z40" s="194">
        <v>4.6759259259259258E-4</v>
      </c>
      <c r="AA40" s="177">
        <v>35</v>
      </c>
      <c r="AB40" s="177">
        <v>43</v>
      </c>
      <c r="AC40" s="177">
        <v>58</v>
      </c>
      <c r="AD40" s="41" t="s">
        <v>152</v>
      </c>
      <c r="AE40" s="42"/>
      <c r="AF40" s="42"/>
      <c r="AG40" s="42">
        <v>53</v>
      </c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</row>
    <row r="41" spans="1:59" s="90" customFormat="1" ht="18.75" hidden="1" x14ac:dyDescent="0.3">
      <c r="A41" s="133"/>
      <c r="B41" s="139"/>
      <c r="C41" s="139"/>
      <c r="D41" s="52">
        <f t="shared" si="0"/>
        <v>261</v>
      </c>
      <c r="E41" s="53">
        <v>39</v>
      </c>
      <c r="F41" s="80">
        <f t="shared" si="1"/>
        <v>22</v>
      </c>
      <c r="G41" s="5" t="s">
        <v>175</v>
      </c>
      <c r="H41" s="11" t="s">
        <v>233</v>
      </c>
      <c r="I41" s="5" t="s">
        <v>170</v>
      </c>
      <c r="J41" s="21" t="s">
        <v>212</v>
      </c>
      <c r="K41" s="10"/>
      <c r="L41" s="8" t="s">
        <v>92</v>
      </c>
      <c r="M41" s="8" t="s">
        <v>90</v>
      </c>
      <c r="N41" s="133"/>
      <c r="O41" s="134"/>
      <c r="P41" s="139"/>
      <c r="Q41" s="139"/>
      <c r="R41" s="98">
        <v>1.0059027777777778E-2</v>
      </c>
      <c r="S41" s="94">
        <v>24</v>
      </c>
      <c r="T41" s="94">
        <v>16</v>
      </c>
      <c r="U41" s="94">
        <v>85</v>
      </c>
      <c r="V41" s="250">
        <v>5.9259259259259258E-4</v>
      </c>
      <c r="W41" s="252">
        <v>42</v>
      </c>
      <c r="X41" s="252">
        <v>17</v>
      </c>
      <c r="Y41" s="253">
        <v>84</v>
      </c>
      <c r="Z41" s="199" t="s">
        <v>289</v>
      </c>
      <c r="AA41" s="199"/>
      <c r="AB41" s="197"/>
      <c r="AC41" s="180">
        <v>39</v>
      </c>
      <c r="AD41" s="43" t="s">
        <v>152</v>
      </c>
      <c r="AE41" s="42"/>
      <c r="AF41" s="42"/>
      <c r="AG41" s="42">
        <v>53</v>
      </c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</row>
    <row r="42" spans="1:59" s="24" customFormat="1" ht="18.75" hidden="1" x14ac:dyDescent="0.3">
      <c r="A42" s="133"/>
      <c r="B42" s="139"/>
      <c r="C42" s="139"/>
      <c r="D42" s="52">
        <f t="shared" si="0"/>
        <v>259</v>
      </c>
      <c r="E42" s="53">
        <v>40</v>
      </c>
      <c r="F42" s="80">
        <f t="shared" si="1"/>
        <v>22</v>
      </c>
      <c r="G42" s="5" t="s">
        <v>169</v>
      </c>
      <c r="H42" s="11" t="s">
        <v>31</v>
      </c>
      <c r="I42" s="12" t="s">
        <v>170</v>
      </c>
      <c r="J42" s="21" t="s">
        <v>212</v>
      </c>
      <c r="K42" s="87"/>
      <c r="L42" s="8" t="s">
        <v>92</v>
      </c>
      <c r="M42" s="8" t="s">
        <v>90</v>
      </c>
      <c r="N42" s="133"/>
      <c r="O42" s="134"/>
      <c r="P42" s="139"/>
      <c r="Q42" s="139"/>
      <c r="R42" s="98">
        <v>1.0403935185185186E-2</v>
      </c>
      <c r="S42" s="94">
        <v>24</v>
      </c>
      <c r="T42" s="94">
        <v>26</v>
      </c>
      <c r="U42" s="94">
        <v>75</v>
      </c>
      <c r="V42" s="250">
        <v>5.7638888888888887E-4</v>
      </c>
      <c r="W42" s="252">
        <v>42</v>
      </c>
      <c r="X42" s="252">
        <v>9</v>
      </c>
      <c r="Y42" s="253">
        <v>92</v>
      </c>
      <c r="Z42" s="199" t="s">
        <v>289</v>
      </c>
      <c r="AA42" s="199"/>
      <c r="AB42" s="197"/>
      <c r="AC42" s="180">
        <v>39</v>
      </c>
      <c r="AD42" s="43" t="s">
        <v>152</v>
      </c>
      <c r="AE42" s="42"/>
      <c r="AF42" s="42"/>
      <c r="AG42" s="42">
        <v>53</v>
      </c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</row>
    <row r="43" spans="1:59" s="110" customFormat="1" ht="15.75" hidden="1" customHeight="1" x14ac:dyDescent="0.3">
      <c r="A43" s="133">
        <v>8.1365740740740736E-4</v>
      </c>
      <c r="B43" s="138">
        <v>12</v>
      </c>
      <c r="C43" s="138">
        <v>89</v>
      </c>
      <c r="D43" s="52">
        <f t="shared" si="0"/>
        <v>253</v>
      </c>
      <c r="E43" s="53">
        <v>41</v>
      </c>
      <c r="F43" s="80">
        <f t="shared" si="1"/>
        <v>23.333333333333332</v>
      </c>
      <c r="G43" s="5" t="s">
        <v>176</v>
      </c>
      <c r="H43" s="11" t="s">
        <v>233</v>
      </c>
      <c r="I43" s="13" t="s">
        <v>170</v>
      </c>
      <c r="J43" s="21" t="s">
        <v>212</v>
      </c>
      <c r="K43" s="13"/>
      <c r="L43" s="8" t="s">
        <v>92</v>
      </c>
      <c r="M43" s="8" t="s">
        <v>90</v>
      </c>
      <c r="N43" s="133"/>
      <c r="O43" s="134"/>
      <c r="P43" s="138"/>
      <c r="Q43" s="138"/>
      <c r="R43" s="98">
        <v>1.0274305555555556E-2</v>
      </c>
      <c r="S43" s="94">
        <v>22</v>
      </c>
      <c r="T43" s="94">
        <v>21</v>
      </c>
      <c r="U43" s="94">
        <v>80</v>
      </c>
      <c r="V43" s="250">
        <v>6.0648148148148139E-4</v>
      </c>
      <c r="W43" s="252">
        <v>48</v>
      </c>
      <c r="X43" s="252">
        <v>20</v>
      </c>
      <c r="Y43" s="253">
        <v>81</v>
      </c>
      <c r="Z43" s="199" t="s">
        <v>289</v>
      </c>
      <c r="AA43" s="199"/>
      <c r="AB43" s="197"/>
      <c r="AC43" s="180">
        <v>39</v>
      </c>
      <c r="AD43" s="43" t="s">
        <v>152</v>
      </c>
      <c r="AE43" s="42"/>
      <c r="AF43" s="42"/>
      <c r="AG43" s="42">
        <v>53</v>
      </c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</row>
    <row r="44" spans="1:59" s="90" customFormat="1" ht="18.75" hidden="1" x14ac:dyDescent="0.3">
      <c r="A44" s="133">
        <v>8.3796296296296299E-4</v>
      </c>
      <c r="B44" s="138">
        <v>15</v>
      </c>
      <c r="C44" s="138">
        <v>86</v>
      </c>
      <c r="D44" s="52">
        <f t="shared" si="0"/>
        <v>245</v>
      </c>
      <c r="E44" s="53">
        <v>42</v>
      </c>
      <c r="F44" s="80">
        <f t="shared" si="1"/>
        <v>22</v>
      </c>
      <c r="G44" s="11" t="s">
        <v>278</v>
      </c>
      <c r="H44" s="11" t="s">
        <v>173</v>
      </c>
      <c r="I44" s="11" t="s">
        <v>181</v>
      </c>
      <c r="J44" s="21" t="s">
        <v>209</v>
      </c>
      <c r="K44" s="11"/>
      <c r="L44" s="6" t="s">
        <v>92</v>
      </c>
      <c r="M44" s="6" t="s">
        <v>90</v>
      </c>
      <c r="N44" s="133">
        <v>8.3796296296296299E-4</v>
      </c>
      <c r="O44" s="134">
        <v>44</v>
      </c>
      <c r="P44" s="138">
        <v>15</v>
      </c>
      <c r="Q44" s="154">
        <v>86</v>
      </c>
      <c r="R44" s="210" t="s">
        <v>291</v>
      </c>
      <c r="S44" s="94"/>
      <c r="T44" s="94"/>
      <c r="U44" s="108">
        <v>28</v>
      </c>
      <c r="V44" s="256" t="s">
        <v>290</v>
      </c>
      <c r="W44" s="257"/>
      <c r="X44" s="257"/>
      <c r="Y44" s="249">
        <v>39</v>
      </c>
      <c r="Z44" s="199" t="s">
        <v>289</v>
      </c>
      <c r="AA44" s="199"/>
      <c r="AB44" s="196"/>
      <c r="AC44" s="193">
        <v>39</v>
      </c>
      <c r="AD44" s="43" t="s">
        <v>152</v>
      </c>
      <c r="AE44" s="42"/>
      <c r="AF44" s="42"/>
      <c r="AG44" s="42">
        <v>53</v>
      </c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</row>
    <row r="45" spans="1:59" s="90" customFormat="1" ht="15.75" hidden="1" customHeight="1" x14ac:dyDescent="0.3">
      <c r="A45" s="156">
        <v>1.488425925925926E-3</v>
      </c>
      <c r="B45" s="154">
        <v>39</v>
      </c>
      <c r="C45" s="154">
        <v>61</v>
      </c>
      <c r="D45" s="52">
        <f t="shared" si="0"/>
        <v>241</v>
      </c>
      <c r="E45" s="53">
        <v>43</v>
      </c>
      <c r="F45" s="80">
        <f t="shared" si="1"/>
        <v>29.5</v>
      </c>
      <c r="G45" s="159" t="s">
        <v>286</v>
      </c>
      <c r="H45" s="155" t="s">
        <v>133</v>
      </c>
      <c r="I45" s="155" t="s">
        <v>18</v>
      </c>
      <c r="J45" s="157" t="s">
        <v>210</v>
      </c>
      <c r="K45" s="155" t="s">
        <v>31</v>
      </c>
      <c r="L45" s="158" t="s">
        <v>77</v>
      </c>
      <c r="M45" s="158" t="s">
        <v>90</v>
      </c>
      <c r="N45" s="156">
        <v>1.1909722222222222E-3</v>
      </c>
      <c r="O45" s="154">
        <v>34</v>
      </c>
      <c r="P45" s="154">
        <v>42</v>
      </c>
      <c r="Q45" s="154">
        <v>62</v>
      </c>
      <c r="R45" s="103">
        <v>1.4537037037037038E-2</v>
      </c>
      <c r="S45" s="93">
        <v>30</v>
      </c>
      <c r="T45" s="94">
        <v>70</v>
      </c>
      <c r="U45" s="94">
        <v>31</v>
      </c>
      <c r="V45" s="258">
        <v>8.6921296296296302E-4</v>
      </c>
      <c r="W45" s="251">
        <v>33</v>
      </c>
      <c r="X45" s="252">
        <v>60</v>
      </c>
      <c r="Y45" s="253">
        <v>41</v>
      </c>
      <c r="Z45" s="194">
        <v>5.5439814814814815E-4</v>
      </c>
      <c r="AA45" s="177">
        <v>42</v>
      </c>
      <c r="AB45" s="177">
        <v>51</v>
      </c>
      <c r="AC45" s="177">
        <v>50</v>
      </c>
      <c r="AD45" s="41">
        <v>2.6273148148148146E-4</v>
      </c>
      <c r="AE45" s="42">
        <v>38</v>
      </c>
      <c r="AF45" s="42">
        <v>44</v>
      </c>
      <c r="AG45" s="42">
        <v>57</v>
      </c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</row>
    <row r="46" spans="1:59" s="106" customFormat="1" ht="18.75" hidden="1" customHeight="1" x14ac:dyDescent="0.3">
      <c r="A46" s="156">
        <v>1.1562499999999999E-3</v>
      </c>
      <c r="B46" s="154">
        <v>35</v>
      </c>
      <c r="C46" s="154">
        <v>65</v>
      </c>
      <c r="D46" s="52">
        <f t="shared" si="0"/>
        <v>235</v>
      </c>
      <c r="E46" s="53">
        <v>44</v>
      </c>
      <c r="F46" s="80">
        <f t="shared" si="1"/>
        <v>17.75</v>
      </c>
      <c r="G46" s="159" t="s">
        <v>280</v>
      </c>
      <c r="H46" s="155" t="s">
        <v>195</v>
      </c>
      <c r="I46" s="155" t="s">
        <v>170</v>
      </c>
      <c r="J46" s="157" t="s">
        <v>212</v>
      </c>
      <c r="K46" s="161" t="str">
        <f>H46</f>
        <v>PR3</v>
      </c>
      <c r="L46" s="158" t="s">
        <v>77</v>
      </c>
      <c r="M46" s="158" t="s">
        <v>90</v>
      </c>
      <c r="N46" s="156">
        <v>1.1562499999999999E-3</v>
      </c>
      <c r="O46" s="154">
        <v>32</v>
      </c>
      <c r="P46" s="154">
        <v>38</v>
      </c>
      <c r="Q46" s="154">
        <v>63</v>
      </c>
      <c r="R46" s="107">
        <v>1.351388888888889E-2</v>
      </c>
      <c r="S46" s="108">
        <v>0</v>
      </c>
      <c r="T46" s="94">
        <v>65</v>
      </c>
      <c r="U46" s="94">
        <v>36</v>
      </c>
      <c r="V46" s="248">
        <v>8.4027777777777779E-4</v>
      </c>
      <c r="W46" s="249">
        <v>39</v>
      </c>
      <c r="X46" s="249">
        <v>57</v>
      </c>
      <c r="Y46" s="249">
        <v>44</v>
      </c>
      <c r="Z46" s="199" t="s">
        <v>289</v>
      </c>
      <c r="AA46" s="199"/>
      <c r="AB46" s="196"/>
      <c r="AC46" s="193">
        <v>39</v>
      </c>
      <c r="AD46" s="43" t="s">
        <v>152</v>
      </c>
      <c r="AE46" s="115"/>
      <c r="AF46" s="115"/>
      <c r="AG46" s="115">
        <v>53</v>
      </c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90"/>
      <c r="AV46" s="90"/>
      <c r="AW46" s="90"/>
      <c r="AX46" s="90"/>
      <c r="AY46" s="90"/>
      <c r="AZ46" s="90"/>
      <c r="BA46" s="90"/>
      <c r="BB46" s="90"/>
      <c r="BC46" s="90"/>
      <c r="BD46" s="90"/>
      <c r="BE46" s="90"/>
      <c r="BF46" s="90"/>
      <c r="BG46" s="90"/>
    </row>
    <row r="47" spans="1:59" s="106" customFormat="1" ht="18.75" hidden="1" customHeight="1" x14ac:dyDescent="0.3">
      <c r="A47" s="133"/>
      <c r="B47" s="139"/>
      <c r="C47" s="139"/>
      <c r="D47" s="52">
        <f t="shared" si="0"/>
        <v>234</v>
      </c>
      <c r="E47" s="53">
        <v>45</v>
      </c>
      <c r="F47" s="80">
        <f t="shared" si="1"/>
        <v>20.333333333333332</v>
      </c>
      <c r="G47" s="3" t="s">
        <v>187</v>
      </c>
      <c r="H47" s="12" t="s">
        <v>13</v>
      </c>
      <c r="I47" s="11" t="s">
        <v>18</v>
      </c>
      <c r="J47" s="21" t="s">
        <v>210</v>
      </c>
      <c r="K47" s="10"/>
      <c r="L47" s="8" t="s">
        <v>92</v>
      </c>
      <c r="M47" s="8" t="s">
        <v>90</v>
      </c>
      <c r="N47" s="133"/>
      <c r="O47" s="134"/>
      <c r="P47" s="139"/>
      <c r="Q47" s="139"/>
      <c r="R47" s="104">
        <v>1.0368055555555556E-2</v>
      </c>
      <c r="S47" s="95">
        <v>24</v>
      </c>
      <c r="T47" s="94">
        <v>25</v>
      </c>
      <c r="U47" s="94">
        <v>76</v>
      </c>
      <c r="V47" s="250">
        <v>6.6435185185185184E-4</v>
      </c>
      <c r="W47" s="253">
        <v>37</v>
      </c>
      <c r="X47" s="252">
        <v>35</v>
      </c>
      <c r="Y47" s="253">
        <v>66</v>
      </c>
      <c r="Z47" s="199" t="s">
        <v>289</v>
      </c>
      <c r="AA47" s="199"/>
      <c r="AB47" s="197"/>
      <c r="AC47" s="180">
        <v>39</v>
      </c>
      <c r="AD47" s="43" t="s">
        <v>152</v>
      </c>
      <c r="AE47" s="42"/>
      <c r="AF47" s="42"/>
      <c r="AG47" s="42">
        <v>53</v>
      </c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</row>
    <row r="48" spans="1:59" s="14" customFormat="1" ht="18.75" hidden="1" x14ac:dyDescent="0.3">
      <c r="A48" s="134"/>
      <c r="B48" s="139"/>
      <c r="C48" s="139"/>
      <c r="D48" s="52">
        <f t="shared" si="0"/>
        <v>233</v>
      </c>
      <c r="E48" s="53">
        <v>46</v>
      </c>
      <c r="F48" s="80">
        <f t="shared" si="1"/>
        <v>30</v>
      </c>
      <c r="G48" s="5" t="s">
        <v>104</v>
      </c>
      <c r="H48" s="11" t="s">
        <v>31</v>
      </c>
      <c r="I48" s="11" t="s">
        <v>105</v>
      </c>
      <c r="J48" s="21" t="s">
        <v>213</v>
      </c>
      <c r="K48" s="10"/>
      <c r="L48" s="8" t="s">
        <v>92</v>
      </c>
      <c r="M48" s="8" t="s">
        <v>90</v>
      </c>
      <c r="N48" s="134"/>
      <c r="O48" s="134"/>
      <c r="P48" s="139"/>
      <c r="Q48" s="139"/>
      <c r="R48" s="94"/>
      <c r="S48" s="94"/>
      <c r="T48" s="94"/>
      <c r="U48" s="94"/>
      <c r="V48" s="250">
        <v>5.7870370370370378E-4</v>
      </c>
      <c r="W48" s="252">
        <v>46</v>
      </c>
      <c r="X48" s="252">
        <v>12</v>
      </c>
      <c r="Y48" s="253">
        <v>89</v>
      </c>
      <c r="Z48" s="195">
        <v>3.8657407407407407E-4</v>
      </c>
      <c r="AA48" s="180">
        <v>44</v>
      </c>
      <c r="AB48" s="180">
        <v>10</v>
      </c>
      <c r="AC48" s="181">
        <v>91</v>
      </c>
      <c r="AD48" s="41" t="s">
        <v>152</v>
      </c>
      <c r="AE48" s="42"/>
      <c r="AF48" s="42"/>
      <c r="AG48" s="42">
        <v>53</v>
      </c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</row>
    <row r="49" spans="1:59" s="14" customFormat="1" ht="18.75" hidden="1" x14ac:dyDescent="0.3">
      <c r="A49" s="132"/>
      <c r="B49" s="138"/>
      <c r="C49" s="138"/>
      <c r="D49" s="52">
        <f t="shared" si="0"/>
        <v>231</v>
      </c>
      <c r="E49" s="53">
        <v>47</v>
      </c>
      <c r="F49" s="80">
        <f t="shared" si="1"/>
        <v>14</v>
      </c>
      <c r="G49" s="105" t="s">
        <v>276</v>
      </c>
      <c r="H49" s="105" t="s">
        <v>7</v>
      </c>
      <c r="I49" s="105" t="s">
        <v>235</v>
      </c>
      <c r="J49" s="109" t="s">
        <v>236</v>
      </c>
      <c r="K49" s="162" t="str">
        <f>H49</f>
        <v>SENIOR</v>
      </c>
      <c r="L49" s="110" t="s">
        <v>92</v>
      </c>
      <c r="M49" s="110" t="s">
        <v>90</v>
      </c>
      <c r="N49" s="132"/>
      <c r="O49" s="131"/>
      <c r="P49" s="138"/>
      <c r="Q49" s="138"/>
      <c r="R49" s="107">
        <v>9.0435185185185184E-3</v>
      </c>
      <c r="S49" s="108">
        <v>28</v>
      </c>
      <c r="T49" s="108">
        <v>1</v>
      </c>
      <c r="U49" s="108">
        <v>100</v>
      </c>
      <c r="V49" s="256" t="s">
        <v>290</v>
      </c>
      <c r="W49" s="257"/>
      <c r="X49" s="257"/>
      <c r="Y49" s="249">
        <v>39</v>
      </c>
      <c r="Z49" s="199" t="s">
        <v>289</v>
      </c>
      <c r="AA49" s="199"/>
      <c r="AB49" s="196"/>
      <c r="AC49" s="193">
        <v>39</v>
      </c>
      <c r="AD49" s="43" t="s">
        <v>152</v>
      </c>
      <c r="AE49" s="115"/>
      <c r="AF49" s="115"/>
      <c r="AG49" s="115">
        <v>53</v>
      </c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</row>
    <row r="50" spans="1:59" s="33" customFormat="1" ht="18.75" hidden="1" x14ac:dyDescent="0.3">
      <c r="A50" s="156">
        <v>1.1331018518518519E-3</v>
      </c>
      <c r="B50" s="154">
        <v>34</v>
      </c>
      <c r="C50" s="154">
        <v>66</v>
      </c>
      <c r="D50" s="52">
        <f t="shared" si="0"/>
        <v>229</v>
      </c>
      <c r="E50" s="53">
        <v>48</v>
      </c>
      <c r="F50" s="80">
        <f t="shared" si="1"/>
        <v>20.333333333333332</v>
      </c>
      <c r="G50" s="12" t="s">
        <v>205</v>
      </c>
      <c r="H50" s="12" t="s">
        <v>13</v>
      </c>
      <c r="I50" s="12" t="s">
        <v>170</v>
      </c>
      <c r="J50" s="57" t="s">
        <v>212</v>
      </c>
      <c r="K50" s="163"/>
      <c r="L50" s="8" t="s">
        <v>77</v>
      </c>
      <c r="M50" s="8" t="s">
        <v>90</v>
      </c>
      <c r="N50" s="133">
        <v>1.1331018518518519E-3</v>
      </c>
      <c r="O50" s="134">
        <v>31</v>
      </c>
      <c r="P50" s="154">
        <v>37</v>
      </c>
      <c r="Q50" s="154">
        <v>64</v>
      </c>
      <c r="R50" s="98">
        <v>1.3909722222222224E-2</v>
      </c>
      <c r="S50" s="94">
        <v>30</v>
      </c>
      <c r="T50" s="94">
        <v>67</v>
      </c>
      <c r="U50" s="94">
        <v>34</v>
      </c>
      <c r="V50" s="256" t="s">
        <v>290</v>
      </c>
      <c r="W50" s="259"/>
      <c r="X50" s="259"/>
      <c r="Y50" s="252">
        <v>39</v>
      </c>
      <c r="Z50" s="199" t="s">
        <v>289</v>
      </c>
      <c r="AA50" s="199"/>
      <c r="AB50" s="196"/>
      <c r="AC50" s="193">
        <v>39</v>
      </c>
      <c r="AD50" s="43" t="s">
        <v>152</v>
      </c>
      <c r="AE50" s="42"/>
      <c r="AF50" s="42"/>
      <c r="AG50" s="42">
        <v>53</v>
      </c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</row>
    <row r="51" spans="1:59" ht="18.75" customHeight="1" x14ac:dyDescent="0.3">
      <c r="A51" s="156">
        <v>1.3796296296296297E-3</v>
      </c>
      <c r="B51" s="154">
        <v>38</v>
      </c>
      <c r="C51" s="154">
        <v>62</v>
      </c>
      <c r="D51" s="52">
        <f t="shared" si="0"/>
        <v>227</v>
      </c>
      <c r="E51" s="53">
        <v>49</v>
      </c>
      <c r="F51" s="80">
        <f t="shared" si="1"/>
        <v>13.666666666666666</v>
      </c>
      <c r="G51" s="155" t="s">
        <v>283</v>
      </c>
      <c r="H51" s="155" t="s">
        <v>268</v>
      </c>
      <c r="I51" s="155" t="s">
        <v>18</v>
      </c>
      <c r="J51" s="157" t="s">
        <v>210</v>
      </c>
      <c r="K51" s="161" t="str">
        <f>H51</f>
        <v>MASTER I</v>
      </c>
      <c r="L51" s="158" t="s">
        <v>92</v>
      </c>
      <c r="M51" s="158" t="s">
        <v>90</v>
      </c>
      <c r="N51" s="156">
        <v>1.3796296296296297E-3</v>
      </c>
      <c r="O51" s="154">
        <v>23</v>
      </c>
      <c r="P51" s="154">
        <v>41</v>
      </c>
      <c r="Q51" s="154">
        <v>59</v>
      </c>
      <c r="R51" s="107">
        <v>1.3369212962962963E-2</v>
      </c>
      <c r="S51" s="108">
        <v>18</v>
      </c>
      <c r="T51" s="108">
        <v>64</v>
      </c>
      <c r="U51" s="108">
        <v>37</v>
      </c>
      <c r="V51" s="256" t="s">
        <v>290</v>
      </c>
      <c r="W51" s="257"/>
      <c r="X51" s="257"/>
      <c r="Y51" s="249">
        <v>39</v>
      </c>
      <c r="Z51" s="199" t="s">
        <v>289</v>
      </c>
      <c r="AA51" s="199"/>
      <c r="AB51" s="196"/>
      <c r="AC51" s="193">
        <v>39</v>
      </c>
      <c r="AD51" s="43" t="s">
        <v>152</v>
      </c>
      <c r="AE51" s="115"/>
      <c r="AF51" s="115"/>
      <c r="AG51" s="115">
        <v>53</v>
      </c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</row>
    <row r="52" spans="1:59" s="14" customFormat="1" ht="18.75" hidden="1" x14ac:dyDescent="0.3">
      <c r="A52" s="156">
        <v>1.3240740740740741E-3</v>
      </c>
      <c r="B52" s="154">
        <v>37</v>
      </c>
      <c r="C52" s="154">
        <v>63</v>
      </c>
      <c r="D52" s="52">
        <f t="shared" si="0"/>
        <v>226</v>
      </c>
      <c r="E52" s="53">
        <v>50</v>
      </c>
      <c r="F52" s="80">
        <f t="shared" si="1"/>
        <v>32.833333333333336</v>
      </c>
      <c r="G52" s="159" t="s">
        <v>282</v>
      </c>
      <c r="H52" s="155" t="s">
        <v>34</v>
      </c>
      <c r="I52" s="155" t="s">
        <v>22</v>
      </c>
      <c r="J52" s="157" t="s">
        <v>130</v>
      </c>
      <c r="K52" s="155" t="s">
        <v>34</v>
      </c>
      <c r="L52" s="158" t="s">
        <v>77</v>
      </c>
      <c r="M52" s="158" t="s">
        <v>23</v>
      </c>
      <c r="N52" s="156">
        <v>1.3240740740740741E-3</v>
      </c>
      <c r="O52" s="154">
        <v>30</v>
      </c>
      <c r="P52" s="154">
        <v>40</v>
      </c>
      <c r="Q52" s="154">
        <v>60</v>
      </c>
      <c r="R52" s="98">
        <v>1.6192129629629629E-2</v>
      </c>
      <c r="S52" s="94">
        <v>30</v>
      </c>
      <c r="T52" s="94">
        <v>71</v>
      </c>
      <c r="U52" s="94">
        <v>30</v>
      </c>
      <c r="V52" s="258">
        <v>1.0532407407407407E-3</v>
      </c>
      <c r="W52" s="252">
        <v>42</v>
      </c>
      <c r="X52" s="252">
        <v>61</v>
      </c>
      <c r="Y52" s="253">
        <v>40</v>
      </c>
      <c r="Z52" s="195">
        <v>6.2500000000000001E-4</v>
      </c>
      <c r="AA52" s="180">
        <v>45</v>
      </c>
      <c r="AB52" s="180">
        <v>59</v>
      </c>
      <c r="AC52" s="181">
        <v>42</v>
      </c>
      <c r="AD52" s="41">
        <v>2.8935185185185189E-4</v>
      </c>
      <c r="AE52" s="42">
        <v>50</v>
      </c>
      <c r="AF52" s="42">
        <v>47</v>
      </c>
      <c r="AG52" s="42">
        <v>54</v>
      </c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1:59" ht="18.75" hidden="1" x14ac:dyDescent="0.3">
      <c r="A53" s="133"/>
      <c r="B53" s="139"/>
      <c r="C53" s="139"/>
      <c r="D53" s="52">
        <f t="shared" si="0"/>
        <v>226</v>
      </c>
      <c r="E53" s="53">
        <v>51</v>
      </c>
      <c r="F53" s="80">
        <f t="shared" si="1"/>
        <v>14.5</v>
      </c>
      <c r="G53" s="11" t="s">
        <v>238</v>
      </c>
      <c r="H53" s="11" t="s">
        <v>135</v>
      </c>
      <c r="I53" s="11" t="s">
        <v>235</v>
      </c>
      <c r="J53" s="21" t="s">
        <v>236</v>
      </c>
      <c r="K53" s="11"/>
      <c r="L53" s="6" t="s">
        <v>92</v>
      </c>
      <c r="M53" s="6" t="s">
        <v>90</v>
      </c>
      <c r="N53" s="133"/>
      <c r="O53" s="134"/>
      <c r="P53" s="139"/>
      <c r="Q53" s="139"/>
      <c r="R53" s="98">
        <v>9.571759259259259E-3</v>
      </c>
      <c r="S53" s="94">
        <v>29</v>
      </c>
      <c r="T53" s="94">
        <v>6</v>
      </c>
      <c r="U53" s="94">
        <v>95</v>
      </c>
      <c r="V53" s="256" t="s">
        <v>290</v>
      </c>
      <c r="W53" s="259"/>
      <c r="X53" s="259"/>
      <c r="Y53" s="252">
        <v>39</v>
      </c>
      <c r="Z53" s="199" t="s">
        <v>289</v>
      </c>
      <c r="AA53" s="199"/>
      <c r="AB53" s="197"/>
      <c r="AC53" s="180">
        <v>39</v>
      </c>
      <c r="AD53" s="43" t="s">
        <v>152</v>
      </c>
      <c r="AE53" s="42"/>
      <c r="AF53" s="42"/>
      <c r="AG53" s="42">
        <v>53</v>
      </c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</row>
    <row r="54" spans="1:59" ht="18.75" hidden="1" customHeight="1" x14ac:dyDescent="0.3">
      <c r="A54" s="133"/>
      <c r="B54" s="139"/>
      <c r="C54" s="139"/>
      <c r="D54" s="52">
        <f t="shared" si="0"/>
        <v>222</v>
      </c>
      <c r="E54" s="53">
        <v>52</v>
      </c>
      <c r="F54" s="80">
        <f t="shared" si="1"/>
        <v>16.5</v>
      </c>
      <c r="G54" s="11" t="s">
        <v>241</v>
      </c>
      <c r="H54" s="11" t="s">
        <v>239</v>
      </c>
      <c r="I54" s="11" t="s">
        <v>235</v>
      </c>
      <c r="J54" s="21" t="s">
        <v>236</v>
      </c>
      <c r="K54" s="11"/>
      <c r="L54" s="6" t="s">
        <v>92</v>
      </c>
      <c r="M54" s="6" t="s">
        <v>90</v>
      </c>
      <c r="N54" s="133"/>
      <c r="O54" s="134"/>
      <c r="P54" s="139"/>
      <c r="Q54" s="139"/>
      <c r="R54" s="98">
        <v>9.6678240740740735E-3</v>
      </c>
      <c r="S54" s="94">
        <v>33</v>
      </c>
      <c r="T54" s="94">
        <v>10</v>
      </c>
      <c r="U54" s="94">
        <v>91</v>
      </c>
      <c r="V54" s="256" t="s">
        <v>290</v>
      </c>
      <c r="W54" s="259"/>
      <c r="X54" s="259"/>
      <c r="Y54" s="252">
        <v>39</v>
      </c>
      <c r="Z54" s="199" t="s">
        <v>289</v>
      </c>
      <c r="AA54" s="199"/>
      <c r="AB54" s="197"/>
      <c r="AC54" s="180">
        <v>39</v>
      </c>
      <c r="AD54" s="43" t="s">
        <v>152</v>
      </c>
      <c r="AE54" s="42"/>
      <c r="AF54" s="42"/>
      <c r="AG54" s="42">
        <v>53</v>
      </c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</row>
    <row r="55" spans="1:59" s="106" customFormat="1" ht="18.75" hidden="1" x14ac:dyDescent="0.3">
      <c r="A55" s="156">
        <v>1.2893518518518519E-3</v>
      </c>
      <c r="B55" s="154">
        <v>36</v>
      </c>
      <c r="C55" s="154">
        <v>64</v>
      </c>
      <c r="D55" s="52">
        <f t="shared" si="0"/>
        <v>220</v>
      </c>
      <c r="E55" s="53">
        <v>53</v>
      </c>
      <c r="F55" s="80">
        <f t="shared" si="1"/>
        <v>15</v>
      </c>
      <c r="G55" s="155" t="s">
        <v>284</v>
      </c>
      <c r="H55" s="155" t="s">
        <v>101</v>
      </c>
      <c r="I55" s="155" t="s">
        <v>170</v>
      </c>
      <c r="J55" s="157" t="s">
        <v>212</v>
      </c>
      <c r="K55" s="155" t="s">
        <v>101</v>
      </c>
      <c r="L55" s="158" t="s">
        <v>77</v>
      </c>
      <c r="M55" s="158" t="s">
        <v>90</v>
      </c>
      <c r="N55" s="156">
        <v>1.2893518518518519E-3</v>
      </c>
      <c r="O55" s="154">
        <v>30</v>
      </c>
      <c r="P55" s="154">
        <v>39</v>
      </c>
      <c r="Q55" s="154">
        <v>61</v>
      </c>
      <c r="R55" s="210" t="s">
        <v>291</v>
      </c>
      <c r="S55" s="94"/>
      <c r="T55" s="94"/>
      <c r="U55" s="108">
        <v>28</v>
      </c>
      <c r="V55" s="256" t="s">
        <v>290</v>
      </c>
      <c r="W55" s="257"/>
      <c r="X55" s="257"/>
      <c r="Y55" s="249">
        <v>39</v>
      </c>
      <c r="Z55" s="199" t="s">
        <v>289</v>
      </c>
      <c r="AA55" s="199"/>
      <c r="AB55" s="196"/>
      <c r="AC55" s="193">
        <v>39</v>
      </c>
      <c r="AD55" s="43" t="s">
        <v>152</v>
      </c>
      <c r="AE55" s="42"/>
      <c r="AF55" s="42"/>
      <c r="AG55" s="42">
        <v>53</v>
      </c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</row>
    <row r="56" spans="1:59" s="106" customFormat="1" ht="18.75" hidden="1" x14ac:dyDescent="0.3">
      <c r="A56" s="133"/>
      <c r="B56" s="139"/>
      <c r="C56" s="139"/>
      <c r="D56" s="52">
        <f t="shared" si="0"/>
        <v>219</v>
      </c>
      <c r="E56" s="53">
        <v>54</v>
      </c>
      <c r="F56" s="80">
        <f t="shared" si="1"/>
        <v>14.5</v>
      </c>
      <c r="G56" s="11" t="s">
        <v>240</v>
      </c>
      <c r="H56" s="11" t="s">
        <v>31</v>
      </c>
      <c r="I56" s="11" t="s">
        <v>235</v>
      </c>
      <c r="J56" s="21" t="s">
        <v>236</v>
      </c>
      <c r="K56" s="11"/>
      <c r="L56" s="6" t="s">
        <v>92</v>
      </c>
      <c r="M56" s="6" t="s">
        <v>90</v>
      </c>
      <c r="N56" s="133"/>
      <c r="O56" s="134"/>
      <c r="P56" s="139"/>
      <c r="Q56" s="139"/>
      <c r="R56" s="98">
        <v>9.8530092592592593E-3</v>
      </c>
      <c r="S56" s="94">
        <v>29</v>
      </c>
      <c r="T56" s="94">
        <v>13</v>
      </c>
      <c r="U56" s="94">
        <v>88</v>
      </c>
      <c r="V56" s="256" t="s">
        <v>290</v>
      </c>
      <c r="W56" s="259"/>
      <c r="X56" s="259"/>
      <c r="Y56" s="252">
        <v>39</v>
      </c>
      <c r="Z56" s="199" t="s">
        <v>289</v>
      </c>
      <c r="AA56" s="199"/>
      <c r="AB56" s="197"/>
      <c r="AC56" s="180">
        <v>39</v>
      </c>
      <c r="AD56" s="43" t="s">
        <v>152</v>
      </c>
      <c r="AE56" s="42"/>
      <c r="AF56" s="42"/>
      <c r="AG56" s="42">
        <v>53</v>
      </c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</row>
    <row r="57" spans="1:59" ht="18.75" hidden="1" customHeight="1" x14ac:dyDescent="0.3">
      <c r="A57" s="156">
        <v>2.003472222222222E-3</v>
      </c>
      <c r="B57" s="154">
        <v>40</v>
      </c>
      <c r="C57" s="154">
        <v>60</v>
      </c>
      <c r="D57" s="52">
        <f t="shared" si="0"/>
        <v>218</v>
      </c>
      <c r="E57" s="53">
        <v>55</v>
      </c>
      <c r="F57" s="80">
        <f t="shared" si="1"/>
        <v>22.666666666666668</v>
      </c>
      <c r="G57" s="159" t="s">
        <v>285</v>
      </c>
      <c r="H57" s="155" t="s">
        <v>146</v>
      </c>
      <c r="I57" s="155" t="s">
        <v>18</v>
      </c>
      <c r="J57" s="157" t="s">
        <v>210</v>
      </c>
      <c r="K57" s="155" t="s">
        <v>146</v>
      </c>
      <c r="L57" s="158" t="s">
        <v>92</v>
      </c>
      <c r="M57" s="158" t="s">
        <v>90</v>
      </c>
      <c r="N57" s="156">
        <v>2.003472222222222E-3</v>
      </c>
      <c r="O57" s="154">
        <v>33</v>
      </c>
      <c r="P57" s="154">
        <v>43</v>
      </c>
      <c r="Q57" s="154">
        <v>58</v>
      </c>
      <c r="R57" s="210" t="s">
        <v>291</v>
      </c>
      <c r="S57" s="94"/>
      <c r="T57" s="94"/>
      <c r="U57" s="108">
        <v>28</v>
      </c>
      <c r="V57" s="256" t="s">
        <v>290</v>
      </c>
      <c r="W57" s="257"/>
      <c r="X57" s="257"/>
      <c r="Y57" s="249">
        <v>39</v>
      </c>
      <c r="Z57" s="194">
        <v>7.6967592592592593E-4</v>
      </c>
      <c r="AA57" s="177">
        <v>35</v>
      </c>
      <c r="AB57" s="177">
        <v>61</v>
      </c>
      <c r="AC57" s="177">
        <v>40</v>
      </c>
      <c r="AD57" s="41" t="s">
        <v>152</v>
      </c>
      <c r="AE57" s="42"/>
      <c r="AF57" s="42"/>
      <c r="AG57" s="42">
        <v>53</v>
      </c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</row>
    <row r="58" spans="1:59" ht="18.75" hidden="1" customHeight="1" x14ac:dyDescent="0.3">
      <c r="A58" s="133"/>
      <c r="B58" s="139"/>
      <c r="C58" s="139"/>
      <c r="D58" s="52">
        <f t="shared" si="0"/>
        <v>217</v>
      </c>
      <c r="E58" s="53">
        <v>56</v>
      </c>
      <c r="F58" s="80">
        <f t="shared" si="1"/>
        <v>14.5</v>
      </c>
      <c r="G58" s="11" t="s">
        <v>242</v>
      </c>
      <c r="H58" s="11" t="s">
        <v>135</v>
      </c>
      <c r="I58" s="11" t="s">
        <v>235</v>
      </c>
      <c r="J58" s="21" t="s">
        <v>236</v>
      </c>
      <c r="K58" s="11"/>
      <c r="L58" s="6" t="s">
        <v>92</v>
      </c>
      <c r="M58" s="6" t="s">
        <v>90</v>
      </c>
      <c r="N58" s="133"/>
      <c r="O58" s="134"/>
      <c r="P58" s="139"/>
      <c r="Q58" s="139"/>
      <c r="R58" s="98">
        <v>1.0047453703703704E-2</v>
      </c>
      <c r="S58" s="94">
        <v>29</v>
      </c>
      <c r="T58" s="94">
        <v>15</v>
      </c>
      <c r="U58" s="94">
        <v>86</v>
      </c>
      <c r="V58" s="256" t="s">
        <v>290</v>
      </c>
      <c r="W58" s="259"/>
      <c r="X58" s="259"/>
      <c r="Y58" s="252">
        <v>39</v>
      </c>
      <c r="Z58" s="199" t="s">
        <v>289</v>
      </c>
      <c r="AA58" s="199"/>
      <c r="AB58" s="197"/>
      <c r="AC58" s="180">
        <v>39</v>
      </c>
      <c r="AD58" s="43" t="s">
        <v>152</v>
      </c>
      <c r="AE58" s="42"/>
      <c r="AF58" s="42"/>
      <c r="AG58" s="42">
        <v>53</v>
      </c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</row>
    <row r="59" spans="1:59" ht="18.75" hidden="1" x14ac:dyDescent="0.3">
      <c r="A59" s="133"/>
      <c r="B59" s="139"/>
      <c r="C59" s="139"/>
      <c r="D59" s="52">
        <f t="shared" si="0"/>
        <v>215</v>
      </c>
      <c r="E59" s="53">
        <v>57</v>
      </c>
      <c r="F59" s="80">
        <f t="shared" si="1"/>
        <v>11.5</v>
      </c>
      <c r="G59" s="11" t="s">
        <v>244</v>
      </c>
      <c r="H59" s="11" t="s">
        <v>135</v>
      </c>
      <c r="I59" s="11" t="s">
        <v>170</v>
      </c>
      <c r="J59" s="21" t="s">
        <v>212</v>
      </c>
      <c r="K59" s="11"/>
      <c r="L59" s="6" t="s">
        <v>92</v>
      </c>
      <c r="M59" s="6" t="s">
        <v>90</v>
      </c>
      <c r="N59" s="133"/>
      <c r="O59" s="134"/>
      <c r="P59" s="139"/>
      <c r="Q59" s="139"/>
      <c r="R59" s="98">
        <v>1.0128472222222223E-2</v>
      </c>
      <c r="S59" s="94">
        <v>23</v>
      </c>
      <c r="T59" s="94">
        <v>17</v>
      </c>
      <c r="U59" s="94">
        <v>84</v>
      </c>
      <c r="V59" s="256" t="s">
        <v>290</v>
      </c>
      <c r="W59" s="259"/>
      <c r="X59" s="259"/>
      <c r="Y59" s="252">
        <v>39</v>
      </c>
      <c r="Z59" s="199" t="s">
        <v>289</v>
      </c>
      <c r="AA59" s="199"/>
      <c r="AB59" s="197"/>
      <c r="AC59" s="180">
        <v>39</v>
      </c>
      <c r="AD59" s="43" t="s">
        <v>152</v>
      </c>
      <c r="AE59" s="42"/>
      <c r="AF59" s="42"/>
      <c r="AG59" s="42">
        <v>53</v>
      </c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</row>
    <row r="60" spans="1:59" s="106" customFormat="1" ht="18.75" hidden="1" x14ac:dyDescent="0.3">
      <c r="A60" s="133"/>
      <c r="B60" s="139"/>
      <c r="C60" s="139"/>
      <c r="D60" s="52">
        <f t="shared" si="0"/>
        <v>214</v>
      </c>
      <c r="E60" s="53">
        <v>58</v>
      </c>
      <c r="F60" s="80">
        <f t="shared" si="1"/>
        <v>13</v>
      </c>
      <c r="G60" s="11" t="s">
        <v>243</v>
      </c>
      <c r="H60" s="11" t="s">
        <v>7</v>
      </c>
      <c r="I60" s="11" t="s">
        <v>170</v>
      </c>
      <c r="J60" s="21" t="s">
        <v>212</v>
      </c>
      <c r="K60" s="11"/>
      <c r="L60" s="6" t="s">
        <v>92</v>
      </c>
      <c r="M60" s="6" t="s">
        <v>90</v>
      </c>
      <c r="N60" s="133"/>
      <c r="O60" s="134"/>
      <c r="P60" s="139"/>
      <c r="Q60" s="139"/>
      <c r="R60" s="98">
        <v>1.0162037037037037E-2</v>
      </c>
      <c r="S60" s="94">
        <v>26</v>
      </c>
      <c r="T60" s="94">
        <v>18</v>
      </c>
      <c r="U60" s="94">
        <v>83</v>
      </c>
      <c r="V60" s="256" t="s">
        <v>290</v>
      </c>
      <c r="W60" s="259"/>
      <c r="X60" s="259"/>
      <c r="Y60" s="252">
        <v>39</v>
      </c>
      <c r="Z60" s="199" t="s">
        <v>289</v>
      </c>
      <c r="AA60" s="199"/>
      <c r="AB60" s="197"/>
      <c r="AC60" s="180">
        <v>39</v>
      </c>
      <c r="AD60" s="43" t="s">
        <v>152</v>
      </c>
      <c r="AE60" s="42"/>
      <c r="AF60" s="42"/>
      <c r="AG60" s="42">
        <v>53</v>
      </c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</row>
    <row r="61" spans="1:59" s="106" customFormat="1" ht="18.75" hidden="1" customHeight="1" x14ac:dyDescent="0.3">
      <c r="A61" s="132"/>
      <c r="B61" s="138"/>
      <c r="C61" s="138"/>
      <c r="D61" s="52">
        <f t="shared" si="0"/>
        <v>213</v>
      </c>
      <c r="E61" s="53">
        <v>59</v>
      </c>
      <c r="F61" s="80">
        <f t="shared" si="1"/>
        <v>0</v>
      </c>
      <c r="G61" s="105" t="s">
        <v>246</v>
      </c>
      <c r="H61" s="105" t="s">
        <v>245</v>
      </c>
      <c r="I61" s="105" t="s">
        <v>170</v>
      </c>
      <c r="J61" s="109" t="s">
        <v>212</v>
      </c>
      <c r="K61" s="162" t="str">
        <f>H61</f>
        <v>JUNIOR B</v>
      </c>
      <c r="L61" s="110" t="s">
        <v>92</v>
      </c>
      <c r="M61" s="110" t="s">
        <v>90</v>
      </c>
      <c r="N61" s="132"/>
      <c r="O61" s="131"/>
      <c r="P61" s="138"/>
      <c r="Q61" s="138"/>
      <c r="R61" s="107">
        <v>1.0171296296296296E-2</v>
      </c>
      <c r="S61" s="108"/>
      <c r="T61" s="108">
        <v>19</v>
      </c>
      <c r="U61" s="108">
        <v>82</v>
      </c>
      <c r="V61" s="256" t="s">
        <v>290</v>
      </c>
      <c r="W61" s="257"/>
      <c r="X61" s="257"/>
      <c r="Y61" s="249">
        <v>39</v>
      </c>
      <c r="Z61" s="199" t="s">
        <v>289</v>
      </c>
      <c r="AA61" s="199"/>
      <c r="AB61" s="196"/>
      <c r="AC61" s="193">
        <v>39</v>
      </c>
      <c r="AD61" s="43" t="s">
        <v>152</v>
      </c>
      <c r="AE61" s="115"/>
      <c r="AF61" s="115"/>
      <c r="AG61" s="115">
        <v>53</v>
      </c>
      <c r="AH61" s="110"/>
      <c r="AI61" s="110"/>
      <c r="AJ61" s="110"/>
      <c r="AK61" s="110"/>
      <c r="AL61" s="110"/>
      <c r="AM61" s="110"/>
      <c r="AN61" s="110"/>
      <c r="AO61" s="110"/>
      <c r="AP61" s="110"/>
      <c r="AQ61" s="110"/>
      <c r="AR61" s="110"/>
      <c r="AS61" s="110"/>
      <c r="AT61" s="110"/>
    </row>
    <row r="62" spans="1:59" s="14" customFormat="1" ht="18.75" hidden="1" customHeight="1" x14ac:dyDescent="0.3">
      <c r="A62" s="133"/>
      <c r="B62" s="139"/>
      <c r="C62" s="139"/>
      <c r="D62" s="52">
        <f t="shared" si="0"/>
        <v>212</v>
      </c>
      <c r="E62" s="53">
        <v>60</v>
      </c>
      <c r="F62" s="80">
        <f t="shared" si="1"/>
        <v>15</v>
      </c>
      <c r="G62" s="11" t="s">
        <v>247</v>
      </c>
      <c r="H62" s="11" t="s">
        <v>173</v>
      </c>
      <c r="I62" s="11" t="s">
        <v>235</v>
      </c>
      <c r="J62" s="21" t="s">
        <v>236</v>
      </c>
      <c r="K62" s="11"/>
      <c r="L62" s="6" t="s">
        <v>92</v>
      </c>
      <c r="M62" s="6" t="s">
        <v>90</v>
      </c>
      <c r="N62" s="133"/>
      <c r="O62" s="134"/>
      <c r="P62" s="139"/>
      <c r="Q62" s="139"/>
      <c r="R62" s="98">
        <v>1.0229166666666666E-2</v>
      </c>
      <c r="S62" s="94">
        <v>30</v>
      </c>
      <c r="T62" s="94">
        <v>20</v>
      </c>
      <c r="U62" s="94">
        <v>81</v>
      </c>
      <c r="V62" s="256" t="s">
        <v>290</v>
      </c>
      <c r="W62" s="259"/>
      <c r="X62" s="259"/>
      <c r="Y62" s="252">
        <v>39</v>
      </c>
      <c r="Z62" s="199" t="s">
        <v>289</v>
      </c>
      <c r="AA62" s="199"/>
      <c r="AB62" s="197"/>
      <c r="AC62" s="180">
        <v>39</v>
      </c>
      <c r="AD62" s="43" t="s">
        <v>152</v>
      </c>
      <c r="AE62" s="42"/>
      <c r="AF62" s="42"/>
      <c r="AG62" s="42">
        <v>53</v>
      </c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</row>
    <row r="63" spans="1:59" s="106" customFormat="1" ht="18.75" hidden="1" customHeight="1" x14ac:dyDescent="0.3">
      <c r="A63" s="133"/>
      <c r="B63" s="139"/>
      <c r="C63" s="139"/>
      <c r="D63" s="52">
        <f t="shared" si="0"/>
        <v>211</v>
      </c>
      <c r="E63" s="53">
        <v>61</v>
      </c>
      <c r="F63" s="80">
        <f t="shared" si="1"/>
        <v>20.333333333333332</v>
      </c>
      <c r="G63" s="5" t="s">
        <v>189</v>
      </c>
      <c r="H63" s="11" t="s">
        <v>25</v>
      </c>
      <c r="I63" s="11" t="s">
        <v>170</v>
      </c>
      <c r="J63" s="21" t="s">
        <v>212</v>
      </c>
      <c r="K63" s="10"/>
      <c r="L63" s="8" t="s">
        <v>92</v>
      </c>
      <c r="M63" s="8" t="s">
        <v>90</v>
      </c>
      <c r="N63" s="133"/>
      <c r="O63" s="134"/>
      <c r="P63" s="139"/>
      <c r="Q63" s="139"/>
      <c r="R63" s="98">
        <v>1.1263888888888888E-2</v>
      </c>
      <c r="S63" s="94">
        <v>23</v>
      </c>
      <c r="T63" s="94">
        <v>45</v>
      </c>
      <c r="U63" s="94">
        <v>56</v>
      </c>
      <c r="V63" s="250">
        <v>6.7013888888888885E-4</v>
      </c>
      <c r="W63" s="252">
        <v>38</v>
      </c>
      <c r="X63" s="252">
        <v>38</v>
      </c>
      <c r="Y63" s="253">
        <v>63</v>
      </c>
      <c r="Z63" s="199" t="s">
        <v>289</v>
      </c>
      <c r="AA63" s="199"/>
      <c r="AB63" s="197"/>
      <c r="AC63" s="180">
        <v>39</v>
      </c>
      <c r="AD63" s="43" t="s">
        <v>152</v>
      </c>
      <c r="AE63" s="42"/>
      <c r="AF63" s="42"/>
      <c r="AG63" s="42">
        <v>53</v>
      </c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</row>
    <row r="64" spans="1:59" s="106" customFormat="1" ht="18.75" hidden="1" customHeight="1" x14ac:dyDescent="0.3">
      <c r="A64" s="133"/>
      <c r="B64" s="139"/>
      <c r="C64" s="139"/>
      <c r="D64" s="52">
        <f t="shared" si="0"/>
        <v>210</v>
      </c>
      <c r="E64" s="53">
        <v>62</v>
      </c>
      <c r="F64" s="80">
        <f t="shared" si="1"/>
        <v>13.5</v>
      </c>
      <c r="G64" s="11" t="s">
        <v>248</v>
      </c>
      <c r="H64" s="11" t="s">
        <v>13</v>
      </c>
      <c r="I64" s="11" t="s">
        <v>235</v>
      </c>
      <c r="J64" s="21" t="s">
        <v>236</v>
      </c>
      <c r="K64" s="11"/>
      <c r="L64" s="6" t="s">
        <v>92</v>
      </c>
      <c r="M64" s="6" t="s">
        <v>90</v>
      </c>
      <c r="N64" s="133"/>
      <c r="O64" s="134"/>
      <c r="P64" s="139"/>
      <c r="Q64" s="139"/>
      <c r="R64" s="98">
        <v>1.0278935185185184E-2</v>
      </c>
      <c r="S64" s="94">
        <v>27</v>
      </c>
      <c r="T64" s="94">
        <v>22</v>
      </c>
      <c r="U64" s="94">
        <v>79</v>
      </c>
      <c r="V64" s="256" t="s">
        <v>290</v>
      </c>
      <c r="W64" s="259"/>
      <c r="X64" s="259"/>
      <c r="Y64" s="252">
        <v>39</v>
      </c>
      <c r="Z64" s="199" t="s">
        <v>289</v>
      </c>
      <c r="AA64" s="199"/>
      <c r="AB64" s="197"/>
      <c r="AC64" s="180">
        <v>39</v>
      </c>
      <c r="AD64" s="43" t="s">
        <v>152</v>
      </c>
      <c r="AE64" s="42"/>
      <c r="AF64" s="42"/>
      <c r="AG64" s="42">
        <v>53</v>
      </c>
      <c r="AH64" s="110"/>
      <c r="AI64" s="110"/>
      <c r="AJ64" s="110"/>
      <c r="AK64" s="110"/>
      <c r="AL64" s="110"/>
      <c r="AM64" s="110"/>
      <c r="AN64" s="110"/>
      <c r="AO64" s="110"/>
      <c r="AP64" s="110"/>
      <c r="AQ64" s="110"/>
      <c r="AR64" s="110"/>
      <c r="AS64" s="110"/>
      <c r="AT64" s="110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</row>
    <row r="65" spans="1:59" s="106" customFormat="1" ht="18.75" hidden="1" x14ac:dyDescent="0.3">
      <c r="A65" s="133"/>
      <c r="B65" s="139"/>
      <c r="C65" s="139"/>
      <c r="D65" s="52">
        <f t="shared" si="0"/>
        <v>208</v>
      </c>
      <c r="E65" s="53">
        <v>63</v>
      </c>
      <c r="F65" s="80">
        <f t="shared" si="1"/>
        <v>14</v>
      </c>
      <c r="G65" s="11" t="s">
        <v>249</v>
      </c>
      <c r="H65" s="11" t="s">
        <v>135</v>
      </c>
      <c r="I65" s="11" t="s">
        <v>235</v>
      </c>
      <c r="J65" s="21" t="s">
        <v>236</v>
      </c>
      <c r="K65" s="11"/>
      <c r="L65" s="6" t="s">
        <v>92</v>
      </c>
      <c r="M65" s="6" t="s">
        <v>90</v>
      </c>
      <c r="N65" s="133"/>
      <c r="O65" s="134"/>
      <c r="P65" s="139"/>
      <c r="Q65" s="139"/>
      <c r="R65" s="98">
        <v>1.0305555555555556E-2</v>
      </c>
      <c r="S65" s="94">
        <v>28</v>
      </c>
      <c r="T65" s="94">
        <v>24</v>
      </c>
      <c r="U65" s="94">
        <v>77</v>
      </c>
      <c r="V65" s="256" t="s">
        <v>290</v>
      </c>
      <c r="W65" s="259"/>
      <c r="X65" s="259"/>
      <c r="Y65" s="252">
        <v>39</v>
      </c>
      <c r="Z65" s="199" t="s">
        <v>289</v>
      </c>
      <c r="AA65" s="199"/>
      <c r="AB65" s="197"/>
      <c r="AC65" s="180">
        <v>39</v>
      </c>
      <c r="AD65" s="43" t="s">
        <v>152</v>
      </c>
      <c r="AE65" s="42"/>
      <c r="AF65" s="42"/>
      <c r="AG65" s="42">
        <v>53</v>
      </c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</row>
    <row r="66" spans="1:59" s="106" customFormat="1" ht="18.75" hidden="1" customHeight="1" x14ac:dyDescent="0.3">
      <c r="A66" s="133"/>
      <c r="B66" s="139"/>
      <c r="C66" s="139"/>
      <c r="D66" s="52">
        <f t="shared" si="0"/>
        <v>205</v>
      </c>
      <c r="E66" s="53">
        <v>64</v>
      </c>
      <c r="F66" s="80">
        <f t="shared" si="1"/>
        <v>14.5</v>
      </c>
      <c r="G66" s="11" t="s">
        <v>250</v>
      </c>
      <c r="H66" s="11" t="s">
        <v>34</v>
      </c>
      <c r="I66" s="11" t="s">
        <v>235</v>
      </c>
      <c r="J66" s="21" t="s">
        <v>236</v>
      </c>
      <c r="K66" s="11"/>
      <c r="L66" s="6" t="s">
        <v>92</v>
      </c>
      <c r="M66" s="6" t="s">
        <v>90</v>
      </c>
      <c r="N66" s="133"/>
      <c r="O66" s="134"/>
      <c r="P66" s="139"/>
      <c r="Q66" s="139"/>
      <c r="R66" s="98">
        <v>1.0408564814814815E-2</v>
      </c>
      <c r="S66" s="94">
        <v>29</v>
      </c>
      <c r="T66" s="94">
        <v>27</v>
      </c>
      <c r="U66" s="94">
        <v>74</v>
      </c>
      <c r="V66" s="256" t="s">
        <v>290</v>
      </c>
      <c r="W66" s="259"/>
      <c r="X66" s="259"/>
      <c r="Y66" s="252">
        <v>39</v>
      </c>
      <c r="Z66" s="199" t="s">
        <v>289</v>
      </c>
      <c r="AA66" s="199"/>
      <c r="AB66" s="197"/>
      <c r="AC66" s="180">
        <v>39</v>
      </c>
      <c r="AD66" s="43" t="s">
        <v>152</v>
      </c>
      <c r="AE66" s="42"/>
      <c r="AF66" s="42"/>
      <c r="AG66" s="42">
        <v>53</v>
      </c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</row>
    <row r="67" spans="1:59" s="106" customFormat="1" ht="18.75" hidden="1" x14ac:dyDescent="0.3">
      <c r="A67" s="133"/>
      <c r="B67" s="139"/>
      <c r="C67" s="139"/>
      <c r="D67" s="52">
        <f t="shared" ref="D67:D130" si="2">Q67+U67+Y67+AC67+AG67</f>
        <v>202</v>
      </c>
      <c r="E67" s="53">
        <v>65</v>
      </c>
      <c r="F67" s="80">
        <f t="shared" si="1"/>
        <v>14.5</v>
      </c>
      <c r="G67" s="11" t="s">
        <v>252</v>
      </c>
      <c r="H67" s="11" t="s">
        <v>135</v>
      </c>
      <c r="I67" s="11" t="s">
        <v>235</v>
      </c>
      <c r="J67" s="21" t="s">
        <v>236</v>
      </c>
      <c r="K67" s="11"/>
      <c r="L67" s="6" t="s">
        <v>92</v>
      </c>
      <c r="M67" s="6" t="s">
        <v>90</v>
      </c>
      <c r="N67" s="133"/>
      <c r="O67" s="134"/>
      <c r="P67" s="139"/>
      <c r="Q67" s="139"/>
      <c r="R67" s="98">
        <v>1.0605324074074074E-2</v>
      </c>
      <c r="S67" s="94">
        <v>29</v>
      </c>
      <c r="T67" s="94">
        <v>30</v>
      </c>
      <c r="U67" s="94">
        <v>71</v>
      </c>
      <c r="V67" s="256" t="s">
        <v>290</v>
      </c>
      <c r="W67" s="259"/>
      <c r="X67" s="259"/>
      <c r="Y67" s="252">
        <v>39</v>
      </c>
      <c r="Z67" s="199" t="s">
        <v>289</v>
      </c>
      <c r="AA67" s="199"/>
      <c r="AB67" s="197"/>
      <c r="AC67" s="180">
        <v>39</v>
      </c>
      <c r="AD67" s="43" t="s">
        <v>152</v>
      </c>
      <c r="AE67" s="42"/>
      <c r="AF67" s="42"/>
      <c r="AG67" s="42">
        <v>53</v>
      </c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</row>
    <row r="68" spans="1:59" s="106" customFormat="1" ht="18.75" hidden="1" customHeight="1" x14ac:dyDescent="0.3">
      <c r="A68" s="133"/>
      <c r="B68" s="139"/>
      <c r="C68" s="139"/>
      <c r="D68" s="52">
        <f t="shared" si="2"/>
        <v>201</v>
      </c>
      <c r="E68" s="53">
        <v>66</v>
      </c>
      <c r="F68" s="80">
        <f t="shared" ref="F68:F131" si="3">AVERAGE(O68,S68,W68,AA68,AE68,)</f>
        <v>12.5</v>
      </c>
      <c r="G68" s="11" t="s">
        <v>253</v>
      </c>
      <c r="H68" s="11" t="s">
        <v>7</v>
      </c>
      <c r="I68" s="11" t="s">
        <v>170</v>
      </c>
      <c r="J68" s="21" t="s">
        <v>212</v>
      </c>
      <c r="K68" s="11"/>
      <c r="L68" s="6" t="s">
        <v>92</v>
      </c>
      <c r="M68" s="6" t="s">
        <v>90</v>
      </c>
      <c r="N68" s="133"/>
      <c r="O68" s="134"/>
      <c r="P68" s="139"/>
      <c r="Q68" s="139"/>
      <c r="R68" s="98">
        <v>1.0616898148148148E-2</v>
      </c>
      <c r="S68" s="94">
        <v>25</v>
      </c>
      <c r="T68" s="94">
        <v>31</v>
      </c>
      <c r="U68" s="94">
        <v>70</v>
      </c>
      <c r="V68" s="256" t="s">
        <v>290</v>
      </c>
      <c r="W68" s="259"/>
      <c r="X68" s="259"/>
      <c r="Y68" s="252">
        <v>39</v>
      </c>
      <c r="Z68" s="199" t="s">
        <v>289</v>
      </c>
      <c r="AA68" s="199"/>
      <c r="AB68" s="197"/>
      <c r="AC68" s="180">
        <v>39</v>
      </c>
      <c r="AD68" s="43" t="s">
        <v>152</v>
      </c>
      <c r="AE68" s="42"/>
      <c r="AF68" s="42"/>
      <c r="AG68" s="42">
        <v>53</v>
      </c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</row>
    <row r="69" spans="1:59" ht="18.75" hidden="1" customHeight="1" x14ac:dyDescent="0.3">
      <c r="A69" s="131"/>
      <c r="B69" s="143"/>
      <c r="C69" s="143"/>
      <c r="D69" s="52">
        <f t="shared" si="2"/>
        <v>199</v>
      </c>
      <c r="E69" s="53">
        <v>67</v>
      </c>
      <c r="F69" s="80">
        <f t="shared" si="3"/>
        <v>42.333333333333336</v>
      </c>
      <c r="G69" s="33" t="s">
        <v>42</v>
      </c>
      <c r="H69" s="35" t="s">
        <v>7</v>
      </c>
      <c r="I69" s="35" t="s">
        <v>36</v>
      </c>
      <c r="J69" s="36" t="s">
        <v>124</v>
      </c>
      <c r="K69" s="35"/>
      <c r="L69" s="8" t="s">
        <v>92</v>
      </c>
      <c r="M69" s="34" t="s">
        <v>90</v>
      </c>
      <c r="N69" s="131"/>
      <c r="O69" s="131"/>
      <c r="P69" s="143"/>
      <c r="Q69" s="143"/>
      <c r="R69" s="96"/>
      <c r="S69" s="96"/>
      <c r="T69" s="96"/>
      <c r="U69" s="96"/>
      <c r="V69" s="258"/>
      <c r="W69" s="260"/>
      <c r="X69" s="252"/>
      <c r="Y69" s="253"/>
      <c r="Z69" s="200">
        <v>3.6226851851851855E-4</v>
      </c>
      <c r="AA69" s="178">
        <v>62</v>
      </c>
      <c r="AB69" s="178">
        <v>2</v>
      </c>
      <c r="AC69" s="181">
        <v>99</v>
      </c>
      <c r="AD69" s="45">
        <v>1.7708333333333335E-4</v>
      </c>
      <c r="AE69" s="46">
        <v>65</v>
      </c>
      <c r="AF69" s="46">
        <v>1</v>
      </c>
      <c r="AG69" s="46">
        <v>100</v>
      </c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</row>
    <row r="70" spans="1:59" ht="18.75" hidden="1" x14ac:dyDescent="0.3">
      <c r="A70" s="133"/>
      <c r="B70" s="139"/>
      <c r="C70" s="139"/>
      <c r="D70" s="52">
        <f t="shared" si="2"/>
        <v>198</v>
      </c>
      <c r="E70" s="53">
        <v>68</v>
      </c>
      <c r="F70" s="80">
        <f t="shared" si="3"/>
        <v>14.5</v>
      </c>
      <c r="G70" s="11" t="s">
        <v>254</v>
      </c>
      <c r="H70" s="11" t="s">
        <v>135</v>
      </c>
      <c r="I70" s="11" t="s">
        <v>235</v>
      </c>
      <c r="J70" s="21" t="s">
        <v>236</v>
      </c>
      <c r="K70" s="11"/>
      <c r="L70" s="6" t="s">
        <v>92</v>
      </c>
      <c r="M70" s="6" t="s">
        <v>90</v>
      </c>
      <c r="N70" s="133"/>
      <c r="O70" s="134"/>
      <c r="P70" s="139"/>
      <c r="Q70" s="139"/>
      <c r="R70" s="98">
        <v>1.0769675925925926E-2</v>
      </c>
      <c r="S70" s="94">
        <v>29</v>
      </c>
      <c r="T70" s="94">
        <v>34</v>
      </c>
      <c r="U70" s="94">
        <v>67</v>
      </c>
      <c r="V70" s="256" t="s">
        <v>290</v>
      </c>
      <c r="W70" s="259"/>
      <c r="X70" s="259"/>
      <c r="Y70" s="252">
        <v>39</v>
      </c>
      <c r="Z70" s="199" t="s">
        <v>289</v>
      </c>
      <c r="AA70" s="199"/>
      <c r="AB70" s="197"/>
      <c r="AC70" s="180">
        <v>39</v>
      </c>
      <c r="AD70" s="43" t="s">
        <v>152</v>
      </c>
      <c r="AE70" s="42"/>
      <c r="AF70" s="42"/>
      <c r="AG70" s="42">
        <v>53</v>
      </c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</row>
    <row r="71" spans="1:59" ht="18.75" hidden="1" x14ac:dyDescent="0.3">
      <c r="A71" s="132"/>
      <c r="B71" s="140"/>
      <c r="C71" s="140"/>
      <c r="D71" s="52">
        <f t="shared" si="2"/>
        <v>196</v>
      </c>
      <c r="E71" s="53">
        <v>69</v>
      </c>
      <c r="F71" s="80">
        <f t="shared" si="3"/>
        <v>14.5</v>
      </c>
      <c r="G71" s="117" t="s">
        <v>251</v>
      </c>
      <c r="H71" s="117" t="s">
        <v>31</v>
      </c>
      <c r="I71" s="117" t="s">
        <v>235</v>
      </c>
      <c r="J71" s="119" t="s">
        <v>236</v>
      </c>
      <c r="K71" s="117" t="str">
        <f>H71</f>
        <v>MASTER B</v>
      </c>
      <c r="L71" s="24" t="s">
        <v>77</v>
      </c>
      <c r="M71" s="24" t="s">
        <v>90</v>
      </c>
      <c r="N71" s="132"/>
      <c r="O71" s="131"/>
      <c r="P71" s="140"/>
      <c r="Q71" s="140"/>
      <c r="R71" s="118">
        <v>1.082175925925926E-2</v>
      </c>
      <c r="S71" s="116">
        <v>29</v>
      </c>
      <c r="T71" s="116">
        <v>36</v>
      </c>
      <c r="U71" s="116">
        <v>65</v>
      </c>
      <c r="V71" s="256" t="s">
        <v>290</v>
      </c>
      <c r="W71" s="261"/>
      <c r="X71" s="261"/>
      <c r="Y71" s="262">
        <v>39</v>
      </c>
      <c r="Z71" s="199" t="s">
        <v>289</v>
      </c>
      <c r="AA71" s="199"/>
      <c r="AB71" s="201"/>
      <c r="AC71" s="202">
        <v>39</v>
      </c>
      <c r="AD71" s="43" t="s">
        <v>152</v>
      </c>
      <c r="AE71" s="46"/>
      <c r="AF71" s="46"/>
      <c r="AG71" s="46">
        <v>53</v>
      </c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</row>
    <row r="72" spans="1:59" s="90" customFormat="1" ht="18.75" hidden="1" x14ac:dyDescent="0.3">
      <c r="A72" s="133"/>
      <c r="B72" s="139"/>
      <c r="C72" s="139"/>
      <c r="D72" s="52">
        <f t="shared" si="2"/>
        <v>193</v>
      </c>
      <c r="E72" s="53">
        <v>70</v>
      </c>
      <c r="F72" s="80">
        <f t="shared" si="3"/>
        <v>14</v>
      </c>
      <c r="G72" s="11" t="s">
        <v>256</v>
      </c>
      <c r="H72" s="11" t="s">
        <v>135</v>
      </c>
      <c r="I72" s="11" t="s">
        <v>235</v>
      </c>
      <c r="J72" s="21" t="s">
        <v>236</v>
      </c>
      <c r="K72" s="11"/>
      <c r="L72" s="6" t="s">
        <v>92</v>
      </c>
      <c r="M72" s="6" t="s">
        <v>90</v>
      </c>
      <c r="N72" s="133"/>
      <c r="O72" s="134"/>
      <c r="P72" s="139"/>
      <c r="Q72" s="139"/>
      <c r="R72" s="98">
        <v>1.089699074074074E-2</v>
      </c>
      <c r="S72" s="94">
        <v>28</v>
      </c>
      <c r="T72" s="94">
        <v>39</v>
      </c>
      <c r="U72" s="94">
        <v>62</v>
      </c>
      <c r="V72" s="256" t="s">
        <v>290</v>
      </c>
      <c r="W72" s="259"/>
      <c r="X72" s="259"/>
      <c r="Y72" s="252">
        <v>39</v>
      </c>
      <c r="Z72" s="199" t="s">
        <v>289</v>
      </c>
      <c r="AA72" s="199"/>
      <c r="AB72" s="197"/>
      <c r="AC72" s="180">
        <v>39</v>
      </c>
      <c r="AD72" s="43" t="s">
        <v>152</v>
      </c>
      <c r="AE72" s="42"/>
      <c r="AF72" s="42"/>
      <c r="AG72" s="42">
        <v>53</v>
      </c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</row>
    <row r="73" spans="1:59" s="33" customFormat="1" ht="18.75" hidden="1" x14ac:dyDescent="0.3">
      <c r="A73" s="132"/>
      <c r="B73" s="138"/>
      <c r="C73" s="138"/>
      <c r="D73" s="52">
        <f t="shared" si="2"/>
        <v>191</v>
      </c>
      <c r="E73" s="53">
        <v>71</v>
      </c>
      <c r="F73" s="80">
        <f t="shared" si="3"/>
        <v>13</v>
      </c>
      <c r="G73" s="105" t="s">
        <v>257</v>
      </c>
      <c r="H73" s="105" t="s">
        <v>195</v>
      </c>
      <c r="I73" s="105" t="s">
        <v>235</v>
      </c>
      <c r="J73" s="109" t="s">
        <v>236</v>
      </c>
      <c r="K73" s="162"/>
      <c r="L73" s="110" t="s">
        <v>92</v>
      </c>
      <c r="M73" s="110" t="s">
        <v>90</v>
      </c>
      <c r="N73" s="132"/>
      <c r="O73" s="131"/>
      <c r="P73" s="138"/>
      <c r="Q73" s="138"/>
      <c r="R73" s="107">
        <v>1.0974537037037038E-2</v>
      </c>
      <c r="S73" s="108">
        <v>26</v>
      </c>
      <c r="T73" s="108">
        <v>41</v>
      </c>
      <c r="U73" s="108">
        <v>60</v>
      </c>
      <c r="V73" s="256" t="s">
        <v>290</v>
      </c>
      <c r="W73" s="257"/>
      <c r="X73" s="257"/>
      <c r="Y73" s="249">
        <v>39</v>
      </c>
      <c r="Z73" s="199" t="s">
        <v>289</v>
      </c>
      <c r="AA73" s="199"/>
      <c r="AB73" s="196"/>
      <c r="AC73" s="193">
        <v>39</v>
      </c>
      <c r="AD73" s="43" t="s">
        <v>152</v>
      </c>
      <c r="AE73" s="115"/>
      <c r="AF73" s="115"/>
      <c r="AG73" s="115">
        <v>53</v>
      </c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</row>
    <row r="74" spans="1:59" s="33" customFormat="1" ht="18.75" hidden="1" x14ac:dyDescent="0.3">
      <c r="A74" s="133"/>
      <c r="B74" s="139"/>
      <c r="C74" s="139"/>
      <c r="D74" s="52">
        <f t="shared" si="2"/>
        <v>190</v>
      </c>
      <c r="E74" s="53">
        <v>72</v>
      </c>
      <c r="F74" s="80">
        <f t="shared" si="3"/>
        <v>13</v>
      </c>
      <c r="G74" s="11" t="s">
        <v>258</v>
      </c>
      <c r="H74" s="11" t="s">
        <v>101</v>
      </c>
      <c r="I74" s="11" t="s">
        <v>235</v>
      </c>
      <c r="J74" s="21" t="s">
        <v>236</v>
      </c>
      <c r="K74" s="15"/>
      <c r="L74" s="6" t="s">
        <v>92</v>
      </c>
      <c r="M74" s="6" t="s">
        <v>90</v>
      </c>
      <c r="N74" s="133"/>
      <c r="O74" s="134"/>
      <c r="P74" s="139"/>
      <c r="Q74" s="139"/>
      <c r="R74" s="98">
        <v>1.1130787037037036E-2</v>
      </c>
      <c r="S74" s="94">
        <v>26</v>
      </c>
      <c r="T74" s="94">
        <v>42</v>
      </c>
      <c r="U74" s="94">
        <v>59</v>
      </c>
      <c r="V74" s="256" t="s">
        <v>290</v>
      </c>
      <c r="W74" s="259"/>
      <c r="X74" s="259"/>
      <c r="Y74" s="252">
        <v>39</v>
      </c>
      <c r="Z74" s="199" t="s">
        <v>289</v>
      </c>
      <c r="AA74" s="199"/>
      <c r="AB74" s="197"/>
      <c r="AC74" s="180">
        <v>39</v>
      </c>
      <c r="AD74" s="43" t="s">
        <v>152</v>
      </c>
      <c r="AE74" s="42"/>
      <c r="AF74" s="42"/>
      <c r="AG74" s="42">
        <v>53</v>
      </c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</row>
    <row r="75" spans="1:59" s="14" customFormat="1" ht="18.75" hidden="1" x14ac:dyDescent="0.3">
      <c r="A75" s="134"/>
      <c r="B75" s="139"/>
      <c r="C75" s="139"/>
      <c r="D75" s="52">
        <f t="shared" si="2"/>
        <v>190</v>
      </c>
      <c r="E75" s="53">
        <v>73</v>
      </c>
      <c r="F75" s="80">
        <f t="shared" si="3"/>
        <v>23</v>
      </c>
      <c r="G75" s="5" t="s">
        <v>167</v>
      </c>
      <c r="H75" s="11" t="s">
        <v>13</v>
      </c>
      <c r="I75" s="11" t="s">
        <v>18</v>
      </c>
      <c r="J75" s="21" t="s">
        <v>210</v>
      </c>
      <c r="K75" s="10"/>
      <c r="L75" s="8" t="s">
        <v>92</v>
      </c>
      <c r="M75" s="8" t="s">
        <v>90</v>
      </c>
      <c r="N75" s="134"/>
      <c r="O75" s="134"/>
      <c r="P75" s="139"/>
      <c r="Q75" s="139"/>
      <c r="R75" s="94"/>
      <c r="S75" s="94"/>
      <c r="T75" s="94"/>
      <c r="U75" s="94"/>
      <c r="V75" s="250">
        <v>5.5787037037037036E-4</v>
      </c>
      <c r="W75" s="252">
        <v>46</v>
      </c>
      <c r="X75" s="252">
        <v>3</v>
      </c>
      <c r="Y75" s="253">
        <v>98</v>
      </c>
      <c r="Z75" s="199" t="s">
        <v>289</v>
      </c>
      <c r="AA75" s="199"/>
      <c r="AB75" s="197"/>
      <c r="AC75" s="180">
        <v>39</v>
      </c>
      <c r="AD75" s="43" t="s">
        <v>152</v>
      </c>
      <c r="AE75" s="42"/>
      <c r="AF75" s="42"/>
      <c r="AG75" s="42">
        <v>53</v>
      </c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</row>
    <row r="76" spans="1:59" s="14" customFormat="1" ht="18.75" hidden="1" customHeight="1" x14ac:dyDescent="0.3">
      <c r="A76" s="134"/>
      <c r="B76" s="139"/>
      <c r="C76" s="139"/>
      <c r="D76" s="52">
        <f t="shared" si="2"/>
        <v>189</v>
      </c>
      <c r="E76" s="53">
        <v>74</v>
      </c>
      <c r="F76" s="80">
        <f t="shared" si="3"/>
        <v>33.333333333333336</v>
      </c>
      <c r="G76" s="5" t="s">
        <v>17</v>
      </c>
      <c r="H76" s="11" t="s">
        <v>13</v>
      </c>
      <c r="I76" s="11" t="s">
        <v>18</v>
      </c>
      <c r="J76" s="5" t="s">
        <v>210</v>
      </c>
      <c r="K76" s="10"/>
      <c r="L76" s="8" t="s">
        <v>92</v>
      </c>
      <c r="M76" s="8" t="s">
        <v>90</v>
      </c>
      <c r="N76" s="134"/>
      <c r="O76" s="134"/>
      <c r="P76" s="139"/>
      <c r="Q76" s="139"/>
      <c r="R76" s="94"/>
      <c r="S76" s="94"/>
      <c r="T76" s="94"/>
      <c r="U76" s="94"/>
      <c r="V76" s="258"/>
      <c r="W76" s="252"/>
      <c r="X76" s="252"/>
      <c r="Y76" s="253"/>
      <c r="Z76" s="195">
        <v>3.8078703703703706E-4</v>
      </c>
      <c r="AA76" s="180">
        <v>47</v>
      </c>
      <c r="AB76" s="180">
        <v>7</v>
      </c>
      <c r="AC76" s="181">
        <v>94</v>
      </c>
      <c r="AD76" s="41">
        <v>1.8287037037037038E-4</v>
      </c>
      <c r="AE76" s="42">
        <v>53</v>
      </c>
      <c r="AF76" s="42">
        <v>6</v>
      </c>
      <c r="AG76" s="42">
        <v>95</v>
      </c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</row>
    <row r="77" spans="1:59" s="14" customFormat="1" ht="18.75" hidden="1" customHeight="1" x14ac:dyDescent="0.3">
      <c r="A77" s="133"/>
      <c r="B77" s="139"/>
      <c r="C77" s="139"/>
      <c r="D77" s="52">
        <f t="shared" si="2"/>
        <v>186</v>
      </c>
      <c r="E77" s="53">
        <v>75</v>
      </c>
      <c r="F77" s="80">
        <f t="shared" si="3"/>
        <v>13</v>
      </c>
      <c r="G77" s="11" t="s">
        <v>259</v>
      </c>
      <c r="H77" s="11" t="s">
        <v>101</v>
      </c>
      <c r="I77" s="11" t="s">
        <v>235</v>
      </c>
      <c r="J77" s="21" t="s">
        <v>236</v>
      </c>
      <c r="K77" s="11"/>
      <c r="L77" s="6" t="s">
        <v>92</v>
      </c>
      <c r="M77" s="6" t="s">
        <v>90</v>
      </c>
      <c r="N77" s="133"/>
      <c r="O77" s="134"/>
      <c r="P77" s="139"/>
      <c r="Q77" s="139"/>
      <c r="R77" s="98">
        <v>1.1320601851851851E-2</v>
      </c>
      <c r="S77" s="94">
        <v>26</v>
      </c>
      <c r="T77" s="94">
        <v>46</v>
      </c>
      <c r="U77" s="94">
        <v>55</v>
      </c>
      <c r="V77" s="256" t="s">
        <v>290</v>
      </c>
      <c r="W77" s="259"/>
      <c r="X77" s="259"/>
      <c r="Y77" s="252">
        <v>39</v>
      </c>
      <c r="Z77" s="199" t="s">
        <v>289</v>
      </c>
      <c r="AA77" s="199"/>
      <c r="AB77" s="197"/>
      <c r="AC77" s="180">
        <v>39</v>
      </c>
      <c r="AD77" s="43" t="s">
        <v>152</v>
      </c>
      <c r="AE77" s="42"/>
      <c r="AF77" s="42"/>
      <c r="AG77" s="42">
        <v>53</v>
      </c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</row>
    <row r="78" spans="1:59" s="14" customFormat="1" ht="18.75" hidden="1" customHeight="1" x14ac:dyDescent="0.3">
      <c r="A78" s="132"/>
      <c r="B78" s="138"/>
      <c r="C78" s="138"/>
      <c r="D78" s="52">
        <f t="shared" si="2"/>
        <v>183</v>
      </c>
      <c r="E78" s="53">
        <v>76</v>
      </c>
      <c r="F78" s="80">
        <f t="shared" si="3"/>
        <v>19.666666666666668</v>
      </c>
      <c r="G78" s="106" t="s">
        <v>198</v>
      </c>
      <c r="H78" s="105" t="s">
        <v>31</v>
      </c>
      <c r="I78" s="105" t="s">
        <v>274</v>
      </c>
      <c r="J78" s="109" t="s">
        <v>210</v>
      </c>
      <c r="K78" s="162" t="str">
        <f>H78</f>
        <v>MASTER B</v>
      </c>
      <c r="L78" s="110" t="s">
        <v>77</v>
      </c>
      <c r="M78" s="110" t="s">
        <v>90</v>
      </c>
      <c r="N78" s="132"/>
      <c r="O78" s="131"/>
      <c r="P78" s="138"/>
      <c r="Q78" s="138"/>
      <c r="R78" s="107">
        <v>1.2662037037037039E-2</v>
      </c>
      <c r="S78" s="108">
        <v>22</v>
      </c>
      <c r="T78" s="108">
        <v>61</v>
      </c>
      <c r="U78" s="108">
        <v>40</v>
      </c>
      <c r="V78" s="248">
        <v>7.6388888888888893E-4</v>
      </c>
      <c r="W78" s="249">
        <v>37</v>
      </c>
      <c r="X78" s="249">
        <v>50</v>
      </c>
      <c r="Y78" s="249">
        <v>51</v>
      </c>
      <c r="Z78" s="199" t="s">
        <v>289</v>
      </c>
      <c r="AA78" s="199"/>
      <c r="AB78" s="196"/>
      <c r="AC78" s="193">
        <v>39</v>
      </c>
      <c r="AD78" s="43" t="s">
        <v>152</v>
      </c>
      <c r="AE78" s="115"/>
      <c r="AF78" s="115"/>
      <c r="AG78" s="115">
        <v>53</v>
      </c>
      <c r="AH78" s="106"/>
      <c r="AI78" s="106"/>
      <c r="AJ78" s="106"/>
      <c r="AK78" s="106"/>
      <c r="AL78" s="106"/>
      <c r="AM78" s="106"/>
      <c r="AN78" s="106"/>
      <c r="AO78" s="106"/>
      <c r="AP78" s="106"/>
      <c r="AQ78" s="106"/>
      <c r="AR78" s="106"/>
      <c r="AS78" s="106"/>
      <c r="AT78" s="106"/>
    </row>
    <row r="79" spans="1:59" ht="18.75" hidden="1" x14ac:dyDescent="0.3">
      <c r="A79" s="132"/>
      <c r="B79" s="139"/>
      <c r="C79" s="139"/>
      <c r="D79" s="52">
        <f t="shared" si="2"/>
        <v>182</v>
      </c>
      <c r="E79" s="53">
        <v>77</v>
      </c>
      <c r="F79" s="80">
        <f t="shared" si="3"/>
        <v>21.333333333333332</v>
      </c>
      <c r="G79" s="106" t="s">
        <v>193</v>
      </c>
      <c r="H79" s="105" t="s">
        <v>173</v>
      </c>
      <c r="I79" s="105" t="s">
        <v>170</v>
      </c>
      <c r="J79" s="109" t="s">
        <v>212</v>
      </c>
      <c r="K79" s="162" t="str">
        <f>H79</f>
        <v>SUB 23</v>
      </c>
      <c r="L79" s="110" t="s">
        <v>77</v>
      </c>
      <c r="M79" s="73" t="s">
        <v>90</v>
      </c>
      <c r="N79" s="132"/>
      <c r="O79" s="131"/>
      <c r="P79" s="139"/>
      <c r="Q79" s="139"/>
      <c r="R79" s="107">
        <v>1.3962962962962962E-2</v>
      </c>
      <c r="S79" s="108">
        <v>22</v>
      </c>
      <c r="T79" s="94">
        <v>68</v>
      </c>
      <c r="U79" s="94">
        <v>33</v>
      </c>
      <c r="V79" s="254">
        <v>7.361111111111111E-4</v>
      </c>
      <c r="W79" s="255">
        <v>42</v>
      </c>
      <c r="X79" s="255">
        <v>44</v>
      </c>
      <c r="Y79" s="255">
        <v>57</v>
      </c>
      <c r="Z79" s="199" t="s">
        <v>289</v>
      </c>
      <c r="AA79" s="199"/>
      <c r="AB79" s="197"/>
      <c r="AC79" s="180">
        <v>39</v>
      </c>
      <c r="AD79" s="43" t="s">
        <v>152</v>
      </c>
      <c r="AE79" s="42"/>
      <c r="AF79" s="42"/>
      <c r="AG79" s="42">
        <v>53</v>
      </c>
    </row>
    <row r="80" spans="1:59" s="14" customFormat="1" ht="18.75" hidden="1" x14ac:dyDescent="0.3">
      <c r="A80" s="134"/>
      <c r="B80" s="139"/>
      <c r="C80" s="139"/>
      <c r="D80" s="52">
        <f t="shared" si="2"/>
        <v>181</v>
      </c>
      <c r="E80" s="53">
        <v>78</v>
      </c>
      <c r="F80" s="80">
        <f t="shared" si="3"/>
        <v>26</v>
      </c>
      <c r="G80" s="5" t="s">
        <v>221</v>
      </c>
      <c r="H80" s="11" t="s">
        <v>25</v>
      </c>
      <c r="I80" s="11" t="s">
        <v>18</v>
      </c>
      <c r="J80" s="76" t="s">
        <v>210</v>
      </c>
      <c r="K80" s="10"/>
      <c r="L80" s="8" t="s">
        <v>92</v>
      </c>
      <c r="M80" s="73" t="s">
        <v>90</v>
      </c>
      <c r="N80" s="134"/>
      <c r="O80" s="134"/>
      <c r="P80" s="139"/>
      <c r="Q80" s="139"/>
      <c r="R80" s="94"/>
      <c r="S80" s="94"/>
      <c r="T80" s="94"/>
      <c r="U80" s="94"/>
      <c r="V80" s="254">
        <v>6.3773148148148142E-4</v>
      </c>
      <c r="W80" s="255">
        <v>40</v>
      </c>
      <c r="X80" s="255">
        <v>27</v>
      </c>
      <c r="Y80" s="255">
        <v>74</v>
      </c>
      <c r="Z80" s="199" t="s">
        <v>289</v>
      </c>
      <c r="AA80" s="199"/>
      <c r="AB80" s="197"/>
      <c r="AC80" s="180">
        <v>39</v>
      </c>
      <c r="AD80" s="41">
        <v>2.1527777777777778E-4</v>
      </c>
      <c r="AE80" s="42">
        <v>38</v>
      </c>
      <c r="AF80" s="42">
        <v>33</v>
      </c>
      <c r="AG80" s="42">
        <v>68</v>
      </c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</row>
    <row r="81" spans="1:59" s="14" customFormat="1" ht="18.75" hidden="1" x14ac:dyDescent="0.3">
      <c r="A81" s="133"/>
      <c r="B81" s="139"/>
      <c r="C81" s="139"/>
      <c r="D81" s="52">
        <f t="shared" si="2"/>
        <v>180</v>
      </c>
      <c r="E81" s="53">
        <v>79</v>
      </c>
      <c r="F81" s="80">
        <f t="shared" si="3"/>
        <v>12.5</v>
      </c>
      <c r="G81" s="11" t="s">
        <v>260</v>
      </c>
      <c r="H81" s="11" t="s">
        <v>195</v>
      </c>
      <c r="I81" s="11" t="s">
        <v>235</v>
      </c>
      <c r="J81" s="21" t="s">
        <v>236</v>
      </c>
      <c r="K81" s="11"/>
      <c r="L81" s="6" t="s">
        <v>92</v>
      </c>
      <c r="M81" s="6" t="s">
        <v>90</v>
      </c>
      <c r="N81" s="133"/>
      <c r="O81" s="134"/>
      <c r="P81" s="139"/>
      <c r="Q81" s="139"/>
      <c r="R81" s="98">
        <v>1.1971064814814815E-2</v>
      </c>
      <c r="S81" s="94">
        <v>25</v>
      </c>
      <c r="T81" s="94">
        <v>52</v>
      </c>
      <c r="U81" s="94">
        <v>49</v>
      </c>
      <c r="V81" s="256" t="s">
        <v>290</v>
      </c>
      <c r="W81" s="259"/>
      <c r="X81" s="259"/>
      <c r="Y81" s="252">
        <v>39</v>
      </c>
      <c r="Z81" s="199" t="s">
        <v>289</v>
      </c>
      <c r="AA81" s="199"/>
      <c r="AB81" s="197"/>
      <c r="AC81" s="180">
        <v>39</v>
      </c>
      <c r="AD81" s="41" t="s">
        <v>152</v>
      </c>
      <c r="AE81" s="42"/>
      <c r="AF81" s="42"/>
      <c r="AG81" s="42">
        <v>53</v>
      </c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</row>
    <row r="82" spans="1:59" ht="18.75" hidden="1" x14ac:dyDescent="0.3">
      <c r="A82" s="133"/>
      <c r="B82" s="138"/>
      <c r="C82" s="138"/>
      <c r="D82" s="52">
        <f t="shared" si="2"/>
        <v>177</v>
      </c>
      <c r="E82" s="53">
        <v>80</v>
      </c>
      <c r="F82" s="80">
        <f t="shared" si="3"/>
        <v>0</v>
      </c>
      <c r="G82" s="11" t="s">
        <v>261</v>
      </c>
      <c r="H82" s="11" t="s">
        <v>245</v>
      </c>
      <c r="I82" s="11" t="s">
        <v>170</v>
      </c>
      <c r="J82" s="21" t="s">
        <v>212</v>
      </c>
      <c r="K82" s="11"/>
      <c r="L82" s="6" t="s">
        <v>92</v>
      </c>
      <c r="M82" s="6" t="s">
        <v>90</v>
      </c>
      <c r="N82" s="133"/>
      <c r="O82" s="134"/>
      <c r="P82" s="138"/>
      <c r="Q82" s="138"/>
      <c r="R82" s="98">
        <v>1.2085648148148149E-2</v>
      </c>
      <c r="S82" s="94">
        <v>0</v>
      </c>
      <c r="T82" s="108">
        <v>55</v>
      </c>
      <c r="U82" s="108">
        <v>46</v>
      </c>
      <c r="V82" s="256" t="s">
        <v>290</v>
      </c>
      <c r="W82" s="259"/>
      <c r="X82" s="259"/>
      <c r="Y82" s="252">
        <v>39</v>
      </c>
      <c r="Z82" s="199" t="s">
        <v>289</v>
      </c>
      <c r="AA82" s="199"/>
      <c r="AB82" s="197"/>
      <c r="AC82" s="180">
        <v>39</v>
      </c>
      <c r="AD82" s="41" t="s">
        <v>152</v>
      </c>
      <c r="AE82" s="42"/>
      <c r="AF82" s="42"/>
      <c r="AG82" s="42">
        <v>53</v>
      </c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  <c r="AR82" s="106"/>
      <c r="AS82" s="106"/>
      <c r="AT82" s="106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</row>
    <row r="83" spans="1:59" ht="18.75" hidden="1" x14ac:dyDescent="0.3">
      <c r="A83" s="133"/>
      <c r="B83" s="139"/>
      <c r="C83" s="139"/>
      <c r="D83" s="52">
        <f t="shared" si="2"/>
        <v>176</v>
      </c>
      <c r="E83" s="53">
        <v>81</v>
      </c>
      <c r="F83" s="80">
        <f t="shared" si="3"/>
        <v>13.5</v>
      </c>
      <c r="G83" s="11" t="s">
        <v>262</v>
      </c>
      <c r="H83" s="11" t="s">
        <v>13</v>
      </c>
      <c r="I83" s="11" t="s">
        <v>235</v>
      </c>
      <c r="J83" s="21" t="s">
        <v>236</v>
      </c>
      <c r="K83" s="11"/>
      <c r="L83" s="6" t="s">
        <v>77</v>
      </c>
      <c r="M83" s="6" t="s">
        <v>90</v>
      </c>
      <c r="N83" s="133"/>
      <c r="O83" s="134"/>
      <c r="P83" s="139"/>
      <c r="Q83" s="139"/>
      <c r="R83" s="98">
        <v>1.2222222222222223E-2</v>
      </c>
      <c r="S83" s="94">
        <v>27</v>
      </c>
      <c r="T83" s="94">
        <v>56</v>
      </c>
      <c r="U83" s="94">
        <v>45</v>
      </c>
      <c r="V83" s="256" t="s">
        <v>290</v>
      </c>
      <c r="W83" s="259"/>
      <c r="X83" s="259"/>
      <c r="Y83" s="252">
        <v>39</v>
      </c>
      <c r="Z83" s="199" t="s">
        <v>289</v>
      </c>
      <c r="AA83" s="199"/>
      <c r="AB83" s="197"/>
      <c r="AC83" s="180">
        <v>39</v>
      </c>
      <c r="AD83" s="41" t="s">
        <v>152</v>
      </c>
      <c r="AE83" s="42"/>
      <c r="AF83" s="42"/>
      <c r="AG83" s="42">
        <v>53</v>
      </c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</row>
    <row r="84" spans="1:59" ht="18.75" hidden="1" x14ac:dyDescent="0.3">
      <c r="A84" s="133"/>
      <c r="B84" s="139"/>
      <c r="C84" s="139"/>
      <c r="D84" s="52">
        <f t="shared" si="2"/>
        <v>175</v>
      </c>
      <c r="E84" s="53">
        <v>82</v>
      </c>
      <c r="F84" s="80">
        <f t="shared" si="3"/>
        <v>15.5</v>
      </c>
      <c r="G84" s="11" t="s">
        <v>263</v>
      </c>
      <c r="H84" s="11" t="s">
        <v>13</v>
      </c>
      <c r="I84" s="11" t="s">
        <v>235</v>
      </c>
      <c r="J84" s="21" t="s">
        <v>236</v>
      </c>
      <c r="K84" s="11"/>
      <c r="L84" s="6" t="s">
        <v>77</v>
      </c>
      <c r="M84" s="6" t="s">
        <v>90</v>
      </c>
      <c r="N84" s="133"/>
      <c r="O84" s="134"/>
      <c r="P84" s="139"/>
      <c r="Q84" s="139"/>
      <c r="R84" s="98">
        <v>1.2267361111111111E-2</v>
      </c>
      <c r="S84" s="94">
        <v>31</v>
      </c>
      <c r="T84" s="94">
        <v>57</v>
      </c>
      <c r="U84" s="94">
        <v>44</v>
      </c>
      <c r="V84" s="256" t="s">
        <v>290</v>
      </c>
      <c r="W84" s="259"/>
      <c r="X84" s="259"/>
      <c r="Y84" s="252">
        <v>39</v>
      </c>
      <c r="Z84" s="199" t="s">
        <v>289</v>
      </c>
      <c r="AA84" s="199"/>
      <c r="AB84" s="197"/>
      <c r="AC84" s="180">
        <v>39</v>
      </c>
      <c r="AD84" s="41" t="s">
        <v>152</v>
      </c>
      <c r="AE84" s="42"/>
      <c r="AF84" s="42"/>
      <c r="AG84" s="42">
        <v>53</v>
      </c>
      <c r="AH84" s="106"/>
      <c r="AI84" s="106"/>
      <c r="AJ84" s="106"/>
      <c r="AK84" s="106"/>
      <c r="AL84" s="106"/>
      <c r="AM84" s="106"/>
      <c r="AN84" s="106"/>
      <c r="AO84" s="106"/>
      <c r="AP84" s="106"/>
      <c r="AQ84" s="106"/>
      <c r="AR84" s="106"/>
      <c r="AS84" s="106"/>
      <c r="AT84" s="106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</row>
    <row r="85" spans="1:59" ht="18.75" x14ac:dyDescent="0.3">
      <c r="A85" s="132"/>
      <c r="B85" s="139"/>
      <c r="C85" s="139"/>
      <c r="D85" s="52">
        <f t="shared" si="2"/>
        <v>173</v>
      </c>
      <c r="E85" s="53">
        <v>83</v>
      </c>
      <c r="F85" s="80">
        <f t="shared" si="3"/>
        <v>17.5</v>
      </c>
      <c r="G85" s="105" t="s">
        <v>264</v>
      </c>
      <c r="H85" s="105" t="s">
        <v>123</v>
      </c>
      <c r="I85" s="105" t="s">
        <v>235</v>
      </c>
      <c r="J85" s="109" t="s">
        <v>236</v>
      </c>
      <c r="K85" s="162" t="str">
        <f>H85</f>
        <v>MASTER G</v>
      </c>
      <c r="L85" s="110" t="s">
        <v>92</v>
      </c>
      <c r="M85" s="110" t="s">
        <v>90</v>
      </c>
      <c r="N85" s="132"/>
      <c r="O85" s="131"/>
      <c r="P85" s="139"/>
      <c r="Q85" s="139"/>
      <c r="R85" s="107">
        <v>1.2653935185185185E-2</v>
      </c>
      <c r="S85" s="108">
        <v>35</v>
      </c>
      <c r="T85" s="94">
        <v>59</v>
      </c>
      <c r="U85" s="94">
        <v>42</v>
      </c>
      <c r="V85" s="256" t="s">
        <v>290</v>
      </c>
      <c r="W85" s="257"/>
      <c r="X85" s="257"/>
      <c r="Y85" s="249">
        <v>39</v>
      </c>
      <c r="Z85" s="199" t="s">
        <v>289</v>
      </c>
      <c r="AA85" s="199"/>
      <c r="AB85" s="196"/>
      <c r="AC85" s="193">
        <v>39</v>
      </c>
      <c r="AD85" s="41" t="s">
        <v>152</v>
      </c>
      <c r="AE85" s="115"/>
      <c r="AF85" s="115"/>
      <c r="AG85" s="115">
        <v>53</v>
      </c>
      <c r="AH85" s="106"/>
      <c r="AI85" s="106"/>
      <c r="AJ85" s="106"/>
      <c r="AK85" s="106"/>
      <c r="AL85" s="106"/>
      <c r="AM85" s="106"/>
      <c r="AN85" s="106"/>
      <c r="AO85" s="106"/>
      <c r="AP85" s="106"/>
      <c r="AQ85" s="106"/>
      <c r="AR85" s="106"/>
      <c r="AS85" s="106"/>
      <c r="AT85" s="106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</row>
    <row r="86" spans="1:59" ht="18.75" hidden="1" x14ac:dyDescent="0.3">
      <c r="A86" s="133"/>
      <c r="B86" s="138"/>
      <c r="C86" s="138"/>
      <c r="D86" s="52">
        <f t="shared" si="2"/>
        <v>172</v>
      </c>
      <c r="E86" s="53">
        <v>84</v>
      </c>
      <c r="F86" s="80">
        <f t="shared" si="3"/>
        <v>0</v>
      </c>
      <c r="G86" s="11" t="s">
        <v>265</v>
      </c>
      <c r="H86" s="11" t="s">
        <v>195</v>
      </c>
      <c r="I86" s="11" t="s">
        <v>170</v>
      </c>
      <c r="J86" s="21" t="s">
        <v>212</v>
      </c>
      <c r="K86" s="11"/>
      <c r="L86" s="6" t="s">
        <v>92</v>
      </c>
      <c r="M86" s="6" t="s">
        <v>90</v>
      </c>
      <c r="N86" s="133"/>
      <c r="O86" s="134"/>
      <c r="P86" s="138"/>
      <c r="Q86" s="138"/>
      <c r="R86" s="98">
        <v>1.2653935185185185E-2</v>
      </c>
      <c r="S86" s="94">
        <v>0</v>
      </c>
      <c r="T86" s="108">
        <v>60</v>
      </c>
      <c r="U86" s="108">
        <v>41</v>
      </c>
      <c r="V86" s="256" t="s">
        <v>290</v>
      </c>
      <c r="W86" s="259"/>
      <c r="X86" s="259"/>
      <c r="Y86" s="252">
        <v>39</v>
      </c>
      <c r="Z86" s="199" t="s">
        <v>289</v>
      </c>
      <c r="AA86" s="199"/>
      <c r="AB86" s="197"/>
      <c r="AC86" s="180">
        <v>39</v>
      </c>
      <c r="AD86" s="41" t="s">
        <v>152</v>
      </c>
      <c r="AE86" s="42"/>
      <c r="AF86" s="42"/>
      <c r="AG86" s="42">
        <v>53</v>
      </c>
      <c r="AH86" s="106"/>
      <c r="AI86" s="106"/>
      <c r="AJ86" s="106"/>
      <c r="AK86" s="106"/>
      <c r="AL86" s="106"/>
      <c r="AM86" s="106"/>
      <c r="AN86" s="106"/>
      <c r="AO86" s="106"/>
      <c r="AP86" s="106"/>
      <c r="AQ86" s="106"/>
      <c r="AR86" s="106"/>
      <c r="AS86" s="106"/>
      <c r="AT86" s="106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</row>
    <row r="87" spans="1:59" s="14" customFormat="1" ht="18.75" hidden="1" x14ac:dyDescent="0.3">
      <c r="A87" s="132"/>
      <c r="B87" s="138"/>
      <c r="C87" s="138"/>
      <c r="D87" s="52">
        <f t="shared" si="2"/>
        <v>170</v>
      </c>
      <c r="E87" s="53">
        <v>85</v>
      </c>
      <c r="F87" s="80">
        <f t="shared" si="3"/>
        <v>11</v>
      </c>
      <c r="G87" s="105" t="s">
        <v>266</v>
      </c>
      <c r="H87" s="105" t="s">
        <v>34</v>
      </c>
      <c r="I87" s="105" t="s">
        <v>170</v>
      </c>
      <c r="J87" s="109" t="s">
        <v>212</v>
      </c>
      <c r="K87" s="162" t="str">
        <f>H87</f>
        <v>MASTER A</v>
      </c>
      <c r="L87" s="110" t="s">
        <v>77</v>
      </c>
      <c r="M87" s="110" t="s">
        <v>90</v>
      </c>
      <c r="N87" s="132"/>
      <c r="O87" s="131"/>
      <c r="P87" s="138"/>
      <c r="Q87" s="138"/>
      <c r="R87" s="107">
        <v>1.308564814814815E-2</v>
      </c>
      <c r="S87" s="108">
        <v>22</v>
      </c>
      <c r="T87" s="108">
        <v>62</v>
      </c>
      <c r="U87" s="108">
        <v>39</v>
      </c>
      <c r="V87" s="256" t="s">
        <v>290</v>
      </c>
      <c r="W87" s="257"/>
      <c r="X87" s="257"/>
      <c r="Y87" s="249">
        <v>39</v>
      </c>
      <c r="Z87" s="199" t="s">
        <v>289</v>
      </c>
      <c r="AA87" s="199"/>
      <c r="AB87" s="196"/>
      <c r="AC87" s="193">
        <v>39</v>
      </c>
      <c r="AD87" s="41" t="s">
        <v>152</v>
      </c>
      <c r="AE87" s="115"/>
      <c r="AF87" s="115"/>
      <c r="AG87" s="115">
        <v>53</v>
      </c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</row>
    <row r="88" spans="1:59" ht="18.75" hidden="1" x14ac:dyDescent="0.3">
      <c r="A88" s="132"/>
      <c r="B88" s="138"/>
      <c r="C88" s="138"/>
      <c r="D88" s="52">
        <f t="shared" si="2"/>
        <v>169</v>
      </c>
      <c r="E88" s="53">
        <v>86</v>
      </c>
      <c r="F88" s="80">
        <f t="shared" si="3"/>
        <v>14.5</v>
      </c>
      <c r="G88" s="105" t="s">
        <v>267</v>
      </c>
      <c r="H88" s="105" t="s">
        <v>50</v>
      </c>
      <c r="I88" s="105" t="s">
        <v>235</v>
      </c>
      <c r="J88" s="109" t="s">
        <v>236</v>
      </c>
      <c r="K88" s="162" t="str">
        <f>H88</f>
        <v>MASTER E</v>
      </c>
      <c r="L88" s="110" t="s">
        <v>77</v>
      </c>
      <c r="M88" s="110" t="s">
        <v>90</v>
      </c>
      <c r="N88" s="132"/>
      <c r="O88" s="131"/>
      <c r="P88" s="138"/>
      <c r="Q88" s="138"/>
      <c r="R88" s="107">
        <v>1.3325231481481481E-2</v>
      </c>
      <c r="S88" s="108">
        <v>29</v>
      </c>
      <c r="T88" s="108">
        <v>63</v>
      </c>
      <c r="U88" s="108">
        <v>38</v>
      </c>
      <c r="V88" s="256" t="s">
        <v>290</v>
      </c>
      <c r="W88" s="257"/>
      <c r="X88" s="257"/>
      <c r="Y88" s="249">
        <v>39</v>
      </c>
      <c r="Z88" s="199" t="s">
        <v>289</v>
      </c>
      <c r="AA88" s="199"/>
      <c r="AB88" s="196"/>
      <c r="AC88" s="193">
        <v>39</v>
      </c>
      <c r="AD88" s="41" t="s">
        <v>152</v>
      </c>
      <c r="AE88" s="115"/>
      <c r="AF88" s="115"/>
      <c r="AG88" s="115">
        <v>53</v>
      </c>
      <c r="AH88" s="106"/>
      <c r="AI88" s="106"/>
      <c r="AJ88" s="106"/>
      <c r="AK88" s="106"/>
      <c r="AL88" s="106"/>
      <c r="AM88" s="106"/>
      <c r="AN88" s="106"/>
      <c r="AO88" s="106"/>
      <c r="AP88" s="106"/>
      <c r="AQ88" s="106"/>
      <c r="AR88" s="106"/>
      <c r="AS88" s="106"/>
      <c r="AT88" s="106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</row>
    <row r="89" spans="1:59" ht="18.75" hidden="1" x14ac:dyDescent="0.3">
      <c r="A89" s="133"/>
      <c r="B89" s="139"/>
      <c r="C89" s="139"/>
      <c r="D89" s="52">
        <f t="shared" si="2"/>
        <v>166</v>
      </c>
      <c r="E89" s="53">
        <v>87</v>
      </c>
      <c r="F89" s="80">
        <f t="shared" si="3"/>
        <v>0</v>
      </c>
      <c r="G89" s="11" t="s">
        <v>270</v>
      </c>
      <c r="H89" s="11" t="s">
        <v>245</v>
      </c>
      <c r="I89" s="11" t="s">
        <v>170</v>
      </c>
      <c r="J89" s="21" t="s">
        <v>212</v>
      </c>
      <c r="K89" s="11"/>
      <c r="L89" s="6" t="s">
        <v>92</v>
      </c>
      <c r="M89" s="6" t="s">
        <v>90</v>
      </c>
      <c r="N89" s="133"/>
      <c r="O89" s="134"/>
      <c r="P89" s="139"/>
      <c r="Q89" s="139"/>
      <c r="R89" s="98">
        <v>1.3659722222222224E-2</v>
      </c>
      <c r="S89" s="94">
        <v>0</v>
      </c>
      <c r="T89" s="94">
        <v>66</v>
      </c>
      <c r="U89" s="94">
        <v>35</v>
      </c>
      <c r="V89" s="256" t="s">
        <v>290</v>
      </c>
      <c r="W89" s="259"/>
      <c r="X89" s="259"/>
      <c r="Y89" s="252">
        <v>39</v>
      </c>
      <c r="Z89" s="199" t="s">
        <v>289</v>
      </c>
      <c r="AA89" s="199"/>
      <c r="AB89" s="197"/>
      <c r="AC89" s="180">
        <v>39</v>
      </c>
      <c r="AD89" s="41" t="s">
        <v>152</v>
      </c>
      <c r="AE89" s="42"/>
      <c r="AF89" s="42"/>
      <c r="AG89" s="42">
        <v>53</v>
      </c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</row>
    <row r="90" spans="1:59" ht="18.75" hidden="1" x14ac:dyDescent="0.3">
      <c r="A90" s="134"/>
      <c r="B90" s="139"/>
      <c r="C90" s="139"/>
      <c r="D90" s="52">
        <f t="shared" si="2"/>
        <v>165</v>
      </c>
      <c r="E90" s="53">
        <v>88</v>
      </c>
      <c r="F90" s="80">
        <f t="shared" si="3"/>
        <v>31.666666666666668</v>
      </c>
      <c r="G90" s="5" t="s">
        <v>79</v>
      </c>
      <c r="H90" s="11" t="s">
        <v>13</v>
      </c>
      <c r="I90" s="11" t="s">
        <v>18</v>
      </c>
      <c r="J90" s="21" t="s">
        <v>210</v>
      </c>
      <c r="L90" s="8" t="s">
        <v>92</v>
      </c>
      <c r="M90" s="8" t="s">
        <v>90</v>
      </c>
      <c r="N90" s="134"/>
      <c r="O90" s="134"/>
      <c r="P90" s="139"/>
      <c r="Q90" s="139"/>
      <c r="R90" s="94"/>
      <c r="S90" s="94"/>
      <c r="T90" s="94"/>
      <c r="U90" s="94"/>
      <c r="V90" s="258"/>
      <c r="W90" s="252"/>
      <c r="X90" s="252"/>
      <c r="Y90" s="253"/>
      <c r="Z90" s="195">
        <v>3.9814814814814818E-4</v>
      </c>
      <c r="AA90" s="180">
        <v>45</v>
      </c>
      <c r="AB90" s="180">
        <v>19</v>
      </c>
      <c r="AC90" s="181">
        <v>82</v>
      </c>
      <c r="AD90" s="41">
        <v>1.9328703703703703E-4</v>
      </c>
      <c r="AE90" s="42">
        <v>50</v>
      </c>
      <c r="AF90" s="42">
        <v>18</v>
      </c>
      <c r="AG90" s="42">
        <v>83</v>
      </c>
    </row>
    <row r="91" spans="1:59" ht="18.75" hidden="1" x14ac:dyDescent="0.3">
      <c r="A91" s="134"/>
      <c r="B91" s="139"/>
      <c r="C91" s="139"/>
      <c r="D91" s="52">
        <f t="shared" si="2"/>
        <v>161</v>
      </c>
      <c r="E91" s="53">
        <v>89</v>
      </c>
      <c r="F91" s="80">
        <f t="shared" si="3"/>
        <v>26.333333333333332</v>
      </c>
      <c r="G91" s="5" t="s">
        <v>76</v>
      </c>
      <c r="H91" s="11" t="s">
        <v>13</v>
      </c>
      <c r="I91" s="11" t="s">
        <v>18</v>
      </c>
      <c r="J91" s="21" t="s">
        <v>210</v>
      </c>
      <c r="L91" s="8" t="s">
        <v>92</v>
      </c>
      <c r="M91" s="8" t="s">
        <v>90</v>
      </c>
      <c r="N91" s="134"/>
      <c r="O91" s="134"/>
      <c r="P91" s="139"/>
      <c r="Q91" s="139"/>
      <c r="R91" s="94"/>
      <c r="S91" s="94"/>
      <c r="T91" s="94"/>
      <c r="U91" s="94"/>
      <c r="V91" s="258"/>
      <c r="W91" s="252"/>
      <c r="X91" s="252"/>
      <c r="Y91" s="253"/>
      <c r="Z91" s="195">
        <v>3.9699074074074072E-4</v>
      </c>
      <c r="AA91" s="203">
        <v>40</v>
      </c>
      <c r="AB91" s="203">
        <v>18</v>
      </c>
      <c r="AC91" s="181">
        <v>83</v>
      </c>
      <c r="AD91" s="41">
        <v>1.9675925925925926E-4</v>
      </c>
      <c r="AE91" s="42">
        <v>39</v>
      </c>
      <c r="AF91" s="42">
        <v>23</v>
      </c>
      <c r="AG91" s="42">
        <v>78</v>
      </c>
    </row>
    <row r="92" spans="1:59" ht="18.75" hidden="1" x14ac:dyDescent="0.3">
      <c r="A92" s="134"/>
      <c r="B92" s="139"/>
      <c r="C92" s="139"/>
      <c r="D92" s="52">
        <f t="shared" si="2"/>
        <v>161</v>
      </c>
      <c r="E92" s="53">
        <v>90</v>
      </c>
      <c r="F92" s="80">
        <f t="shared" si="3"/>
        <v>22</v>
      </c>
      <c r="G92" s="5" t="s">
        <v>219</v>
      </c>
      <c r="H92" s="11" t="s">
        <v>233</v>
      </c>
      <c r="I92" s="11" t="s">
        <v>184</v>
      </c>
      <c r="J92" s="21" t="s">
        <v>210</v>
      </c>
      <c r="L92" s="8" t="s">
        <v>92</v>
      </c>
      <c r="M92" s="8" t="s">
        <v>90</v>
      </c>
      <c r="N92" s="134"/>
      <c r="O92" s="134"/>
      <c r="P92" s="139"/>
      <c r="Q92" s="139"/>
      <c r="R92" s="94"/>
      <c r="S92" s="94"/>
      <c r="T92" s="94"/>
      <c r="U92" s="94"/>
      <c r="V92" s="250">
        <v>6.4236111111111113E-4</v>
      </c>
      <c r="W92" s="252">
        <v>44</v>
      </c>
      <c r="X92" s="252">
        <v>32</v>
      </c>
      <c r="Y92" s="253">
        <v>69</v>
      </c>
      <c r="Z92" s="199" t="s">
        <v>289</v>
      </c>
      <c r="AA92" s="199"/>
      <c r="AB92" s="197"/>
      <c r="AC92" s="180">
        <v>39</v>
      </c>
      <c r="AD92" s="41" t="s">
        <v>152</v>
      </c>
      <c r="AE92" s="42"/>
      <c r="AF92" s="42"/>
      <c r="AG92" s="42">
        <v>53</v>
      </c>
    </row>
    <row r="93" spans="1:59" ht="18.75" hidden="1" x14ac:dyDescent="0.3">
      <c r="A93" s="133"/>
      <c r="B93" s="139"/>
      <c r="C93" s="139"/>
      <c r="D93" s="52">
        <f t="shared" si="2"/>
        <v>160</v>
      </c>
      <c r="E93" s="53">
        <v>91</v>
      </c>
      <c r="F93" s="80">
        <f t="shared" si="3"/>
        <v>11.5</v>
      </c>
      <c r="G93" s="11" t="s">
        <v>272</v>
      </c>
      <c r="H93" s="11" t="s">
        <v>50</v>
      </c>
      <c r="I93" s="11" t="s">
        <v>170</v>
      </c>
      <c r="J93" s="21" t="s">
        <v>212</v>
      </c>
      <c r="K93" s="11"/>
      <c r="L93" s="6" t="s">
        <v>77</v>
      </c>
      <c r="M93" s="6" t="s">
        <v>90</v>
      </c>
      <c r="N93" s="133"/>
      <c r="O93" s="134"/>
      <c r="P93" s="139"/>
      <c r="Q93" s="139"/>
      <c r="R93" s="98">
        <v>1.7556712962962965E-2</v>
      </c>
      <c r="S93" s="94">
        <v>23</v>
      </c>
      <c r="T93" s="94">
        <v>72</v>
      </c>
      <c r="U93" s="94">
        <v>29</v>
      </c>
      <c r="V93" s="256" t="s">
        <v>290</v>
      </c>
      <c r="W93" s="259"/>
      <c r="X93" s="259"/>
      <c r="Y93" s="252">
        <v>39</v>
      </c>
      <c r="Z93" s="199" t="s">
        <v>289</v>
      </c>
      <c r="AA93" s="199"/>
      <c r="AB93" s="197"/>
      <c r="AC93" s="180">
        <v>39</v>
      </c>
      <c r="AD93" s="41" t="s">
        <v>152</v>
      </c>
      <c r="AE93" s="42"/>
      <c r="AF93" s="42"/>
      <c r="AG93" s="42">
        <v>53</v>
      </c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</row>
    <row r="94" spans="1:59" ht="18.75" hidden="1" x14ac:dyDescent="0.3">
      <c r="A94" s="134"/>
      <c r="B94" s="139"/>
      <c r="C94" s="139"/>
      <c r="D94" s="52">
        <f t="shared" si="2"/>
        <v>156</v>
      </c>
      <c r="E94" s="53">
        <v>92</v>
      </c>
      <c r="F94" s="80">
        <f t="shared" si="3"/>
        <v>19</v>
      </c>
      <c r="G94" s="5" t="s">
        <v>188</v>
      </c>
      <c r="H94" s="11" t="s">
        <v>233</v>
      </c>
      <c r="I94" s="11" t="s">
        <v>170</v>
      </c>
      <c r="J94" s="21" t="s">
        <v>212</v>
      </c>
      <c r="L94" s="8" t="s">
        <v>92</v>
      </c>
      <c r="M94" s="8" t="s">
        <v>90</v>
      </c>
      <c r="N94" s="134"/>
      <c r="O94" s="134"/>
      <c r="P94" s="139"/>
      <c r="Q94" s="139"/>
      <c r="R94" s="94"/>
      <c r="S94" s="94"/>
      <c r="T94" s="94"/>
      <c r="U94" s="94"/>
      <c r="V94" s="250">
        <v>6.6782407407407404E-4</v>
      </c>
      <c r="W94" s="252">
        <v>38</v>
      </c>
      <c r="X94" s="252">
        <v>37</v>
      </c>
      <c r="Y94" s="253">
        <v>64</v>
      </c>
      <c r="Z94" s="199" t="s">
        <v>289</v>
      </c>
      <c r="AA94" s="199"/>
      <c r="AB94" s="197"/>
      <c r="AC94" s="180">
        <v>39</v>
      </c>
      <c r="AD94" s="41" t="s">
        <v>152</v>
      </c>
      <c r="AE94" s="42"/>
      <c r="AF94" s="42"/>
      <c r="AG94" s="42">
        <v>53</v>
      </c>
    </row>
    <row r="95" spans="1:59" s="14" customFormat="1" ht="18.75" hidden="1" x14ac:dyDescent="0.3">
      <c r="A95" s="134"/>
      <c r="B95" s="139"/>
      <c r="C95" s="139"/>
      <c r="D95" s="52">
        <f t="shared" si="2"/>
        <v>152</v>
      </c>
      <c r="E95" s="53">
        <v>93</v>
      </c>
      <c r="F95" s="80">
        <f t="shared" si="3"/>
        <v>18.5</v>
      </c>
      <c r="G95" s="5" t="s">
        <v>190</v>
      </c>
      <c r="H95" s="11" t="s">
        <v>13</v>
      </c>
      <c r="I95" s="11" t="s">
        <v>170</v>
      </c>
      <c r="J95" s="21" t="s">
        <v>212</v>
      </c>
      <c r="K95" s="10"/>
      <c r="L95" s="8" t="s">
        <v>92</v>
      </c>
      <c r="M95" s="8" t="s">
        <v>90</v>
      </c>
      <c r="N95" s="134"/>
      <c r="O95" s="134"/>
      <c r="P95" s="139"/>
      <c r="Q95" s="139"/>
      <c r="R95" s="94"/>
      <c r="S95" s="94"/>
      <c r="T95" s="94"/>
      <c r="U95" s="94"/>
      <c r="V95" s="250">
        <v>7.2222222222222219E-4</v>
      </c>
      <c r="W95" s="252">
        <v>37</v>
      </c>
      <c r="X95" s="252">
        <v>41</v>
      </c>
      <c r="Y95" s="253">
        <v>60</v>
      </c>
      <c r="Z95" s="199" t="s">
        <v>289</v>
      </c>
      <c r="AA95" s="199"/>
      <c r="AB95" s="197"/>
      <c r="AC95" s="180">
        <v>39</v>
      </c>
      <c r="AD95" s="41" t="s">
        <v>152</v>
      </c>
      <c r="AE95" s="42"/>
      <c r="AF95" s="42"/>
      <c r="AG95" s="42">
        <v>53</v>
      </c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</row>
    <row r="96" spans="1:59" s="14" customFormat="1" ht="18.75" hidden="1" x14ac:dyDescent="0.3">
      <c r="A96" s="134"/>
      <c r="B96" s="139"/>
      <c r="C96" s="139"/>
      <c r="D96" s="52">
        <f t="shared" si="2"/>
        <v>151</v>
      </c>
      <c r="E96" s="53">
        <v>94</v>
      </c>
      <c r="F96" s="80">
        <f t="shared" si="3"/>
        <v>19</v>
      </c>
      <c r="G96" s="5" t="s">
        <v>191</v>
      </c>
      <c r="H96" s="11" t="s">
        <v>13</v>
      </c>
      <c r="I96" s="11" t="s">
        <v>170</v>
      </c>
      <c r="J96" s="21" t="s">
        <v>212</v>
      </c>
      <c r="K96" s="10"/>
      <c r="L96" s="8" t="s">
        <v>92</v>
      </c>
      <c r="M96" s="8" t="s">
        <v>90</v>
      </c>
      <c r="N96" s="134"/>
      <c r="O96" s="134"/>
      <c r="P96" s="139"/>
      <c r="Q96" s="139"/>
      <c r="R96" s="94"/>
      <c r="S96" s="94"/>
      <c r="T96" s="94"/>
      <c r="U96" s="94"/>
      <c r="V96" s="250">
        <v>7.2685185185185179E-4</v>
      </c>
      <c r="W96" s="252">
        <v>38</v>
      </c>
      <c r="X96" s="252">
        <v>42</v>
      </c>
      <c r="Y96" s="253">
        <v>59</v>
      </c>
      <c r="Z96" s="199" t="s">
        <v>289</v>
      </c>
      <c r="AA96" s="199"/>
      <c r="AB96" s="197"/>
      <c r="AC96" s="180">
        <v>39</v>
      </c>
      <c r="AD96" s="41" t="s">
        <v>152</v>
      </c>
      <c r="AE96" s="42"/>
      <c r="AF96" s="42"/>
      <c r="AG96" s="42">
        <v>53</v>
      </c>
    </row>
    <row r="97" spans="1:46" s="14" customFormat="1" ht="18.75" hidden="1" x14ac:dyDescent="0.3">
      <c r="A97" s="134"/>
      <c r="B97" s="139"/>
      <c r="C97" s="139"/>
      <c r="D97" s="52">
        <f t="shared" si="2"/>
        <v>150</v>
      </c>
      <c r="E97" s="53">
        <v>95</v>
      </c>
      <c r="F97" s="80">
        <f t="shared" si="3"/>
        <v>18.5</v>
      </c>
      <c r="G97" s="5" t="s">
        <v>192</v>
      </c>
      <c r="H97" s="11" t="s">
        <v>25</v>
      </c>
      <c r="I97" s="11" t="s">
        <v>170</v>
      </c>
      <c r="J97" s="21" t="s">
        <v>212</v>
      </c>
      <c r="K97" s="10"/>
      <c r="L97" s="8" t="s">
        <v>92</v>
      </c>
      <c r="M97" s="8" t="s">
        <v>90</v>
      </c>
      <c r="N97" s="134"/>
      <c r="O97" s="134"/>
      <c r="P97" s="139"/>
      <c r="Q97" s="139"/>
      <c r="R97" s="94"/>
      <c r="S97" s="94"/>
      <c r="T97" s="94"/>
      <c r="U97" s="94"/>
      <c r="V97" s="250">
        <v>7.3148148148148139E-4</v>
      </c>
      <c r="W97" s="252">
        <v>37</v>
      </c>
      <c r="X97" s="252">
        <v>43</v>
      </c>
      <c r="Y97" s="253">
        <v>58</v>
      </c>
      <c r="Z97" s="199" t="s">
        <v>289</v>
      </c>
      <c r="AA97" s="199"/>
      <c r="AB97" s="197"/>
      <c r="AC97" s="180">
        <v>39</v>
      </c>
      <c r="AD97" s="41" t="s">
        <v>152</v>
      </c>
      <c r="AE97" s="42"/>
      <c r="AF97" s="42"/>
      <c r="AG97" s="42">
        <v>53</v>
      </c>
    </row>
    <row r="98" spans="1:46" s="14" customFormat="1" ht="18.75" hidden="1" x14ac:dyDescent="0.3">
      <c r="A98" s="131"/>
      <c r="B98" s="143"/>
      <c r="C98" s="143"/>
      <c r="D98" s="52">
        <f t="shared" si="2"/>
        <v>148</v>
      </c>
      <c r="E98" s="53">
        <v>96</v>
      </c>
      <c r="F98" s="80">
        <f t="shared" si="3"/>
        <v>36.333333333333336</v>
      </c>
      <c r="G98" s="33" t="s">
        <v>58</v>
      </c>
      <c r="H98" s="35" t="s">
        <v>102</v>
      </c>
      <c r="I98" s="35" t="s">
        <v>234</v>
      </c>
      <c r="J98" s="21" t="s">
        <v>210</v>
      </c>
      <c r="K98" s="35"/>
      <c r="L98" s="89" t="s">
        <v>92</v>
      </c>
      <c r="M98" s="34" t="s">
        <v>90</v>
      </c>
      <c r="N98" s="131"/>
      <c r="O98" s="131"/>
      <c r="P98" s="143"/>
      <c r="Q98" s="143"/>
      <c r="R98" s="96"/>
      <c r="S98" s="96"/>
      <c r="T98" s="96"/>
      <c r="U98" s="96"/>
      <c r="V98" s="258"/>
      <c r="W98" s="260"/>
      <c r="X98" s="252"/>
      <c r="Y98" s="253"/>
      <c r="Z98" s="200">
        <v>4.1203703703703709E-4</v>
      </c>
      <c r="AA98" s="178">
        <v>50</v>
      </c>
      <c r="AB98" s="180">
        <v>22</v>
      </c>
      <c r="AC98" s="181">
        <v>79</v>
      </c>
      <c r="AD98" s="45">
        <v>2.1412037037037038E-4</v>
      </c>
      <c r="AE98" s="46">
        <v>59</v>
      </c>
      <c r="AF98" s="46">
        <v>32</v>
      </c>
      <c r="AG98" s="46">
        <v>69</v>
      </c>
    </row>
    <row r="99" spans="1:46" ht="18.75" hidden="1" x14ac:dyDescent="0.3">
      <c r="A99" s="131"/>
      <c r="B99" s="137"/>
      <c r="C99" s="137"/>
      <c r="D99" s="52">
        <f t="shared" si="2"/>
        <v>146</v>
      </c>
      <c r="E99" s="53">
        <v>97</v>
      </c>
      <c r="F99" s="80">
        <f t="shared" si="3"/>
        <v>19</v>
      </c>
      <c r="G99" s="75" t="s">
        <v>194</v>
      </c>
      <c r="H99" s="71" t="s">
        <v>195</v>
      </c>
      <c r="I99" s="11" t="s">
        <v>170</v>
      </c>
      <c r="J99" s="76" t="s">
        <v>212</v>
      </c>
      <c r="L99" s="89" t="s">
        <v>92</v>
      </c>
      <c r="M99" s="73" t="s">
        <v>90</v>
      </c>
      <c r="N99" s="131"/>
      <c r="O99" s="131"/>
      <c r="P99" s="137"/>
      <c r="Q99" s="137"/>
      <c r="R99" s="97"/>
      <c r="S99" s="97"/>
      <c r="T99" s="97"/>
      <c r="U99" s="97"/>
      <c r="V99" s="254">
        <v>7.5000000000000012E-4</v>
      </c>
      <c r="W99" s="255">
        <v>38</v>
      </c>
      <c r="X99" s="255">
        <v>47</v>
      </c>
      <c r="Y99" s="255">
        <v>54</v>
      </c>
      <c r="Z99" s="199" t="s">
        <v>289</v>
      </c>
      <c r="AA99" s="199"/>
      <c r="AB99" s="197"/>
      <c r="AC99" s="180">
        <v>39</v>
      </c>
      <c r="AD99" s="41" t="s">
        <v>152</v>
      </c>
      <c r="AE99" s="42"/>
      <c r="AF99" s="42"/>
      <c r="AG99" s="42">
        <v>53</v>
      </c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</row>
    <row r="100" spans="1:46" ht="18.75" x14ac:dyDescent="0.3">
      <c r="A100" s="131"/>
      <c r="B100" s="137"/>
      <c r="C100" s="137"/>
      <c r="D100" s="52">
        <f t="shared" si="2"/>
        <v>144</v>
      </c>
      <c r="E100" s="53">
        <v>98</v>
      </c>
      <c r="F100" s="80">
        <f t="shared" si="3"/>
        <v>19.5</v>
      </c>
      <c r="G100" s="75" t="s">
        <v>196</v>
      </c>
      <c r="H100" s="71" t="s">
        <v>197</v>
      </c>
      <c r="I100" s="11" t="s">
        <v>170</v>
      </c>
      <c r="J100" s="76" t="s">
        <v>212</v>
      </c>
      <c r="L100" s="89" t="s">
        <v>92</v>
      </c>
      <c r="M100" s="73" t="s">
        <v>90</v>
      </c>
      <c r="N100" s="131"/>
      <c r="O100" s="131"/>
      <c r="P100" s="137"/>
      <c r="Q100" s="137"/>
      <c r="R100" s="97"/>
      <c r="S100" s="97"/>
      <c r="T100" s="97"/>
      <c r="U100" s="97"/>
      <c r="V100" s="254">
        <v>7.5231481481481471E-4</v>
      </c>
      <c r="W100" s="255">
        <v>39</v>
      </c>
      <c r="X100" s="255">
        <v>49</v>
      </c>
      <c r="Y100" s="255">
        <v>52</v>
      </c>
      <c r="Z100" s="199" t="s">
        <v>289</v>
      </c>
      <c r="AA100" s="199"/>
      <c r="AB100" s="197"/>
      <c r="AC100" s="180">
        <v>39</v>
      </c>
      <c r="AD100" s="41" t="s">
        <v>152</v>
      </c>
      <c r="AE100" s="42"/>
      <c r="AF100" s="42"/>
      <c r="AG100" s="42">
        <v>53</v>
      </c>
    </row>
    <row r="101" spans="1:46" s="14" customFormat="1" ht="18.75" hidden="1" x14ac:dyDescent="0.3">
      <c r="A101" s="131"/>
      <c r="B101" s="144"/>
      <c r="C101" s="144"/>
      <c r="D101" s="52">
        <f t="shared" si="2"/>
        <v>142</v>
      </c>
      <c r="E101" s="53">
        <v>99</v>
      </c>
      <c r="F101" s="80">
        <f t="shared" si="3"/>
        <v>18</v>
      </c>
      <c r="G101" s="2" t="s">
        <v>134</v>
      </c>
      <c r="H101" s="13" t="s">
        <v>135</v>
      </c>
      <c r="I101" s="13" t="s">
        <v>18</v>
      </c>
      <c r="J101" s="21" t="s">
        <v>210</v>
      </c>
      <c r="K101" s="13"/>
      <c r="L101" s="89" t="s">
        <v>92</v>
      </c>
      <c r="M101" s="1" t="s">
        <v>90</v>
      </c>
      <c r="N101" s="131"/>
      <c r="O101" s="131"/>
      <c r="P101" s="144"/>
      <c r="Q101" s="144"/>
      <c r="R101" s="93"/>
      <c r="S101" s="93"/>
      <c r="T101" s="93"/>
      <c r="U101" s="93"/>
      <c r="V101" s="258"/>
      <c r="W101" s="251"/>
      <c r="X101" s="252"/>
      <c r="Y101" s="253"/>
      <c r="Z101" s="194">
        <v>3.8888888888888892E-4</v>
      </c>
      <c r="AA101" s="177">
        <v>36</v>
      </c>
      <c r="AB101" s="177">
        <v>11</v>
      </c>
      <c r="AC101" s="177">
        <v>89</v>
      </c>
      <c r="AD101" s="41" t="s">
        <v>152</v>
      </c>
      <c r="AE101" s="42"/>
      <c r="AF101" s="42"/>
      <c r="AG101" s="42">
        <v>53</v>
      </c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</row>
    <row r="102" spans="1:46" s="14" customFormat="1" ht="18.75" x14ac:dyDescent="0.3">
      <c r="A102" s="134"/>
      <c r="B102" s="134"/>
      <c r="C102" s="134"/>
      <c r="D102" s="52">
        <f t="shared" si="2"/>
        <v>141</v>
      </c>
      <c r="E102" s="53">
        <v>100</v>
      </c>
      <c r="F102" s="80">
        <f t="shared" si="3"/>
        <v>19</v>
      </c>
      <c r="G102" s="3" t="s">
        <v>200</v>
      </c>
      <c r="H102" s="12" t="s">
        <v>123</v>
      </c>
      <c r="I102" s="11" t="s">
        <v>170</v>
      </c>
      <c r="J102" s="21" t="s">
        <v>212</v>
      </c>
      <c r="K102" s="10"/>
      <c r="L102" s="8" t="s">
        <v>92</v>
      </c>
      <c r="M102" s="8" t="s">
        <v>90</v>
      </c>
      <c r="N102" s="134"/>
      <c r="O102" s="134"/>
      <c r="P102" s="134"/>
      <c r="Q102" s="134"/>
      <c r="R102" s="95"/>
      <c r="S102" s="95"/>
      <c r="T102" s="95"/>
      <c r="U102" s="95"/>
      <c r="V102" s="250">
        <v>7.7546296296296304E-4</v>
      </c>
      <c r="W102" s="253">
        <v>38</v>
      </c>
      <c r="X102" s="252">
        <v>52</v>
      </c>
      <c r="Y102" s="253">
        <v>49</v>
      </c>
      <c r="Z102" s="199" t="s">
        <v>289</v>
      </c>
      <c r="AA102" s="199"/>
      <c r="AB102" s="197"/>
      <c r="AC102" s="180">
        <v>39</v>
      </c>
      <c r="AD102" s="41" t="s">
        <v>152</v>
      </c>
      <c r="AE102" s="42"/>
      <c r="AF102" s="42"/>
      <c r="AG102" s="42">
        <v>53</v>
      </c>
    </row>
    <row r="103" spans="1:46" ht="18.75" hidden="1" x14ac:dyDescent="0.3">
      <c r="A103" s="131"/>
      <c r="B103" s="144"/>
      <c r="C103" s="144"/>
      <c r="D103" s="52">
        <f t="shared" si="2"/>
        <v>141</v>
      </c>
      <c r="E103" s="53">
        <v>101</v>
      </c>
      <c r="F103" s="80">
        <f t="shared" si="3"/>
        <v>23</v>
      </c>
      <c r="G103" s="2" t="s">
        <v>94</v>
      </c>
      <c r="H103" s="13" t="s">
        <v>102</v>
      </c>
      <c r="I103" s="13" t="s">
        <v>57</v>
      </c>
      <c r="J103" s="21" t="s">
        <v>210</v>
      </c>
      <c r="K103" s="13"/>
      <c r="L103" s="89" t="s">
        <v>92</v>
      </c>
      <c r="M103" s="1" t="s">
        <v>90</v>
      </c>
      <c r="N103" s="131"/>
      <c r="O103" s="131"/>
      <c r="P103" s="144"/>
      <c r="Q103" s="144"/>
      <c r="R103" s="93"/>
      <c r="S103" s="93"/>
      <c r="T103" s="93"/>
      <c r="U103" s="93"/>
      <c r="V103" s="258"/>
      <c r="W103" s="251"/>
      <c r="X103" s="252"/>
      <c r="Y103" s="253"/>
      <c r="Z103" s="194">
        <v>3.9236111111111107E-4</v>
      </c>
      <c r="AA103" s="177">
        <v>46</v>
      </c>
      <c r="AB103" s="177">
        <v>13</v>
      </c>
      <c r="AC103" s="177">
        <v>88</v>
      </c>
      <c r="AD103" s="41" t="s">
        <v>152</v>
      </c>
      <c r="AE103" s="42"/>
      <c r="AF103" s="42"/>
      <c r="AG103" s="42">
        <v>53</v>
      </c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</row>
    <row r="104" spans="1:46" s="14" customFormat="1" ht="18.75" hidden="1" x14ac:dyDescent="0.3">
      <c r="A104" s="134"/>
      <c r="B104" s="134"/>
      <c r="C104" s="134"/>
      <c r="D104" s="52">
        <f t="shared" si="2"/>
        <v>140</v>
      </c>
      <c r="E104" s="53">
        <v>102</v>
      </c>
      <c r="F104" s="80">
        <f t="shared" si="3"/>
        <v>20</v>
      </c>
      <c r="G104" s="3" t="s">
        <v>201</v>
      </c>
      <c r="H104" s="12" t="s">
        <v>25</v>
      </c>
      <c r="I104" s="30" t="s">
        <v>18</v>
      </c>
      <c r="J104" s="21" t="s">
        <v>210</v>
      </c>
      <c r="K104" s="30"/>
      <c r="L104" s="8" t="s">
        <v>92</v>
      </c>
      <c r="M104" s="49" t="s">
        <v>66</v>
      </c>
      <c r="N104" s="134"/>
      <c r="O104" s="134"/>
      <c r="P104" s="134"/>
      <c r="Q104" s="134"/>
      <c r="R104" s="95"/>
      <c r="S104" s="95"/>
      <c r="T104" s="95"/>
      <c r="U104" s="95"/>
      <c r="V104" s="250">
        <v>7.8472222222222214E-4</v>
      </c>
      <c r="W104" s="253">
        <v>40</v>
      </c>
      <c r="X104" s="252">
        <v>53</v>
      </c>
      <c r="Y104" s="253">
        <v>48</v>
      </c>
      <c r="Z104" s="199" t="s">
        <v>289</v>
      </c>
      <c r="AA104" s="199"/>
      <c r="AB104" s="197"/>
      <c r="AC104" s="180">
        <v>39</v>
      </c>
      <c r="AD104" s="41" t="s">
        <v>152</v>
      </c>
      <c r="AE104" s="42"/>
      <c r="AF104" s="42"/>
      <c r="AG104" s="42">
        <v>53</v>
      </c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</row>
    <row r="105" spans="1:46" s="14" customFormat="1" ht="18.75" hidden="1" x14ac:dyDescent="0.3">
      <c r="A105" s="134"/>
      <c r="B105" s="139"/>
      <c r="C105" s="139"/>
      <c r="D105" s="52">
        <f t="shared" si="2"/>
        <v>140</v>
      </c>
      <c r="E105" s="53">
        <v>103</v>
      </c>
      <c r="F105" s="80">
        <f t="shared" si="3"/>
        <v>27</v>
      </c>
      <c r="G105" s="5" t="s">
        <v>47</v>
      </c>
      <c r="H105" s="11" t="s">
        <v>13</v>
      </c>
      <c r="I105" s="11" t="s">
        <v>18</v>
      </c>
      <c r="J105" s="21" t="s">
        <v>210</v>
      </c>
      <c r="K105" s="10"/>
      <c r="L105" s="8" t="s">
        <v>92</v>
      </c>
      <c r="M105" s="8" t="s">
        <v>90</v>
      </c>
      <c r="N105" s="134"/>
      <c r="O105" s="134"/>
      <c r="P105" s="139"/>
      <c r="Q105" s="139"/>
      <c r="R105" s="94"/>
      <c r="S105" s="94"/>
      <c r="T105" s="94"/>
      <c r="U105" s="94"/>
      <c r="V105" s="258"/>
      <c r="W105" s="252"/>
      <c r="X105" s="252"/>
      <c r="Y105" s="253"/>
      <c r="Z105" s="195">
        <v>4.5138888888888892E-4</v>
      </c>
      <c r="AA105" s="180">
        <v>38</v>
      </c>
      <c r="AB105" s="180">
        <v>34</v>
      </c>
      <c r="AC105" s="181">
        <v>67</v>
      </c>
      <c r="AD105" s="41">
        <v>2.0833333333333335E-4</v>
      </c>
      <c r="AE105" s="42">
        <v>43</v>
      </c>
      <c r="AF105" s="42">
        <v>28</v>
      </c>
      <c r="AG105" s="42">
        <v>73</v>
      </c>
    </row>
    <row r="106" spans="1:46" s="14" customFormat="1" ht="18.75" hidden="1" x14ac:dyDescent="0.3">
      <c r="A106" s="134"/>
      <c r="B106" s="134"/>
      <c r="C106" s="134"/>
      <c r="D106" s="52">
        <f t="shared" si="2"/>
        <v>139</v>
      </c>
      <c r="E106" s="53">
        <v>104</v>
      </c>
      <c r="F106" s="80">
        <f t="shared" si="3"/>
        <v>20</v>
      </c>
      <c r="G106" s="3" t="s">
        <v>202</v>
      </c>
      <c r="H106" s="12" t="s">
        <v>195</v>
      </c>
      <c r="I106" s="11" t="s">
        <v>170</v>
      </c>
      <c r="J106" s="21" t="s">
        <v>212</v>
      </c>
      <c r="K106" s="10"/>
      <c r="L106" s="8" t="s">
        <v>92</v>
      </c>
      <c r="M106" s="8" t="s">
        <v>90</v>
      </c>
      <c r="N106" s="134"/>
      <c r="O106" s="134"/>
      <c r="P106" s="134"/>
      <c r="Q106" s="134"/>
      <c r="R106" s="95"/>
      <c r="S106" s="95"/>
      <c r="T106" s="95"/>
      <c r="U106" s="95"/>
      <c r="V106" s="250">
        <v>8.0092592592592585E-4</v>
      </c>
      <c r="W106" s="253">
        <v>40</v>
      </c>
      <c r="X106" s="252">
        <v>54</v>
      </c>
      <c r="Y106" s="253">
        <v>47</v>
      </c>
      <c r="Z106" s="199" t="s">
        <v>289</v>
      </c>
      <c r="AA106" s="199"/>
      <c r="AB106" s="197"/>
      <c r="AC106" s="180">
        <v>39</v>
      </c>
      <c r="AD106" s="41" t="s">
        <v>152</v>
      </c>
      <c r="AE106" s="42"/>
      <c r="AF106" s="42"/>
      <c r="AG106" s="42">
        <v>53</v>
      </c>
    </row>
    <row r="107" spans="1:46" ht="18.75" hidden="1" x14ac:dyDescent="0.3">
      <c r="A107" s="134"/>
      <c r="B107" s="139"/>
      <c r="C107" s="139"/>
      <c r="D107" s="52">
        <f t="shared" si="2"/>
        <v>139</v>
      </c>
      <c r="E107" s="53">
        <v>105</v>
      </c>
      <c r="F107" s="80">
        <f t="shared" si="3"/>
        <v>21</v>
      </c>
      <c r="G107" s="5" t="s">
        <v>103</v>
      </c>
      <c r="H107" s="12" t="s">
        <v>102</v>
      </c>
      <c r="I107" s="11" t="s">
        <v>116</v>
      </c>
      <c r="J107" s="21" t="s">
        <v>129</v>
      </c>
      <c r="L107" s="8" t="s">
        <v>92</v>
      </c>
      <c r="M107" s="8" t="s">
        <v>90</v>
      </c>
      <c r="N107" s="134"/>
      <c r="O107" s="134"/>
      <c r="P107" s="139"/>
      <c r="Q107" s="139"/>
      <c r="R107" s="94"/>
      <c r="S107" s="94"/>
      <c r="T107" s="94"/>
      <c r="U107" s="94"/>
      <c r="V107" s="258"/>
      <c r="W107" s="252"/>
      <c r="X107" s="252"/>
      <c r="Y107" s="253"/>
      <c r="Z107" s="195">
        <v>3.9351851851851852E-4</v>
      </c>
      <c r="AA107" s="180">
        <v>42</v>
      </c>
      <c r="AB107" s="180">
        <v>15</v>
      </c>
      <c r="AC107" s="181">
        <v>86</v>
      </c>
      <c r="AD107" s="41" t="s">
        <v>152</v>
      </c>
      <c r="AE107" s="42"/>
      <c r="AF107" s="42"/>
      <c r="AG107" s="42">
        <v>53</v>
      </c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</row>
    <row r="108" spans="1:46" ht="18.75" hidden="1" x14ac:dyDescent="0.3">
      <c r="A108" s="134"/>
      <c r="B108" s="134"/>
      <c r="C108" s="134"/>
      <c r="D108" s="52">
        <f t="shared" si="2"/>
        <v>138</v>
      </c>
      <c r="E108" s="53">
        <v>106</v>
      </c>
      <c r="F108" s="80">
        <f t="shared" si="3"/>
        <v>21</v>
      </c>
      <c r="G108" s="3" t="s">
        <v>216</v>
      </c>
      <c r="H108" s="12" t="s">
        <v>25</v>
      </c>
      <c r="I108" s="11" t="s">
        <v>170</v>
      </c>
      <c r="J108" s="57" t="s">
        <v>212</v>
      </c>
      <c r="L108" s="8" t="s">
        <v>77</v>
      </c>
      <c r="M108" s="8" t="s">
        <v>90</v>
      </c>
      <c r="N108" s="134"/>
      <c r="O108" s="134"/>
      <c r="P108" s="134"/>
      <c r="Q108" s="134"/>
      <c r="R108" s="95"/>
      <c r="S108" s="95"/>
      <c r="T108" s="95"/>
      <c r="U108" s="95"/>
      <c r="V108" s="250">
        <v>8.2523148148148158E-4</v>
      </c>
      <c r="W108" s="253">
        <v>42</v>
      </c>
      <c r="X108" s="253">
        <v>55</v>
      </c>
      <c r="Y108" s="253">
        <v>46</v>
      </c>
      <c r="Z108" s="199" t="s">
        <v>289</v>
      </c>
      <c r="AA108" s="199"/>
      <c r="AB108" s="197"/>
      <c r="AC108" s="180">
        <v>39</v>
      </c>
      <c r="AD108" s="41" t="s">
        <v>152</v>
      </c>
      <c r="AE108" s="44"/>
      <c r="AF108" s="44"/>
      <c r="AG108" s="44">
        <v>53</v>
      </c>
    </row>
    <row r="109" spans="1:46" s="14" customFormat="1" ht="18.75" hidden="1" x14ac:dyDescent="0.3">
      <c r="A109" s="131"/>
      <c r="B109" s="144"/>
      <c r="C109" s="144"/>
      <c r="D109" s="52">
        <f t="shared" si="2"/>
        <v>138</v>
      </c>
      <c r="E109" s="53">
        <v>107</v>
      </c>
      <c r="F109" s="80">
        <f t="shared" si="3"/>
        <v>43</v>
      </c>
      <c r="G109" s="2" t="s">
        <v>61</v>
      </c>
      <c r="H109" s="13" t="s">
        <v>87</v>
      </c>
      <c r="I109" s="13" t="s">
        <v>18</v>
      </c>
      <c r="J109" s="21" t="s">
        <v>210</v>
      </c>
      <c r="K109" s="13"/>
      <c r="L109" s="89" t="s">
        <v>92</v>
      </c>
      <c r="M109" s="7" t="s">
        <v>90</v>
      </c>
      <c r="N109" s="131"/>
      <c r="O109" s="131"/>
      <c r="P109" s="144"/>
      <c r="Q109" s="144"/>
      <c r="R109" s="93"/>
      <c r="S109" s="93"/>
      <c r="T109" s="93"/>
      <c r="U109" s="93"/>
      <c r="V109" s="258"/>
      <c r="W109" s="263"/>
      <c r="X109" s="260"/>
      <c r="Y109" s="253"/>
      <c r="Z109" s="194">
        <v>4.4791666666666672E-4</v>
      </c>
      <c r="AA109" s="177">
        <v>60</v>
      </c>
      <c r="AB109" s="177">
        <v>33</v>
      </c>
      <c r="AC109" s="177">
        <v>68</v>
      </c>
      <c r="AD109" s="45">
        <v>2.1180555555555555E-4</v>
      </c>
      <c r="AE109" s="46">
        <v>69</v>
      </c>
      <c r="AF109" s="46">
        <v>31</v>
      </c>
      <c r="AG109" s="46">
        <v>70</v>
      </c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</row>
    <row r="110" spans="1:46" s="14" customFormat="1" ht="18.75" hidden="1" x14ac:dyDescent="0.3">
      <c r="A110" s="134"/>
      <c r="B110" s="134"/>
      <c r="C110" s="134"/>
      <c r="D110" s="52">
        <f t="shared" si="2"/>
        <v>137</v>
      </c>
      <c r="E110" s="53">
        <v>108</v>
      </c>
      <c r="F110" s="80">
        <f t="shared" si="3"/>
        <v>23.5</v>
      </c>
      <c r="G110" s="3" t="s">
        <v>203</v>
      </c>
      <c r="H110" s="13" t="s">
        <v>13</v>
      </c>
      <c r="I110" s="11" t="s">
        <v>170</v>
      </c>
      <c r="J110" s="21" t="s">
        <v>212</v>
      </c>
      <c r="K110" s="10"/>
      <c r="L110" s="8" t="s">
        <v>77</v>
      </c>
      <c r="M110" s="8" t="s">
        <v>90</v>
      </c>
      <c r="N110" s="134"/>
      <c r="O110" s="134"/>
      <c r="P110" s="134"/>
      <c r="Q110" s="134"/>
      <c r="R110" s="95"/>
      <c r="S110" s="95"/>
      <c r="T110" s="95"/>
      <c r="U110" s="95"/>
      <c r="V110" s="250">
        <v>8.3796296296296299E-4</v>
      </c>
      <c r="W110" s="253">
        <v>47</v>
      </c>
      <c r="X110" s="252">
        <v>56</v>
      </c>
      <c r="Y110" s="253">
        <v>45</v>
      </c>
      <c r="Z110" s="199" t="s">
        <v>289</v>
      </c>
      <c r="AA110" s="199"/>
      <c r="AB110" s="197"/>
      <c r="AC110" s="180">
        <v>39</v>
      </c>
      <c r="AD110" s="41" t="s">
        <v>152</v>
      </c>
      <c r="AE110" s="42"/>
      <c r="AF110" s="42"/>
      <c r="AG110" s="42">
        <v>53</v>
      </c>
    </row>
    <row r="111" spans="1:46" s="14" customFormat="1" ht="18.75" hidden="1" x14ac:dyDescent="0.3">
      <c r="A111" s="134"/>
      <c r="B111" s="139"/>
      <c r="C111" s="139"/>
      <c r="D111" s="52">
        <f t="shared" si="2"/>
        <v>137</v>
      </c>
      <c r="E111" s="53">
        <v>109</v>
      </c>
      <c r="F111" s="80">
        <f t="shared" si="3"/>
        <v>26</v>
      </c>
      <c r="G111" s="5" t="s">
        <v>29</v>
      </c>
      <c r="H111" s="11" t="s">
        <v>7</v>
      </c>
      <c r="I111" s="11" t="s">
        <v>37</v>
      </c>
      <c r="J111" s="21"/>
      <c r="K111" s="10"/>
      <c r="L111" s="8" t="s">
        <v>92</v>
      </c>
      <c r="M111" s="8" t="s">
        <v>90</v>
      </c>
      <c r="N111" s="134"/>
      <c r="O111" s="134"/>
      <c r="P111" s="139"/>
      <c r="Q111" s="139"/>
      <c r="R111" s="94"/>
      <c r="S111" s="94"/>
      <c r="T111" s="94"/>
      <c r="U111" s="94"/>
      <c r="V111" s="264"/>
      <c r="W111" s="252"/>
      <c r="X111" s="252"/>
      <c r="Y111" s="252"/>
      <c r="Z111" s="199" t="s">
        <v>289</v>
      </c>
      <c r="AA111" s="199"/>
      <c r="AB111" s="197"/>
      <c r="AC111" s="180">
        <v>39</v>
      </c>
      <c r="AD111" s="41">
        <v>1.7939814814814817E-4</v>
      </c>
      <c r="AE111" s="42">
        <v>52</v>
      </c>
      <c r="AF111" s="42">
        <v>3</v>
      </c>
      <c r="AG111" s="42">
        <v>98</v>
      </c>
    </row>
    <row r="112" spans="1:46" s="29" customFormat="1" ht="18.75" hidden="1" x14ac:dyDescent="0.3">
      <c r="A112" s="134"/>
      <c r="B112" s="134"/>
      <c r="C112" s="134"/>
      <c r="D112" s="52">
        <f t="shared" si="2"/>
        <v>135</v>
      </c>
      <c r="E112" s="53">
        <v>110</v>
      </c>
      <c r="F112" s="80">
        <f t="shared" si="3"/>
        <v>16</v>
      </c>
      <c r="G112" s="3" t="s">
        <v>205</v>
      </c>
      <c r="H112" s="12" t="s">
        <v>13</v>
      </c>
      <c r="I112" s="11" t="s">
        <v>170</v>
      </c>
      <c r="J112" s="21" t="s">
        <v>212</v>
      </c>
      <c r="K112" s="10"/>
      <c r="L112" s="8" t="s">
        <v>77</v>
      </c>
      <c r="M112" s="8" t="s">
        <v>90</v>
      </c>
      <c r="N112" s="134"/>
      <c r="O112" s="134"/>
      <c r="P112" s="134"/>
      <c r="Q112" s="134"/>
      <c r="R112" s="95"/>
      <c r="S112" s="95"/>
      <c r="T112" s="95"/>
      <c r="U112" s="95"/>
      <c r="V112" s="250">
        <v>8.4143518518518519E-4</v>
      </c>
      <c r="W112" s="253">
        <v>32</v>
      </c>
      <c r="X112" s="252">
        <v>58</v>
      </c>
      <c r="Y112" s="253">
        <v>43</v>
      </c>
      <c r="Z112" s="199" t="s">
        <v>289</v>
      </c>
      <c r="AA112" s="199"/>
      <c r="AB112" s="197"/>
      <c r="AC112" s="180">
        <v>39</v>
      </c>
      <c r="AD112" s="41" t="s">
        <v>152</v>
      </c>
      <c r="AE112" s="42"/>
      <c r="AF112" s="42"/>
      <c r="AG112" s="42">
        <v>53</v>
      </c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</row>
    <row r="113" spans="1:46" s="29" customFormat="1" ht="18.75" hidden="1" x14ac:dyDescent="0.3">
      <c r="A113" s="134"/>
      <c r="B113" s="134"/>
      <c r="C113" s="134"/>
      <c r="D113" s="52">
        <f t="shared" si="2"/>
        <v>134</v>
      </c>
      <c r="E113" s="53">
        <v>111</v>
      </c>
      <c r="F113" s="80">
        <f t="shared" si="3"/>
        <v>18</v>
      </c>
      <c r="G113" s="3" t="s">
        <v>206</v>
      </c>
      <c r="H113" s="12" t="s">
        <v>173</v>
      </c>
      <c r="I113" s="11" t="s">
        <v>170</v>
      </c>
      <c r="J113" s="21" t="s">
        <v>212</v>
      </c>
      <c r="K113" s="10"/>
      <c r="L113" s="8" t="s">
        <v>77</v>
      </c>
      <c r="M113" s="8" t="s">
        <v>90</v>
      </c>
      <c r="N113" s="134"/>
      <c r="O113" s="134"/>
      <c r="P113" s="134"/>
      <c r="Q113" s="134"/>
      <c r="R113" s="95"/>
      <c r="S113" s="95"/>
      <c r="T113" s="95"/>
      <c r="U113" s="95"/>
      <c r="V113" s="250">
        <v>8.4374999999999999E-4</v>
      </c>
      <c r="W113" s="253">
        <v>36</v>
      </c>
      <c r="X113" s="252">
        <v>59</v>
      </c>
      <c r="Y113" s="253">
        <v>42</v>
      </c>
      <c r="Z113" s="199" t="s">
        <v>289</v>
      </c>
      <c r="AA113" s="199"/>
      <c r="AB113" s="197"/>
      <c r="AC113" s="180">
        <v>39</v>
      </c>
      <c r="AD113" s="41" t="s">
        <v>152</v>
      </c>
      <c r="AE113" s="42"/>
      <c r="AF113" s="42"/>
      <c r="AG113" s="42">
        <v>53</v>
      </c>
    </row>
    <row r="114" spans="1:46" s="14" customFormat="1" ht="18.75" hidden="1" x14ac:dyDescent="0.3">
      <c r="A114" s="131"/>
      <c r="B114" s="144"/>
      <c r="C114" s="144"/>
      <c r="D114" s="52">
        <f t="shared" si="2"/>
        <v>131</v>
      </c>
      <c r="E114" s="53">
        <v>112</v>
      </c>
      <c r="F114" s="80">
        <f t="shared" si="3"/>
        <v>17</v>
      </c>
      <c r="G114" s="2" t="s">
        <v>100</v>
      </c>
      <c r="H114" s="13" t="s">
        <v>50</v>
      </c>
      <c r="I114" s="13" t="s">
        <v>99</v>
      </c>
      <c r="J114" s="28" t="s">
        <v>126</v>
      </c>
      <c r="K114" s="13"/>
      <c r="L114" s="89" t="s">
        <v>92</v>
      </c>
      <c r="M114" s="1" t="s">
        <v>90</v>
      </c>
      <c r="N114" s="131"/>
      <c r="O114" s="131"/>
      <c r="P114" s="144"/>
      <c r="Q114" s="144"/>
      <c r="R114" s="93"/>
      <c r="S114" s="93"/>
      <c r="T114" s="93"/>
      <c r="U114" s="93"/>
      <c r="V114" s="258"/>
      <c r="W114" s="251"/>
      <c r="X114" s="252"/>
      <c r="Y114" s="253"/>
      <c r="Z114" s="194">
        <v>4.1319444444444449E-4</v>
      </c>
      <c r="AA114" s="177">
        <v>34</v>
      </c>
      <c r="AB114" s="177">
        <v>23</v>
      </c>
      <c r="AC114" s="177">
        <v>78</v>
      </c>
      <c r="AD114" s="41" t="s">
        <v>152</v>
      </c>
      <c r="AE114" s="42"/>
      <c r="AF114" s="42"/>
      <c r="AG114" s="42">
        <v>53</v>
      </c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</row>
    <row r="115" spans="1:46" s="14" customFormat="1" ht="18.75" hidden="1" x14ac:dyDescent="0.3">
      <c r="A115" s="131"/>
      <c r="B115" s="143"/>
      <c r="C115" s="143"/>
      <c r="D115" s="52">
        <f t="shared" si="2"/>
        <v>130</v>
      </c>
      <c r="E115" s="53">
        <v>113</v>
      </c>
      <c r="F115" s="80">
        <f t="shared" si="3"/>
        <v>25.5</v>
      </c>
      <c r="G115" s="33" t="s">
        <v>33</v>
      </c>
      <c r="H115" s="35" t="s">
        <v>34</v>
      </c>
      <c r="I115" s="35" t="s">
        <v>37</v>
      </c>
      <c r="J115" s="21"/>
      <c r="K115" s="35"/>
      <c r="L115" s="89" t="s">
        <v>92</v>
      </c>
      <c r="M115" s="34" t="s">
        <v>90</v>
      </c>
      <c r="N115" s="131"/>
      <c r="O115" s="131"/>
      <c r="P115" s="143"/>
      <c r="Q115" s="143"/>
      <c r="R115" s="96"/>
      <c r="S115" s="96"/>
      <c r="T115" s="96"/>
      <c r="U115" s="96"/>
      <c r="V115" s="265"/>
      <c r="W115" s="260"/>
      <c r="X115" s="252"/>
      <c r="Y115" s="260"/>
      <c r="Z115" s="203"/>
      <c r="AA115" s="180"/>
      <c r="AB115" s="180"/>
      <c r="AC115" s="180">
        <v>39</v>
      </c>
      <c r="AD115" s="45">
        <v>1.8518518518518518E-4</v>
      </c>
      <c r="AE115" s="46">
        <v>51</v>
      </c>
      <c r="AF115" s="46">
        <v>10</v>
      </c>
      <c r="AG115" s="46">
        <v>91</v>
      </c>
    </row>
    <row r="116" spans="1:46" ht="18.75" hidden="1" x14ac:dyDescent="0.3">
      <c r="A116" s="134"/>
      <c r="B116" s="139"/>
      <c r="C116" s="139"/>
      <c r="D116" s="52">
        <f t="shared" si="2"/>
        <v>129</v>
      </c>
      <c r="E116" s="53">
        <v>114</v>
      </c>
      <c r="F116" s="80">
        <f t="shared" si="3"/>
        <v>20</v>
      </c>
      <c r="G116" s="5" t="s">
        <v>27</v>
      </c>
      <c r="H116" s="11" t="s">
        <v>13</v>
      </c>
      <c r="I116" s="11" t="s">
        <v>36</v>
      </c>
      <c r="J116" s="21" t="s">
        <v>273</v>
      </c>
      <c r="L116" s="8" t="s">
        <v>92</v>
      </c>
      <c r="M116" s="8" t="s">
        <v>90</v>
      </c>
      <c r="N116" s="134"/>
      <c r="O116" s="134"/>
      <c r="P116" s="139"/>
      <c r="Q116" s="139"/>
      <c r="R116" s="94"/>
      <c r="S116" s="94"/>
      <c r="T116" s="94"/>
      <c r="U116" s="94"/>
      <c r="V116" s="264"/>
      <c r="W116" s="252"/>
      <c r="X116" s="252"/>
      <c r="Y116" s="252"/>
      <c r="Z116" s="195"/>
      <c r="AA116" s="180"/>
      <c r="AB116" s="180"/>
      <c r="AC116" s="180">
        <v>39</v>
      </c>
      <c r="AD116" s="41">
        <v>1.8518518518518518E-4</v>
      </c>
      <c r="AE116" s="42">
        <v>40</v>
      </c>
      <c r="AF116" s="42">
        <v>11</v>
      </c>
      <c r="AG116" s="42">
        <v>90</v>
      </c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</row>
    <row r="117" spans="1:46" ht="18.75" hidden="1" x14ac:dyDescent="0.3">
      <c r="A117" s="131"/>
      <c r="B117" s="144"/>
      <c r="C117" s="144"/>
      <c r="D117" s="52">
        <f t="shared" si="2"/>
        <v>127</v>
      </c>
      <c r="E117" s="53">
        <v>115</v>
      </c>
      <c r="F117" s="80">
        <f t="shared" si="3"/>
        <v>16</v>
      </c>
      <c r="G117" s="2" t="s">
        <v>98</v>
      </c>
      <c r="H117" s="13" t="s">
        <v>101</v>
      </c>
      <c r="I117" s="13" t="s">
        <v>99</v>
      </c>
      <c r="J117" s="28" t="s">
        <v>126</v>
      </c>
      <c r="K117" s="13"/>
      <c r="L117" s="89" t="s">
        <v>92</v>
      </c>
      <c r="M117" s="1" t="s">
        <v>90</v>
      </c>
      <c r="N117" s="131"/>
      <c r="O117" s="131"/>
      <c r="P117" s="144"/>
      <c r="Q117" s="144"/>
      <c r="R117" s="93"/>
      <c r="S117" s="93"/>
      <c r="T117" s="93"/>
      <c r="U117" s="93"/>
      <c r="V117" s="258"/>
      <c r="W117" s="251"/>
      <c r="X117" s="260"/>
      <c r="Y117" s="253"/>
      <c r="Z117" s="194">
        <v>4.236111111111111E-4</v>
      </c>
      <c r="AA117" s="177">
        <v>32</v>
      </c>
      <c r="AB117" s="177">
        <v>27</v>
      </c>
      <c r="AC117" s="177">
        <v>74</v>
      </c>
      <c r="AD117" s="41" t="s">
        <v>152</v>
      </c>
      <c r="AE117" s="42"/>
      <c r="AF117" s="42"/>
      <c r="AG117" s="42">
        <v>53</v>
      </c>
    </row>
    <row r="118" spans="1:46" ht="18.75" hidden="1" x14ac:dyDescent="0.3">
      <c r="A118" s="134"/>
      <c r="B118" s="139"/>
      <c r="C118" s="139"/>
      <c r="D118" s="52">
        <f t="shared" si="2"/>
        <v>127</v>
      </c>
      <c r="E118" s="53">
        <v>116</v>
      </c>
      <c r="F118" s="80">
        <f t="shared" si="3"/>
        <v>18.5</v>
      </c>
      <c r="G118" s="5" t="s">
        <v>67</v>
      </c>
      <c r="H118" s="11" t="s">
        <v>7</v>
      </c>
      <c r="I118" s="11" t="s">
        <v>26</v>
      </c>
      <c r="L118" s="8" t="s">
        <v>92</v>
      </c>
      <c r="M118" s="8" t="s">
        <v>90</v>
      </c>
      <c r="N118" s="134"/>
      <c r="O118" s="134"/>
      <c r="P118" s="139"/>
      <c r="Q118" s="139"/>
      <c r="R118" s="94"/>
      <c r="S118" s="94"/>
      <c r="T118" s="94"/>
      <c r="U118" s="94"/>
      <c r="V118" s="264"/>
      <c r="W118" s="252"/>
      <c r="X118" s="252"/>
      <c r="Y118" s="252"/>
      <c r="Z118" s="195"/>
      <c r="AA118" s="180"/>
      <c r="AB118" s="180"/>
      <c r="AC118" s="180">
        <v>39</v>
      </c>
      <c r="AD118" s="41">
        <v>1.8749999999999998E-4</v>
      </c>
      <c r="AE118" s="42">
        <v>37</v>
      </c>
      <c r="AF118" s="42">
        <v>13</v>
      </c>
      <c r="AG118" s="42">
        <v>88</v>
      </c>
    </row>
    <row r="119" spans="1:46" ht="18.75" hidden="1" x14ac:dyDescent="0.3">
      <c r="A119" s="134"/>
      <c r="B119" s="139"/>
      <c r="C119" s="139"/>
      <c r="D119" s="52">
        <f t="shared" si="2"/>
        <v>126</v>
      </c>
      <c r="E119" s="53">
        <v>117</v>
      </c>
      <c r="F119" s="80">
        <f t="shared" si="3"/>
        <v>26.333333333333332</v>
      </c>
      <c r="G119" s="5" t="s">
        <v>70</v>
      </c>
      <c r="H119" s="11" t="s">
        <v>31</v>
      </c>
      <c r="I119" s="11" t="s">
        <v>71</v>
      </c>
      <c r="J119" s="5"/>
      <c r="L119" s="8" t="s">
        <v>92</v>
      </c>
      <c r="M119" s="8" t="s">
        <v>90</v>
      </c>
      <c r="N119" s="134"/>
      <c r="O119" s="134"/>
      <c r="P119" s="139"/>
      <c r="Q119" s="139"/>
      <c r="R119" s="94"/>
      <c r="S119" s="94"/>
      <c r="T119" s="94"/>
      <c r="U119" s="94"/>
      <c r="V119" s="258"/>
      <c r="W119" s="252"/>
      <c r="X119" s="252"/>
      <c r="Y119" s="253"/>
      <c r="Z119" s="195">
        <v>4.5486111111111102E-4</v>
      </c>
      <c r="AA119" s="180">
        <v>40</v>
      </c>
      <c r="AB119" s="180">
        <v>37</v>
      </c>
      <c r="AC119" s="181">
        <v>63</v>
      </c>
      <c r="AD119" s="41">
        <v>2.3032407407407409E-4</v>
      </c>
      <c r="AE119" s="42">
        <v>39</v>
      </c>
      <c r="AF119" s="42">
        <v>38</v>
      </c>
      <c r="AG119" s="42">
        <v>63</v>
      </c>
    </row>
    <row r="120" spans="1:46" ht="18.75" x14ac:dyDescent="0.3">
      <c r="A120" s="131"/>
      <c r="B120" s="144"/>
      <c r="C120" s="144"/>
      <c r="D120" s="52">
        <f t="shared" si="2"/>
        <v>126</v>
      </c>
      <c r="E120" s="53">
        <v>118</v>
      </c>
      <c r="F120" s="80">
        <f t="shared" si="3"/>
        <v>20.5</v>
      </c>
      <c r="G120" s="2" t="s">
        <v>96</v>
      </c>
      <c r="H120" s="13" t="s">
        <v>123</v>
      </c>
      <c r="I120" s="13" t="s">
        <v>18</v>
      </c>
      <c r="J120" s="14"/>
      <c r="K120" s="13"/>
      <c r="L120" s="89" t="s">
        <v>92</v>
      </c>
      <c r="M120" s="1" t="s">
        <v>90</v>
      </c>
      <c r="N120" s="131"/>
      <c r="O120" s="131"/>
      <c r="P120" s="144"/>
      <c r="Q120" s="144"/>
      <c r="R120" s="93"/>
      <c r="S120" s="93"/>
      <c r="T120" s="93"/>
      <c r="U120" s="93"/>
      <c r="V120" s="258"/>
      <c r="W120" s="251"/>
      <c r="X120" s="252"/>
      <c r="Y120" s="253"/>
      <c r="Z120" s="194">
        <v>4.2708333333333335E-4</v>
      </c>
      <c r="AA120" s="177">
        <v>41</v>
      </c>
      <c r="AB120" s="177">
        <v>28</v>
      </c>
      <c r="AC120" s="177">
        <v>73</v>
      </c>
      <c r="AD120" s="41" t="s">
        <v>152</v>
      </c>
      <c r="AE120" s="42"/>
      <c r="AF120" s="42"/>
      <c r="AG120" s="42">
        <v>53</v>
      </c>
    </row>
    <row r="121" spans="1:46" ht="18.75" hidden="1" x14ac:dyDescent="0.3">
      <c r="A121" s="134"/>
      <c r="B121" s="139"/>
      <c r="C121" s="139"/>
      <c r="D121" s="52">
        <f t="shared" si="2"/>
        <v>126</v>
      </c>
      <c r="E121" s="53">
        <v>119</v>
      </c>
      <c r="F121" s="80">
        <f t="shared" si="3"/>
        <v>25.5</v>
      </c>
      <c r="G121" s="5" t="s">
        <v>68</v>
      </c>
      <c r="H121" s="11" t="s">
        <v>7</v>
      </c>
      <c r="I121" s="11" t="s">
        <v>18</v>
      </c>
      <c r="J121" s="36"/>
      <c r="L121" s="8" t="s">
        <v>92</v>
      </c>
      <c r="M121" s="8" t="s">
        <v>90</v>
      </c>
      <c r="N121" s="134"/>
      <c r="O121" s="134"/>
      <c r="P121" s="139"/>
      <c r="Q121" s="139"/>
      <c r="R121" s="94"/>
      <c r="S121" s="94"/>
      <c r="T121" s="94"/>
      <c r="U121" s="94"/>
      <c r="V121" s="264"/>
      <c r="W121" s="252"/>
      <c r="X121" s="252"/>
      <c r="Y121" s="252"/>
      <c r="Z121" s="195"/>
      <c r="AA121" s="180"/>
      <c r="AB121" s="180"/>
      <c r="AC121" s="180">
        <v>39</v>
      </c>
      <c r="AD121" s="41">
        <v>1.8981481481481478E-4</v>
      </c>
      <c r="AE121" s="42">
        <v>51</v>
      </c>
      <c r="AF121" s="42">
        <v>14</v>
      </c>
      <c r="AG121" s="42">
        <v>87</v>
      </c>
    </row>
    <row r="122" spans="1:46" ht="18.75" hidden="1" x14ac:dyDescent="0.3">
      <c r="A122" s="134"/>
      <c r="B122" s="139"/>
      <c r="C122" s="139"/>
      <c r="D122" s="52">
        <f t="shared" si="2"/>
        <v>125</v>
      </c>
      <c r="E122" s="53">
        <v>120</v>
      </c>
      <c r="F122" s="80">
        <f t="shared" si="3"/>
        <v>26</v>
      </c>
      <c r="G122" s="5" t="s">
        <v>117</v>
      </c>
      <c r="H122" s="11" t="s">
        <v>13</v>
      </c>
      <c r="I122" s="11" t="s">
        <v>118</v>
      </c>
      <c r="J122" s="21" t="s">
        <v>210</v>
      </c>
      <c r="L122" s="8" t="s">
        <v>92</v>
      </c>
      <c r="M122" s="8" t="s">
        <v>90</v>
      </c>
      <c r="N122" s="134"/>
      <c r="O122" s="134"/>
      <c r="P122" s="139"/>
      <c r="Q122" s="139"/>
      <c r="R122" s="94"/>
      <c r="S122" s="94"/>
      <c r="T122" s="94"/>
      <c r="U122" s="94"/>
      <c r="V122" s="258"/>
      <c r="W122" s="252"/>
      <c r="X122" s="252"/>
      <c r="Y122" s="253"/>
      <c r="Z122" s="195">
        <v>4.2708333333333335E-4</v>
      </c>
      <c r="AA122" s="180">
        <v>52</v>
      </c>
      <c r="AB122" s="180">
        <v>29</v>
      </c>
      <c r="AC122" s="181">
        <v>72</v>
      </c>
      <c r="AD122" s="41" t="s">
        <v>152</v>
      </c>
      <c r="AE122" s="42"/>
      <c r="AF122" s="42"/>
      <c r="AG122" s="42">
        <v>53</v>
      </c>
    </row>
    <row r="123" spans="1:46" ht="18.75" hidden="1" x14ac:dyDescent="0.3">
      <c r="A123" s="134"/>
      <c r="B123" s="139"/>
      <c r="C123" s="139"/>
      <c r="D123" s="52">
        <f t="shared" si="2"/>
        <v>123</v>
      </c>
      <c r="E123" s="53">
        <v>121</v>
      </c>
      <c r="F123" s="80">
        <f t="shared" si="3"/>
        <v>20</v>
      </c>
      <c r="G123" s="5" t="s">
        <v>136</v>
      </c>
      <c r="H123" s="11" t="s">
        <v>135</v>
      </c>
      <c r="I123" s="11" t="s">
        <v>18</v>
      </c>
      <c r="J123" s="21">
        <f>2021-2003</f>
        <v>18</v>
      </c>
      <c r="L123" s="8" t="s">
        <v>92</v>
      </c>
      <c r="M123" s="8" t="s">
        <v>90</v>
      </c>
      <c r="N123" s="134"/>
      <c r="O123" s="134"/>
      <c r="P123" s="139"/>
      <c r="Q123" s="139"/>
      <c r="R123" s="94"/>
      <c r="S123" s="94"/>
      <c r="T123" s="94"/>
      <c r="U123" s="94"/>
      <c r="V123" s="258"/>
      <c r="W123" s="252"/>
      <c r="X123" s="252"/>
      <c r="Y123" s="253"/>
      <c r="Z123" s="195">
        <v>4.3865740740740736E-4</v>
      </c>
      <c r="AA123" s="180">
        <v>40</v>
      </c>
      <c r="AB123" s="180">
        <v>31</v>
      </c>
      <c r="AC123" s="181">
        <v>70</v>
      </c>
      <c r="AD123" s="41" t="s">
        <v>152</v>
      </c>
      <c r="AE123" s="42"/>
      <c r="AF123" s="42"/>
      <c r="AG123" s="42">
        <v>53</v>
      </c>
    </row>
    <row r="124" spans="1:46" s="14" customFormat="1" ht="18.75" hidden="1" x14ac:dyDescent="0.3">
      <c r="A124" s="134"/>
      <c r="B124" s="139"/>
      <c r="C124" s="139"/>
      <c r="D124" s="52">
        <f t="shared" si="2"/>
        <v>118</v>
      </c>
      <c r="E124" s="53">
        <v>122</v>
      </c>
      <c r="F124" s="80">
        <f t="shared" si="3"/>
        <v>17</v>
      </c>
      <c r="G124" s="5" t="s">
        <v>108</v>
      </c>
      <c r="H124" s="11" t="s">
        <v>50</v>
      </c>
      <c r="I124" s="11" t="s">
        <v>71</v>
      </c>
      <c r="J124" s="5"/>
      <c r="K124" s="10"/>
      <c r="L124" s="8" t="s">
        <v>92</v>
      </c>
      <c r="M124" s="8" t="s">
        <v>90</v>
      </c>
      <c r="N124" s="134"/>
      <c r="O124" s="134"/>
      <c r="P124" s="139"/>
      <c r="Q124" s="139"/>
      <c r="R124" s="94"/>
      <c r="S124" s="94"/>
      <c r="T124" s="94"/>
      <c r="U124" s="94"/>
      <c r="V124" s="258"/>
      <c r="W124" s="252"/>
      <c r="X124" s="252"/>
      <c r="Y124" s="253"/>
      <c r="Z124" s="195">
        <v>4.5486111111111102E-4</v>
      </c>
      <c r="AA124" s="180">
        <v>34</v>
      </c>
      <c r="AB124" s="180">
        <v>36</v>
      </c>
      <c r="AC124" s="181">
        <v>65</v>
      </c>
      <c r="AD124" s="41" t="s">
        <v>152</v>
      </c>
      <c r="AE124" s="42"/>
      <c r="AF124" s="42"/>
      <c r="AG124" s="42">
        <v>53</v>
      </c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</row>
    <row r="125" spans="1:46" s="14" customFormat="1" ht="18.75" hidden="1" x14ac:dyDescent="0.3">
      <c r="A125" s="134"/>
      <c r="B125" s="139"/>
      <c r="C125" s="139"/>
      <c r="D125" s="52">
        <f t="shared" si="2"/>
        <v>115</v>
      </c>
      <c r="E125" s="53">
        <v>123</v>
      </c>
      <c r="F125" s="80">
        <f t="shared" si="3"/>
        <v>20</v>
      </c>
      <c r="G125" s="5" t="s">
        <v>107</v>
      </c>
      <c r="H125" s="11" t="s">
        <v>50</v>
      </c>
      <c r="I125" s="11" t="s">
        <v>71</v>
      </c>
      <c r="J125" s="5"/>
      <c r="K125" s="10"/>
      <c r="L125" s="8" t="s">
        <v>92</v>
      </c>
      <c r="M125" s="8" t="s">
        <v>90</v>
      </c>
      <c r="N125" s="134"/>
      <c r="O125" s="134"/>
      <c r="P125" s="139"/>
      <c r="Q125" s="139"/>
      <c r="R125" s="94"/>
      <c r="S125" s="94"/>
      <c r="T125" s="94"/>
      <c r="U125" s="94"/>
      <c r="V125" s="258"/>
      <c r="W125" s="252"/>
      <c r="X125" s="252"/>
      <c r="Y125" s="253"/>
      <c r="Z125" s="195">
        <v>4.6296296296296293E-4</v>
      </c>
      <c r="AA125" s="180">
        <v>40</v>
      </c>
      <c r="AB125" s="180">
        <v>39</v>
      </c>
      <c r="AC125" s="181">
        <v>62</v>
      </c>
      <c r="AD125" s="41" t="s">
        <v>152</v>
      </c>
      <c r="AE125" s="42"/>
      <c r="AF125" s="42"/>
      <c r="AG125" s="42">
        <v>53</v>
      </c>
    </row>
    <row r="126" spans="1:46" s="14" customFormat="1" ht="18.75" hidden="1" x14ac:dyDescent="0.3">
      <c r="A126" s="131"/>
      <c r="B126" s="144"/>
      <c r="C126" s="144"/>
      <c r="D126" s="52">
        <f t="shared" si="2"/>
        <v>113</v>
      </c>
      <c r="E126" s="53">
        <v>124</v>
      </c>
      <c r="F126" s="80">
        <f t="shared" si="3"/>
        <v>21</v>
      </c>
      <c r="G126" s="2" t="s">
        <v>140</v>
      </c>
      <c r="H126" s="13" t="s">
        <v>142</v>
      </c>
      <c r="I126" s="13" t="s">
        <v>18</v>
      </c>
      <c r="J126" s="28">
        <f>2021-2006</f>
        <v>15</v>
      </c>
      <c r="K126" s="13"/>
      <c r="L126" s="89" t="s">
        <v>92</v>
      </c>
      <c r="M126" s="1" t="s">
        <v>90</v>
      </c>
      <c r="N126" s="131"/>
      <c r="O126" s="131"/>
      <c r="P126" s="144"/>
      <c r="Q126" s="144"/>
      <c r="R126" s="93"/>
      <c r="S126" s="93"/>
      <c r="T126" s="93"/>
      <c r="U126" s="93"/>
      <c r="V126" s="258"/>
      <c r="W126" s="251"/>
      <c r="X126" s="252"/>
      <c r="Y126" s="253"/>
      <c r="Z126" s="194">
        <v>4.6296296296296293E-4</v>
      </c>
      <c r="AA126" s="177">
        <v>42</v>
      </c>
      <c r="AB126" s="177">
        <v>41</v>
      </c>
      <c r="AC126" s="177">
        <v>60</v>
      </c>
      <c r="AD126" s="41" t="s">
        <v>152</v>
      </c>
      <c r="AE126" s="42"/>
      <c r="AF126" s="42"/>
      <c r="AG126" s="42">
        <v>53</v>
      </c>
    </row>
    <row r="127" spans="1:46" s="14" customFormat="1" ht="18.75" hidden="1" x14ac:dyDescent="0.3">
      <c r="A127" s="134"/>
      <c r="B127" s="139"/>
      <c r="C127" s="139"/>
      <c r="D127" s="52">
        <f t="shared" si="2"/>
        <v>112</v>
      </c>
      <c r="E127" s="53">
        <v>125</v>
      </c>
      <c r="F127" s="80">
        <f t="shared" si="3"/>
        <v>20</v>
      </c>
      <c r="G127" s="5" t="s">
        <v>109</v>
      </c>
      <c r="H127" s="11" t="s">
        <v>101</v>
      </c>
      <c r="I127" s="11" t="s">
        <v>71</v>
      </c>
      <c r="J127" s="21"/>
      <c r="K127" s="10"/>
      <c r="L127" s="8" t="s">
        <v>92</v>
      </c>
      <c r="M127" s="8" t="s">
        <v>90</v>
      </c>
      <c r="N127" s="134"/>
      <c r="O127" s="134"/>
      <c r="P127" s="139"/>
      <c r="Q127" s="139"/>
      <c r="R127" s="94"/>
      <c r="S127" s="94"/>
      <c r="T127" s="94"/>
      <c r="U127" s="94"/>
      <c r="V127" s="258"/>
      <c r="W127" s="252"/>
      <c r="X127" s="252"/>
      <c r="Y127" s="253"/>
      <c r="Z127" s="195">
        <v>4.6527777777777778E-4</v>
      </c>
      <c r="AA127" s="180">
        <v>40</v>
      </c>
      <c r="AB127" s="180">
        <v>42</v>
      </c>
      <c r="AC127" s="181">
        <v>59</v>
      </c>
      <c r="AD127" s="41" t="s">
        <v>152</v>
      </c>
      <c r="AE127" s="42"/>
      <c r="AF127" s="42"/>
      <c r="AG127" s="42">
        <v>53</v>
      </c>
    </row>
    <row r="128" spans="1:46" ht="18.75" hidden="1" x14ac:dyDescent="0.3">
      <c r="A128" s="134"/>
      <c r="B128" s="139"/>
      <c r="C128" s="139"/>
      <c r="D128" s="52">
        <f t="shared" si="2"/>
        <v>110</v>
      </c>
      <c r="E128" s="53">
        <v>126</v>
      </c>
      <c r="F128" s="80">
        <f t="shared" si="3"/>
        <v>22.5</v>
      </c>
      <c r="G128" s="5" t="s">
        <v>110</v>
      </c>
      <c r="H128" s="11" t="s">
        <v>50</v>
      </c>
      <c r="I128" s="11" t="s">
        <v>71</v>
      </c>
      <c r="J128" s="14"/>
      <c r="L128" s="8" t="s">
        <v>92</v>
      </c>
      <c r="M128" s="8" t="s">
        <v>90</v>
      </c>
      <c r="N128" s="134"/>
      <c r="O128" s="134"/>
      <c r="P128" s="139"/>
      <c r="Q128" s="139"/>
      <c r="R128" s="94"/>
      <c r="S128" s="94"/>
      <c r="T128" s="94"/>
      <c r="U128" s="94"/>
      <c r="V128" s="258"/>
      <c r="W128" s="252"/>
      <c r="X128" s="252"/>
      <c r="Y128" s="253"/>
      <c r="Z128" s="195">
        <v>4.7569444444444444E-4</v>
      </c>
      <c r="AA128" s="180">
        <v>45</v>
      </c>
      <c r="AB128" s="180">
        <v>44</v>
      </c>
      <c r="AC128" s="181">
        <v>57</v>
      </c>
      <c r="AD128" s="41" t="s">
        <v>152</v>
      </c>
      <c r="AE128" s="42"/>
      <c r="AF128" s="42"/>
      <c r="AG128" s="42">
        <v>53</v>
      </c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</row>
    <row r="129" spans="1:46" ht="18.75" hidden="1" x14ac:dyDescent="0.3">
      <c r="A129" s="134"/>
      <c r="B129" s="139"/>
      <c r="C129" s="139"/>
      <c r="D129" s="52">
        <f t="shared" si="2"/>
        <v>107</v>
      </c>
      <c r="E129" s="53">
        <v>127</v>
      </c>
      <c r="F129" s="80">
        <f t="shared" si="3"/>
        <v>18.5</v>
      </c>
      <c r="G129" s="5" t="s">
        <v>112</v>
      </c>
      <c r="H129" s="11" t="s">
        <v>101</v>
      </c>
      <c r="I129" s="11" t="s">
        <v>71</v>
      </c>
      <c r="J129" s="14"/>
      <c r="L129" s="8" t="s">
        <v>92</v>
      </c>
      <c r="M129" s="8" t="s">
        <v>90</v>
      </c>
      <c r="N129" s="134"/>
      <c r="O129" s="134"/>
      <c r="P129" s="139"/>
      <c r="Q129" s="139"/>
      <c r="R129" s="94"/>
      <c r="S129" s="94"/>
      <c r="T129" s="94"/>
      <c r="U129" s="94"/>
      <c r="V129" s="258"/>
      <c r="W129" s="252"/>
      <c r="X129" s="252"/>
      <c r="Y129" s="253"/>
      <c r="Z129" s="195">
        <v>4.942129629629629E-4</v>
      </c>
      <c r="AA129" s="180">
        <v>37</v>
      </c>
      <c r="AB129" s="180">
        <v>47</v>
      </c>
      <c r="AC129" s="181">
        <v>54</v>
      </c>
      <c r="AD129" s="41" t="s">
        <v>152</v>
      </c>
      <c r="AE129" s="42"/>
      <c r="AF129" s="42"/>
      <c r="AG129" s="42">
        <v>53</v>
      </c>
    </row>
    <row r="130" spans="1:46" s="2" customFormat="1" ht="18.75" hidden="1" x14ac:dyDescent="0.3">
      <c r="A130" s="131"/>
      <c r="B130" s="144"/>
      <c r="C130" s="144"/>
      <c r="D130" s="52">
        <f t="shared" si="2"/>
        <v>105</v>
      </c>
      <c r="E130" s="53">
        <v>128</v>
      </c>
      <c r="F130" s="80">
        <f t="shared" si="3"/>
        <v>19.5</v>
      </c>
      <c r="G130" s="2" t="s">
        <v>138</v>
      </c>
      <c r="H130" s="13" t="s">
        <v>114</v>
      </c>
      <c r="I130" s="13" t="s">
        <v>18</v>
      </c>
      <c r="J130" s="28">
        <f>2021-2008</f>
        <v>13</v>
      </c>
      <c r="K130" s="13"/>
      <c r="L130" s="89" t="s">
        <v>92</v>
      </c>
      <c r="M130" s="1" t="s">
        <v>90</v>
      </c>
      <c r="N130" s="131"/>
      <c r="O130" s="131"/>
      <c r="P130" s="144"/>
      <c r="Q130" s="144"/>
      <c r="R130" s="93"/>
      <c r="S130" s="93"/>
      <c r="T130" s="93"/>
      <c r="U130" s="93"/>
      <c r="V130" s="258"/>
      <c r="W130" s="251"/>
      <c r="X130" s="252"/>
      <c r="Y130" s="253"/>
      <c r="Z130" s="194">
        <v>5.3125000000000004E-4</v>
      </c>
      <c r="AA130" s="177">
        <v>39</v>
      </c>
      <c r="AB130" s="177">
        <v>49</v>
      </c>
      <c r="AC130" s="177">
        <v>52</v>
      </c>
      <c r="AD130" s="41" t="s">
        <v>152</v>
      </c>
      <c r="AE130" s="42"/>
      <c r="AF130" s="42"/>
      <c r="AG130" s="42">
        <v>53</v>
      </c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</row>
    <row r="131" spans="1:46" ht="18.75" hidden="1" x14ac:dyDescent="0.3">
      <c r="A131" s="134"/>
      <c r="B131" s="139"/>
      <c r="C131" s="139"/>
      <c r="D131" s="52">
        <f t="shared" ref="D131:D146" si="4">Q131+U131+Y131+AC131+AG131</f>
        <v>102</v>
      </c>
      <c r="E131" s="53">
        <v>129</v>
      </c>
      <c r="F131" s="80">
        <f t="shared" si="3"/>
        <v>16.5</v>
      </c>
      <c r="G131" s="5" t="s">
        <v>145</v>
      </c>
      <c r="H131" s="11" t="s">
        <v>142</v>
      </c>
      <c r="I131" s="11" t="s">
        <v>18</v>
      </c>
      <c r="J131" s="21">
        <f>2021-2006</f>
        <v>15</v>
      </c>
      <c r="L131" s="8" t="s">
        <v>92</v>
      </c>
      <c r="M131" s="8" t="s">
        <v>90</v>
      </c>
      <c r="N131" s="134"/>
      <c r="O131" s="134"/>
      <c r="P131" s="139"/>
      <c r="Q131" s="139"/>
      <c r="R131" s="94"/>
      <c r="S131" s="94"/>
      <c r="T131" s="94"/>
      <c r="U131" s="94"/>
      <c r="V131" s="258"/>
      <c r="W131" s="252"/>
      <c r="X131" s="252"/>
      <c r="Y131" s="253"/>
      <c r="Z131" s="195">
        <v>5.5555555555555556E-4</v>
      </c>
      <c r="AA131" s="180">
        <v>33</v>
      </c>
      <c r="AB131" s="180">
        <v>52</v>
      </c>
      <c r="AC131" s="181">
        <v>49</v>
      </c>
      <c r="AD131" s="41" t="s">
        <v>152</v>
      </c>
      <c r="AE131" s="42"/>
      <c r="AF131" s="42"/>
      <c r="AG131" s="42">
        <v>53</v>
      </c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</row>
    <row r="132" spans="1:46" ht="18.75" hidden="1" x14ac:dyDescent="0.3">
      <c r="A132" s="134"/>
      <c r="B132" s="139"/>
      <c r="C132" s="139"/>
      <c r="D132" s="52">
        <f t="shared" si="4"/>
        <v>101</v>
      </c>
      <c r="E132" s="53">
        <v>130</v>
      </c>
      <c r="F132" s="80">
        <f t="shared" ref="F132:F146" si="5">AVERAGE(O132,S132,W132,AA132,AE132,)</f>
        <v>17.5</v>
      </c>
      <c r="G132" s="5" t="s">
        <v>141</v>
      </c>
      <c r="H132" s="11" t="s">
        <v>142</v>
      </c>
      <c r="I132" s="11" t="s">
        <v>18</v>
      </c>
      <c r="J132" s="21">
        <f>2021-2006</f>
        <v>15</v>
      </c>
      <c r="L132" s="8" t="s">
        <v>92</v>
      </c>
      <c r="M132" s="8" t="s">
        <v>90</v>
      </c>
      <c r="N132" s="134"/>
      <c r="O132" s="134"/>
      <c r="P132" s="139"/>
      <c r="Q132" s="139"/>
      <c r="R132" s="94"/>
      <c r="S132" s="94"/>
      <c r="T132" s="94"/>
      <c r="U132" s="94"/>
      <c r="V132" s="258"/>
      <c r="W132" s="252"/>
      <c r="X132" s="252"/>
      <c r="Y132" s="253"/>
      <c r="Z132" s="195">
        <v>5.6724537037037041E-4</v>
      </c>
      <c r="AA132" s="180">
        <v>35</v>
      </c>
      <c r="AB132" s="180">
        <v>53</v>
      </c>
      <c r="AC132" s="181">
        <v>48</v>
      </c>
      <c r="AD132" s="41" t="s">
        <v>152</v>
      </c>
      <c r="AE132" s="42"/>
      <c r="AF132" s="42"/>
      <c r="AG132" s="42">
        <v>53</v>
      </c>
    </row>
    <row r="133" spans="1:46" ht="18.75" hidden="1" x14ac:dyDescent="0.3">
      <c r="A133" s="131"/>
      <c r="B133" s="144"/>
      <c r="C133" s="144"/>
      <c r="D133" s="52">
        <f t="shared" si="4"/>
        <v>101</v>
      </c>
      <c r="E133" s="53">
        <v>131</v>
      </c>
      <c r="F133" s="80">
        <f t="shared" si="5"/>
        <v>43.333333333333336</v>
      </c>
      <c r="G133" s="2" t="s">
        <v>9</v>
      </c>
      <c r="H133" s="13" t="s">
        <v>88</v>
      </c>
      <c r="I133" s="13" t="s">
        <v>18</v>
      </c>
      <c r="J133" s="5"/>
      <c r="K133" s="13"/>
      <c r="L133" s="89" t="s">
        <v>92</v>
      </c>
      <c r="M133" s="7" t="s">
        <v>90</v>
      </c>
      <c r="N133" s="131"/>
      <c r="O133" s="131"/>
      <c r="P133" s="144"/>
      <c r="Q133" s="144"/>
      <c r="R133" s="93"/>
      <c r="S133" s="93"/>
      <c r="T133" s="93"/>
      <c r="U133" s="93"/>
      <c r="V133" s="258"/>
      <c r="W133" s="263"/>
      <c r="X133" s="252"/>
      <c r="Y133" s="253"/>
      <c r="Z133" s="194">
        <v>6.0648148148148139E-4</v>
      </c>
      <c r="AA133" s="177">
        <v>57</v>
      </c>
      <c r="AB133" s="177">
        <v>56</v>
      </c>
      <c r="AC133" s="177">
        <v>45</v>
      </c>
      <c r="AD133" s="45">
        <v>2.6388888888888886E-4</v>
      </c>
      <c r="AE133" s="46">
        <v>73</v>
      </c>
      <c r="AF133" s="46">
        <v>45</v>
      </c>
      <c r="AG133" s="46">
        <v>56</v>
      </c>
    </row>
    <row r="134" spans="1:46" s="33" customFormat="1" ht="18.75" hidden="1" x14ac:dyDescent="0.3">
      <c r="A134" s="134"/>
      <c r="B134" s="139"/>
      <c r="C134" s="139"/>
      <c r="D134" s="52">
        <f t="shared" si="4"/>
        <v>100</v>
      </c>
      <c r="E134" s="53">
        <v>132</v>
      </c>
      <c r="F134" s="80">
        <f t="shared" si="5"/>
        <v>20</v>
      </c>
      <c r="G134" s="5" t="s">
        <v>115</v>
      </c>
      <c r="H134" s="11" t="s">
        <v>7</v>
      </c>
      <c r="I134" s="11" t="s">
        <v>18</v>
      </c>
      <c r="J134" s="14"/>
      <c r="K134" s="10"/>
      <c r="L134" s="8" t="s">
        <v>77</v>
      </c>
      <c r="M134" s="8" t="s">
        <v>90</v>
      </c>
      <c r="N134" s="134"/>
      <c r="O134" s="134"/>
      <c r="P134" s="139"/>
      <c r="Q134" s="139"/>
      <c r="R134" s="94"/>
      <c r="S134" s="94"/>
      <c r="T134" s="94"/>
      <c r="U134" s="94"/>
      <c r="V134" s="258"/>
      <c r="W134" s="252"/>
      <c r="X134" s="252"/>
      <c r="Y134" s="253"/>
      <c r="Z134" s="195">
        <v>5.8564814814814818E-4</v>
      </c>
      <c r="AA134" s="180">
        <v>40</v>
      </c>
      <c r="AB134" s="180">
        <v>54</v>
      </c>
      <c r="AC134" s="181">
        <v>47</v>
      </c>
      <c r="AD134" s="41" t="s">
        <v>152</v>
      </c>
      <c r="AE134" s="42"/>
      <c r="AF134" s="42"/>
      <c r="AG134" s="42">
        <v>53</v>
      </c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</row>
    <row r="135" spans="1:46" ht="18.75" hidden="1" x14ac:dyDescent="0.3">
      <c r="A135" s="134"/>
      <c r="B135" s="139"/>
      <c r="C135" s="139"/>
      <c r="D135" s="52">
        <f t="shared" si="4"/>
        <v>99</v>
      </c>
      <c r="E135" s="53">
        <v>133</v>
      </c>
      <c r="F135" s="80">
        <f t="shared" si="5"/>
        <v>19</v>
      </c>
      <c r="G135" s="5" t="s">
        <v>139</v>
      </c>
      <c r="H135" s="11" t="s">
        <v>114</v>
      </c>
      <c r="I135" s="11" t="s">
        <v>18</v>
      </c>
      <c r="J135" s="21">
        <f>2021-2008</f>
        <v>13</v>
      </c>
      <c r="L135" s="8" t="s">
        <v>92</v>
      </c>
      <c r="M135" s="8" t="s">
        <v>90</v>
      </c>
      <c r="N135" s="134"/>
      <c r="O135" s="134"/>
      <c r="P135" s="139"/>
      <c r="Q135" s="139"/>
      <c r="R135" s="94"/>
      <c r="S135" s="94"/>
      <c r="T135" s="94"/>
      <c r="U135" s="94"/>
      <c r="V135" s="258"/>
      <c r="W135" s="252"/>
      <c r="X135" s="252"/>
      <c r="Y135" s="253"/>
      <c r="Z135" s="195">
        <v>6.030092592592593E-4</v>
      </c>
      <c r="AA135" s="180">
        <v>38</v>
      </c>
      <c r="AB135" s="180">
        <v>55</v>
      </c>
      <c r="AC135" s="181">
        <v>46</v>
      </c>
      <c r="AD135" s="41" t="s">
        <v>152</v>
      </c>
      <c r="AE135" s="42"/>
      <c r="AF135" s="42"/>
      <c r="AG135" s="42">
        <v>53</v>
      </c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</row>
    <row r="136" spans="1:46" ht="18.75" hidden="1" x14ac:dyDescent="0.3">
      <c r="A136" s="131"/>
      <c r="B136" s="144"/>
      <c r="C136" s="144"/>
      <c r="D136" s="52">
        <f t="shared" si="4"/>
        <v>97</v>
      </c>
      <c r="E136" s="53">
        <v>134</v>
      </c>
      <c r="F136" s="80">
        <f t="shared" si="5"/>
        <v>20</v>
      </c>
      <c r="G136" s="2" t="s">
        <v>111</v>
      </c>
      <c r="H136" s="13" t="s">
        <v>101</v>
      </c>
      <c r="I136" s="13" t="s">
        <v>71</v>
      </c>
      <c r="J136" s="5" t="s">
        <v>210</v>
      </c>
      <c r="K136" s="13" t="s">
        <v>77</v>
      </c>
      <c r="L136" s="89" t="s">
        <v>77</v>
      </c>
      <c r="M136" s="1" t="s">
        <v>90</v>
      </c>
      <c r="N136" s="131"/>
      <c r="O136" s="131"/>
      <c r="P136" s="144"/>
      <c r="Q136" s="144"/>
      <c r="R136" s="93"/>
      <c r="S136" s="93"/>
      <c r="T136" s="93"/>
      <c r="U136" s="93"/>
      <c r="V136" s="258"/>
      <c r="W136" s="251"/>
      <c r="X136" s="252"/>
      <c r="Y136" s="253"/>
      <c r="Z136" s="194">
        <v>6.076388888888889E-4</v>
      </c>
      <c r="AA136" s="177">
        <v>40</v>
      </c>
      <c r="AB136" s="177">
        <v>57</v>
      </c>
      <c r="AC136" s="177">
        <v>44</v>
      </c>
      <c r="AD136" s="41" t="s">
        <v>152</v>
      </c>
      <c r="AE136" s="42"/>
      <c r="AF136" s="42"/>
      <c r="AG136" s="42">
        <v>53</v>
      </c>
    </row>
    <row r="137" spans="1:46" ht="18.75" hidden="1" x14ac:dyDescent="0.3">
      <c r="A137" s="131"/>
      <c r="B137" s="144"/>
      <c r="C137" s="144"/>
      <c r="D137" s="52">
        <f t="shared" si="4"/>
        <v>96</v>
      </c>
      <c r="E137" s="53">
        <v>135</v>
      </c>
      <c r="F137" s="80">
        <f t="shared" si="5"/>
        <v>17.5</v>
      </c>
      <c r="G137" s="2" t="s">
        <v>137</v>
      </c>
      <c r="H137" s="13" t="s">
        <v>135</v>
      </c>
      <c r="I137" s="13" t="s">
        <v>18</v>
      </c>
      <c r="J137" s="28" t="s">
        <v>210</v>
      </c>
      <c r="K137" s="13" t="s">
        <v>77</v>
      </c>
      <c r="L137" s="89" t="s">
        <v>77</v>
      </c>
      <c r="M137" s="1" t="s">
        <v>90</v>
      </c>
      <c r="N137" s="131"/>
      <c r="O137" s="131"/>
      <c r="P137" s="144"/>
      <c r="Q137" s="144"/>
      <c r="R137" s="93"/>
      <c r="S137" s="93"/>
      <c r="T137" s="93"/>
      <c r="U137" s="93"/>
      <c r="V137" s="258"/>
      <c r="W137" s="251"/>
      <c r="X137" s="260"/>
      <c r="Y137" s="253"/>
      <c r="Z137" s="194">
        <v>6.087962962962963E-4</v>
      </c>
      <c r="AA137" s="177">
        <v>35</v>
      </c>
      <c r="AB137" s="177">
        <v>58</v>
      </c>
      <c r="AC137" s="177">
        <v>43</v>
      </c>
      <c r="AD137" s="41" t="s">
        <v>152</v>
      </c>
      <c r="AE137" s="42"/>
      <c r="AF137" s="42"/>
      <c r="AG137" s="42">
        <v>53</v>
      </c>
    </row>
    <row r="138" spans="1:46" ht="18.75" hidden="1" x14ac:dyDescent="0.3">
      <c r="A138" s="134"/>
      <c r="B138" s="139"/>
      <c r="C138" s="139"/>
      <c r="D138" s="52">
        <f t="shared" si="4"/>
        <v>94</v>
      </c>
      <c r="E138" s="53">
        <v>136</v>
      </c>
      <c r="F138" s="80">
        <f t="shared" si="5"/>
        <v>16.5</v>
      </c>
      <c r="G138" s="5" t="s">
        <v>132</v>
      </c>
      <c r="H138" s="11" t="s">
        <v>31</v>
      </c>
      <c r="I138" s="11" t="s">
        <v>18</v>
      </c>
      <c r="J138" s="21" t="s">
        <v>210</v>
      </c>
      <c r="L138" s="8" t="s">
        <v>77</v>
      </c>
      <c r="M138" s="8" t="s">
        <v>90</v>
      </c>
      <c r="N138" s="134"/>
      <c r="O138" s="134"/>
      <c r="P138" s="139"/>
      <c r="Q138" s="139"/>
      <c r="R138" s="94"/>
      <c r="S138" s="94"/>
      <c r="T138" s="94"/>
      <c r="U138" s="94"/>
      <c r="V138" s="258"/>
      <c r="W138" s="252"/>
      <c r="X138" s="252"/>
      <c r="Y138" s="253"/>
      <c r="Z138" s="195">
        <v>6.7013888888888885E-4</v>
      </c>
      <c r="AA138" s="180">
        <v>33</v>
      </c>
      <c r="AB138" s="180">
        <v>60</v>
      </c>
      <c r="AC138" s="181">
        <v>41</v>
      </c>
      <c r="AD138" s="41" t="s">
        <v>152</v>
      </c>
      <c r="AE138" s="42"/>
      <c r="AF138" s="42"/>
      <c r="AG138" s="42">
        <v>53</v>
      </c>
    </row>
    <row r="139" spans="1:46" s="33" customFormat="1" ht="18.75" hidden="1" x14ac:dyDescent="0.3">
      <c r="A139" s="134"/>
      <c r="B139" s="139"/>
      <c r="C139" s="139"/>
      <c r="D139" s="52">
        <f t="shared" si="4"/>
        <v>84</v>
      </c>
      <c r="E139" s="53">
        <v>137</v>
      </c>
      <c r="F139" s="80">
        <f t="shared" si="5"/>
        <v>29.5</v>
      </c>
      <c r="G139" s="5" t="s">
        <v>144</v>
      </c>
      <c r="H139" s="11" t="s">
        <v>7</v>
      </c>
      <c r="I139" s="11" t="s">
        <v>37</v>
      </c>
      <c r="J139" s="21"/>
      <c r="K139" s="10"/>
      <c r="L139" s="8" t="s">
        <v>92</v>
      </c>
      <c r="M139" s="8" t="s">
        <v>90</v>
      </c>
      <c r="N139" s="134"/>
      <c r="O139" s="134"/>
      <c r="P139" s="139"/>
      <c r="Q139" s="139"/>
      <c r="R139" s="94"/>
      <c r="S139" s="94"/>
      <c r="T139" s="94"/>
      <c r="U139" s="94"/>
      <c r="V139" s="264"/>
      <c r="W139" s="252"/>
      <c r="X139" s="252"/>
      <c r="Y139" s="252"/>
      <c r="Z139" s="195"/>
      <c r="AA139" s="180"/>
      <c r="AB139" s="180"/>
      <c r="AC139" s="180"/>
      <c r="AD139" s="41">
        <v>1.9328703703703703E-4</v>
      </c>
      <c r="AE139" s="42">
        <v>59</v>
      </c>
      <c r="AF139" s="42">
        <v>17</v>
      </c>
      <c r="AG139" s="42">
        <v>84</v>
      </c>
    </row>
    <row r="140" spans="1:46" ht="18.75" hidden="1" x14ac:dyDescent="0.3">
      <c r="A140" s="131"/>
      <c r="B140" s="143"/>
      <c r="C140" s="143"/>
      <c r="D140" s="52">
        <f t="shared" si="4"/>
        <v>81</v>
      </c>
      <c r="E140" s="53">
        <v>138</v>
      </c>
      <c r="F140" s="80">
        <f t="shared" si="5"/>
        <v>26</v>
      </c>
      <c r="G140" s="33" t="s">
        <v>24</v>
      </c>
      <c r="H140" s="35" t="s">
        <v>25</v>
      </c>
      <c r="I140" s="35" t="s">
        <v>36</v>
      </c>
      <c r="J140" s="21" t="s">
        <v>273</v>
      </c>
      <c r="K140" s="35"/>
      <c r="L140" s="89" t="s">
        <v>92</v>
      </c>
      <c r="M140" s="34" t="s">
        <v>90</v>
      </c>
      <c r="N140" s="131"/>
      <c r="O140" s="131"/>
      <c r="P140" s="143"/>
      <c r="Q140" s="143"/>
      <c r="R140" s="96"/>
      <c r="S140" s="96"/>
      <c r="T140" s="96"/>
      <c r="U140" s="96"/>
      <c r="V140" s="265"/>
      <c r="W140" s="260"/>
      <c r="X140" s="252"/>
      <c r="Y140" s="260"/>
      <c r="Z140" s="200"/>
      <c r="AA140" s="178"/>
      <c r="AB140" s="178"/>
      <c r="AC140" s="178"/>
      <c r="AD140" s="45">
        <v>1.9560185185185183E-4</v>
      </c>
      <c r="AE140" s="46">
        <v>52</v>
      </c>
      <c r="AF140" s="46">
        <v>20</v>
      </c>
      <c r="AG140" s="46">
        <v>81</v>
      </c>
    </row>
    <row r="141" spans="1:46" ht="18.75" hidden="1" x14ac:dyDescent="0.3">
      <c r="A141" s="134"/>
      <c r="B141" s="139"/>
      <c r="C141" s="139"/>
      <c r="D141" s="52">
        <f t="shared" si="4"/>
        <v>75</v>
      </c>
      <c r="E141" s="53">
        <v>139</v>
      </c>
      <c r="F141" s="80">
        <f t="shared" si="5"/>
        <v>22.5</v>
      </c>
      <c r="G141" s="5" t="s">
        <v>35</v>
      </c>
      <c r="H141" s="11" t="s">
        <v>34</v>
      </c>
      <c r="I141" s="11" t="s">
        <v>26</v>
      </c>
      <c r="L141" s="8" t="s">
        <v>92</v>
      </c>
      <c r="M141" s="8" t="s">
        <v>90</v>
      </c>
      <c r="N141" s="134"/>
      <c r="O141" s="134"/>
      <c r="P141" s="139"/>
      <c r="Q141" s="139"/>
      <c r="R141" s="94"/>
      <c r="S141" s="94"/>
      <c r="T141" s="94"/>
      <c r="U141" s="94"/>
      <c r="V141" s="264"/>
      <c r="W141" s="252"/>
      <c r="X141" s="252"/>
      <c r="Y141" s="252"/>
      <c r="Z141" s="195"/>
      <c r="AA141" s="180"/>
      <c r="AB141" s="180"/>
      <c r="AC141" s="180"/>
      <c r="AD141" s="41">
        <v>2.0717592592592589E-4</v>
      </c>
      <c r="AE141" s="42">
        <v>45</v>
      </c>
      <c r="AF141" s="42">
        <v>26</v>
      </c>
      <c r="AG141" s="42">
        <v>75</v>
      </c>
    </row>
    <row r="142" spans="1:46" ht="18.75" hidden="1" x14ac:dyDescent="0.3">
      <c r="A142" s="131"/>
      <c r="B142" s="143"/>
      <c r="C142" s="143"/>
      <c r="D142" s="52">
        <f t="shared" si="4"/>
        <v>71</v>
      </c>
      <c r="E142" s="53">
        <v>140</v>
      </c>
      <c r="F142" s="80">
        <f t="shared" si="5"/>
        <v>28</v>
      </c>
      <c r="G142" s="33" t="s">
        <v>80</v>
      </c>
      <c r="H142" s="35" t="s">
        <v>7</v>
      </c>
      <c r="I142" s="35" t="s">
        <v>18</v>
      </c>
      <c r="J142" s="21" t="s">
        <v>210</v>
      </c>
      <c r="K142" s="35"/>
      <c r="L142" s="89" t="s">
        <v>77</v>
      </c>
      <c r="M142" s="34" t="s">
        <v>90</v>
      </c>
      <c r="N142" s="131"/>
      <c r="O142" s="131"/>
      <c r="P142" s="143"/>
      <c r="Q142" s="143"/>
      <c r="R142" s="96"/>
      <c r="S142" s="96"/>
      <c r="T142" s="96"/>
      <c r="U142" s="96"/>
      <c r="V142" s="265"/>
      <c r="W142" s="260"/>
      <c r="X142" s="252"/>
      <c r="Y142" s="260"/>
      <c r="Z142" s="200"/>
      <c r="AA142" s="178"/>
      <c r="AB142" s="178"/>
      <c r="AC142" s="178"/>
      <c r="AD142" s="45">
        <v>2.1064814814814815E-4</v>
      </c>
      <c r="AE142" s="46">
        <v>56</v>
      </c>
      <c r="AF142" s="46">
        <v>30</v>
      </c>
      <c r="AG142" s="46">
        <v>71</v>
      </c>
    </row>
    <row r="143" spans="1:46" s="33" customFormat="1" ht="18.75" hidden="1" x14ac:dyDescent="0.3">
      <c r="A143" s="131"/>
      <c r="B143" s="143"/>
      <c r="C143" s="143"/>
      <c r="D143" s="52">
        <f t="shared" si="4"/>
        <v>67</v>
      </c>
      <c r="E143" s="53">
        <v>141</v>
      </c>
      <c r="F143" s="80">
        <f t="shared" si="5"/>
        <v>30.5</v>
      </c>
      <c r="G143" s="33" t="s">
        <v>30</v>
      </c>
      <c r="H143" s="35" t="s">
        <v>31</v>
      </c>
      <c r="I143" s="35" t="s">
        <v>37</v>
      </c>
      <c r="J143" s="36" t="s">
        <v>230</v>
      </c>
      <c r="K143" s="35"/>
      <c r="L143" s="89" t="s">
        <v>77</v>
      </c>
      <c r="M143" s="34" t="s">
        <v>90</v>
      </c>
      <c r="N143" s="131"/>
      <c r="O143" s="131"/>
      <c r="P143" s="143"/>
      <c r="Q143" s="143"/>
      <c r="R143" s="96"/>
      <c r="S143" s="96"/>
      <c r="T143" s="96"/>
      <c r="U143" s="96"/>
      <c r="V143" s="265"/>
      <c r="W143" s="260"/>
      <c r="X143" s="252"/>
      <c r="Y143" s="260"/>
      <c r="Z143" s="200"/>
      <c r="AA143" s="178"/>
      <c r="AB143" s="178"/>
      <c r="AC143" s="178"/>
      <c r="AD143" s="45">
        <v>2.1643518518518518E-4</v>
      </c>
      <c r="AE143" s="46">
        <v>61</v>
      </c>
      <c r="AF143" s="46">
        <v>34</v>
      </c>
      <c r="AG143" s="46">
        <v>67</v>
      </c>
    </row>
    <row r="144" spans="1:46" s="33" customFormat="1" ht="18.75" hidden="1" x14ac:dyDescent="0.3">
      <c r="A144" s="134"/>
      <c r="B144" s="139"/>
      <c r="C144" s="139"/>
      <c r="D144" s="52">
        <f t="shared" si="4"/>
        <v>65</v>
      </c>
      <c r="E144" s="53">
        <v>142</v>
      </c>
      <c r="F144" s="80">
        <f t="shared" si="5"/>
        <v>22.5</v>
      </c>
      <c r="G144" s="5" t="s">
        <v>78</v>
      </c>
      <c r="H144" s="11" t="s">
        <v>50</v>
      </c>
      <c r="I144" s="11" t="s">
        <v>18</v>
      </c>
      <c r="J144" s="21"/>
      <c r="K144" s="10"/>
      <c r="L144" s="8" t="s">
        <v>92</v>
      </c>
      <c r="M144" s="8" t="s">
        <v>90</v>
      </c>
      <c r="N144" s="134"/>
      <c r="O144" s="134"/>
      <c r="P144" s="139"/>
      <c r="Q144" s="139"/>
      <c r="R144" s="94"/>
      <c r="S144" s="94"/>
      <c r="T144" s="94"/>
      <c r="U144" s="94"/>
      <c r="V144" s="264"/>
      <c r="W144" s="252"/>
      <c r="X144" s="252"/>
      <c r="Y144" s="252"/>
      <c r="Z144" s="195"/>
      <c r="AA144" s="180"/>
      <c r="AB144" s="180"/>
      <c r="AC144" s="180"/>
      <c r="AD144" s="41">
        <v>2.3032407407407409E-4</v>
      </c>
      <c r="AE144" s="42">
        <v>45</v>
      </c>
      <c r="AF144" s="42">
        <v>36</v>
      </c>
      <c r="AG144" s="42">
        <v>65</v>
      </c>
    </row>
    <row r="145" spans="1:33" ht="18.75" hidden="1" x14ac:dyDescent="0.3">
      <c r="A145" s="134"/>
      <c r="B145" s="139"/>
      <c r="C145" s="139"/>
      <c r="D145" s="52">
        <f t="shared" si="4"/>
        <v>64</v>
      </c>
      <c r="E145" s="53">
        <v>143</v>
      </c>
      <c r="F145" s="80">
        <f t="shared" si="5"/>
        <v>28.5</v>
      </c>
      <c r="G145" s="5" t="s">
        <v>64</v>
      </c>
      <c r="H145" s="11" t="s">
        <v>13</v>
      </c>
      <c r="I145" s="11" t="s">
        <v>18</v>
      </c>
      <c r="J145" s="21" t="s">
        <v>210</v>
      </c>
      <c r="L145" s="8" t="s">
        <v>92</v>
      </c>
      <c r="M145" s="8" t="s">
        <v>90</v>
      </c>
      <c r="N145" s="134"/>
      <c r="O145" s="134"/>
      <c r="P145" s="139"/>
      <c r="Q145" s="139"/>
      <c r="R145" s="94"/>
      <c r="S145" s="94"/>
      <c r="T145" s="94"/>
      <c r="U145" s="94"/>
      <c r="V145" s="264"/>
      <c r="W145" s="252"/>
      <c r="X145" s="252"/>
      <c r="Y145" s="252"/>
      <c r="Z145" s="195"/>
      <c r="AA145" s="180"/>
      <c r="AB145" s="180"/>
      <c r="AC145" s="180"/>
      <c r="AD145" s="41">
        <v>2.3032407407407409E-4</v>
      </c>
      <c r="AE145" s="42">
        <v>57</v>
      </c>
      <c r="AF145" s="42">
        <v>37</v>
      </c>
      <c r="AG145" s="42">
        <v>64</v>
      </c>
    </row>
    <row r="146" spans="1:33" ht="18.75" hidden="1" x14ac:dyDescent="0.3">
      <c r="A146" s="134"/>
      <c r="B146" s="139"/>
      <c r="C146" s="139"/>
      <c r="D146" s="52">
        <f t="shared" si="4"/>
        <v>61</v>
      </c>
      <c r="E146" s="53">
        <v>144</v>
      </c>
      <c r="F146" s="80">
        <f t="shared" si="5"/>
        <v>22</v>
      </c>
      <c r="G146" s="5" t="s">
        <v>82</v>
      </c>
      <c r="H146" s="11" t="s">
        <v>13</v>
      </c>
      <c r="I146" s="11" t="s">
        <v>83</v>
      </c>
      <c r="J146" s="21" t="s">
        <v>231</v>
      </c>
      <c r="L146" s="8" t="s">
        <v>77</v>
      </c>
      <c r="M146" s="8" t="s">
        <v>90</v>
      </c>
      <c r="N146" s="134"/>
      <c r="O146" s="134"/>
      <c r="P146" s="139"/>
      <c r="Q146" s="139"/>
      <c r="R146" s="94"/>
      <c r="S146" s="94"/>
      <c r="T146" s="94"/>
      <c r="U146" s="94"/>
      <c r="V146" s="264"/>
      <c r="W146" s="252"/>
      <c r="X146" s="252"/>
      <c r="Y146" s="252"/>
      <c r="Z146" s="195"/>
      <c r="AA146" s="180"/>
      <c r="AB146" s="180"/>
      <c r="AC146" s="180"/>
      <c r="AD146" s="41">
        <v>2.3611111111111109E-4</v>
      </c>
      <c r="AE146" s="42">
        <v>44</v>
      </c>
      <c r="AF146" s="42">
        <v>40</v>
      </c>
      <c r="AG146" s="42">
        <v>61</v>
      </c>
    </row>
    <row r="147" spans="1:33" hidden="1" x14ac:dyDescent="0.25">
      <c r="C147" s="145"/>
      <c r="D147" s="5"/>
      <c r="F147" s="81"/>
      <c r="H147" s="5" t="s">
        <v>227</v>
      </c>
      <c r="M147" s="8"/>
      <c r="U147" s="81"/>
      <c r="V147" s="9"/>
      <c r="Y147" s="8"/>
    </row>
    <row r="148" spans="1:33" hidden="1" x14ac:dyDescent="0.25">
      <c r="C148" s="145"/>
      <c r="D148" s="5"/>
      <c r="E148" s="21"/>
      <c r="F148" s="11"/>
      <c r="G148" s="20" t="s">
        <v>157</v>
      </c>
      <c r="H148" s="5"/>
      <c r="M148" s="8"/>
      <c r="U148" s="81"/>
      <c r="V148" s="5"/>
      <c r="W148" s="5"/>
      <c r="X148" s="5"/>
      <c r="Y148" s="5"/>
      <c r="Z148" s="5"/>
    </row>
    <row r="149" spans="1:33" hidden="1" x14ac:dyDescent="0.25">
      <c r="B149" s="146"/>
      <c r="C149" s="147"/>
      <c r="D149" s="5"/>
      <c r="E149" s="21"/>
      <c r="F149" s="19" t="s">
        <v>147</v>
      </c>
      <c r="G149" s="11" t="s">
        <v>155</v>
      </c>
      <c r="I149" s="5"/>
      <c r="P149" s="21"/>
      <c r="Q149" s="21"/>
      <c r="T149" s="21"/>
      <c r="U149" s="11"/>
      <c r="V149" s="5"/>
      <c r="W149" s="5"/>
      <c r="X149" s="5"/>
      <c r="Y149" s="5"/>
      <c r="Z149" s="11"/>
      <c r="AB149" s="5"/>
      <c r="AC149" s="5"/>
      <c r="AD149" s="5"/>
      <c r="AE149" s="5"/>
      <c r="AF149" s="5"/>
      <c r="AG149" s="5"/>
    </row>
    <row r="150" spans="1:33" hidden="1" x14ac:dyDescent="0.25">
      <c r="B150" s="146"/>
      <c r="C150" s="148" t="s">
        <v>147</v>
      </c>
      <c r="D150" s="5"/>
      <c r="E150" s="21"/>
      <c r="F150" s="19" t="s">
        <v>148</v>
      </c>
      <c r="G150" s="11" t="s">
        <v>149</v>
      </c>
      <c r="I150" s="5"/>
      <c r="P150" s="21"/>
      <c r="Q150" s="21"/>
      <c r="T150" s="21"/>
      <c r="U150" s="19"/>
      <c r="Z150" s="11"/>
      <c r="AB150" s="5"/>
      <c r="AC150" s="5"/>
      <c r="AD150" s="5"/>
      <c r="AE150" s="5"/>
      <c r="AF150" s="5"/>
      <c r="AG150" s="5"/>
    </row>
    <row r="151" spans="1:33" hidden="1" x14ac:dyDescent="0.25">
      <c r="B151" s="146"/>
      <c r="C151" s="148" t="s">
        <v>148</v>
      </c>
      <c r="D151" s="5"/>
      <c r="E151" s="11"/>
      <c r="F151" s="37" t="s">
        <v>150</v>
      </c>
      <c r="G151" s="11" t="s">
        <v>153</v>
      </c>
      <c r="I151" s="5"/>
      <c r="P151" s="21"/>
      <c r="Q151" s="21"/>
      <c r="T151" s="21"/>
      <c r="U151" s="19"/>
      <c r="Z151" s="11"/>
      <c r="AB151" s="5"/>
      <c r="AC151" s="5"/>
      <c r="AD151" s="5"/>
      <c r="AE151" s="5"/>
      <c r="AF151" s="5"/>
      <c r="AG151" s="5"/>
    </row>
    <row r="152" spans="1:33" hidden="1" x14ac:dyDescent="0.25">
      <c r="B152" s="147"/>
      <c r="C152" s="149" t="s">
        <v>150</v>
      </c>
      <c r="D152" s="5"/>
      <c r="E152" s="11"/>
      <c r="F152" s="37" t="s">
        <v>151</v>
      </c>
      <c r="G152" s="11" t="s">
        <v>154</v>
      </c>
      <c r="I152" s="5"/>
      <c r="P152" s="11"/>
      <c r="Q152" s="11"/>
      <c r="T152" s="11"/>
      <c r="U152" s="37"/>
      <c r="Z152" s="11"/>
      <c r="AB152" s="5"/>
      <c r="AC152" s="5"/>
      <c r="AD152" s="5"/>
      <c r="AE152" s="5"/>
      <c r="AF152" s="5"/>
      <c r="AG152" s="5"/>
    </row>
    <row r="153" spans="1:33" hidden="1" x14ac:dyDescent="0.25">
      <c r="B153" s="147"/>
      <c r="C153" s="149" t="s">
        <v>151</v>
      </c>
      <c r="D153" s="5"/>
      <c r="E153" s="21"/>
      <c r="F153" s="19"/>
      <c r="I153" s="5"/>
      <c r="J153" s="5"/>
      <c r="P153" s="11"/>
      <c r="Q153" s="11"/>
      <c r="T153" s="11"/>
      <c r="U153" s="37"/>
      <c r="V153" s="5"/>
      <c r="W153" s="5"/>
      <c r="X153" s="5"/>
      <c r="Y153" s="5"/>
      <c r="Z153" s="11"/>
      <c r="AB153" s="5"/>
      <c r="AC153" s="5"/>
      <c r="AD153" s="5"/>
      <c r="AE153" s="5"/>
      <c r="AF153" s="5"/>
      <c r="AG153" s="5"/>
    </row>
    <row r="154" spans="1:33" hidden="1" x14ac:dyDescent="0.25">
      <c r="B154" s="146"/>
      <c r="C154" s="148"/>
      <c r="D154" s="5"/>
      <c r="E154" s="21"/>
      <c r="F154" s="19"/>
      <c r="G154" s="22" t="s">
        <v>160</v>
      </c>
      <c r="I154" s="5"/>
      <c r="P154" s="21"/>
      <c r="Q154" s="21"/>
      <c r="T154" s="21"/>
      <c r="U154" s="19"/>
      <c r="Z154" s="11"/>
      <c r="AB154" s="5"/>
      <c r="AC154" s="5"/>
      <c r="AD154" s="5"/>
      <c r="AE154" s="5"/>
      <c r="AF154" s="5"/>
      <c r="AG154" s="5"/>
    </row>
    <row r="155" spans="1:33" hidden="1" x14ac:dyDescent="0.25">
      <c r="B155" s="146"/>
      <c r="C155" s="148"/>
      <c r="D155" s="5"/>
      <c r="E155" s="21"/>
      <c r="F155" s="19" t="s">
        <v>147</v>
      </c>
      <c r="G155" s="5" t="s">
        <v>158</v>
      </c>
      <c r="I155" s="5"/>
      <c r="J155" s="28"/>
      <c r="P155" s="21"/>
      <c r="Q155" s="21"/>
      <c r="T155" s="21"/>
      <c r="U155" s="19"/>
      <c r="Z155" s="11"/>
      <c r="AB155" s="5"/>
      <c r="AC155" s="5"/>
      <c r="AD155" s="5"/>
      <c r="AE155" s="5"/>
      <c r="AF155" s="5"/>
      <c r="AG155" s="5"/>
    </row>
    <row r="156" spans="1:33" hidden="1" x14ac:dyDescent="0.25">
      <c r="B156" s="146"/>
      <c r="C156" s="148" t="s">
        <v>147</v>
      </c>
      <c r="D156" s="5"/>
      <c r="E156" s="21"/>
      <c r="F156" s="19" t="s">
        <v>148</v>
      </c>
      <c r="G156" s="5" t="s">
        <v>159</v>
      </c>
      <c r="I156" s="5"/>
      <c r="J156" s="36"/>
      <c r="P156" s="21"/>
      <c r="Q156" s="21"/>
      <c r="T156" s="21"/>
      <c r="U156" s="19"/>
      <c r="Z156" s="11"/>
      <c r="AB156" s="5"/>
      <c r="AC156" s="5"/>
      <c r="AD156" s="5"/>
      <c r="AE156" s="5"/>
      <c r="AF156" s="5"/>
      <c r="AG156" s="5"/>
    </row>
    <row r="157" spans="1:33" hidden="1" x14ac:dyDescent="0.25">
      <c r="B157" s="146"/>
      <c r="C157" s="148" t="s">
        <v>148</v>
      </c>
      <c r="D157" s="5"/>
      <c r="E157" s="11"/>
      <c r="F157" s="37"/>
      <c r="I157" s="5"/>
      <c r="P157" s="21"/>
      <c r="Q157" s="21"/>
      <c r="T157" s="21"/>
      <c r="U157" s="19"/>
      <c r="Z157" s="11"/>
      <c r="AB157" s="5"/>
      <c r="AC157" s="5"/>
      <c r="AD157" s="5"/>
      <c r="AE157" s="5"/>
      <c r="AF157" s="5"/>
      <c r="AG157" s="5"/>
    </row>
    <row r="158" spans="1:33" hidden="1" x14ac:dyDescent="0.25">
      <c r="B158" s="147"/>
      <c r="C158" s="149"/>
      <c r="D158" s="5"/>
      <c r="E158" s="11"/>
      <c r="F158" s="37"/>
      <c r="G158" s="22" t="s">
        <v>161</v>
      </c>
      <c r="I158" s="5"/>
      <c r="P158" s="11"/>
      <c r="Q158" s="11"/>
      <c r="T158" s="11"/>
      <c r="U158" s="37"/>
      <c r="V158" s="5"/>
      <c r="W158" s="5"/>
      <c r="X158" s="5"/>
      <c r="Y158" s="5"/>
      <c r="Z158" s="11"/>
      <c r="AB158" s="5"/>
      <c r="AC158" s="5"/>
      <c r="AD158" s="5"/>
      <c r="AE158" s="5"/>
      <c r="AF158" s="5"/>
      <c r="AG158" s="5"/>
    </row>
    <row r="159" spans="1:33" hidden="1" x14ac:dyDescent="0.25">
      <c r="B159" s="147"/>
      <c r="C159" s="149"/>
      <c r="D159" s="5"/>
      <c r="E159" s="21"/>
      <c r="F159" s="19" t="s">
        <v>147</v>
      </c>
      <c r="G159" s="5" t="s">
        <v>162</v>
      </c>
      <c r="I159" s="5"/>
      <c r="J159" s="27"/>
      <c r="P159" s="11"/>
      <c r="Q159" s="11"/>
      <c r="T159" s="11"/>
      <c r="U159" s="37"/>
      <c r="Z159" s="11"/>
      <c r="AB159" s="5"/>
      <c r="AC159" s="5"/>
      <c r="AD159" s="5"/>
      <c r="AE159" s="5"/>
      <c r="AF159" s="5"/>
      <c r="AG159" s="5"/>
    </row>
    <row r="160" spans="1:33" hidden="1" x14ac:dyDescent="0.25">
      <c r="B160" s="146"/>
      <c r="C160" s="148" t="s">
        <v>147</v>
      </c>
      <c r="D160" s="5"/>
      <c r="E160" s="21"/>
      <c r="F160" s="19" t="s">
        <v>148</v>
      </c>
      <c r="G160" s="5" t="s">
        <v>163</v>
      </c>
      <c r="I160" s="5"/>
      <c r="P160" s="21"/>
      <c r="Q160" s="21"/>
      <c r="T160" s="21"/>
      <c r="U160" s="19"/>
      <c r="V160" s="5"/>
      <c r="W160" s="5"/>
      <c r="X160" s="5"/>
      <c r="Y160" s="5"/>
      <c r="Z160" s="11"/>
      <c r="AB160" s="5"/>
      <c r="AC160" s="5"/>
      <c r="AD160" s="5"/>
      <c r="AE160" s="5"/>
      <c r="AF160" s="5"/>
      <c r="AG160" s="5"/>
    </row>
    <row r="161" spans="2:33" hidden="1" x14ac:dyDescent="0.25">
      <c r="B161" s="146"/>
      <c r="C161" s="148" t="s">
        <v>148</v>
      </c>
      <c r="D161" s="5"/>
      <c r="E161" s="21"/>
      <c r="F161" s="11"/>
      <c r="G161" s="5" t="s">
        <v>228</v>
      </c>
      <c r="I161" s="5"/>
      <c r="P161" s="21"/>
      <c r="Q161" s="21"/>
      <c r="T161" s="21"/>
      <c r="U161" s="19"/>
      <c r="Z161" s="11"/>
      <c r="AB161" s="5"/>
      <c r="AC161" s="5"/>
      <c r="AD161" s="5"/>
      <c r="AE161" s="5"/>
      <c r="AF161" s="5"/>
      <c r="AG161" s="5"/>
    </row>
    <row r="162" spans="2:33" hidden="1" x14ac:dyDescent="0.25">
      <c r="B162" s="146"/>
      <c r="C162" s="147"/>
      <c r="D162" s="5"/>
      <c r="E162" s="21"/>
      <c r="F162" s="11"/>
      <c r="G162" s="5" t="s">
        <v>229</v>
      </c>
      <c r="I162" s="5"/>
      <c r="P162" s="21"/>
      <c r="Q162" s="21"/>
      <c r="T162" s="21"/>
      <c r="U162" s="11"/>
      <c r="Z162" s="11"/>
      <c r="AB162" s="5"/>
      <c r="AC162" s="5"/>
      <c r="AD162" s="5"/>
      <c r="AE162" s="5"/>
      <c r="AF162" s="5"/>
      <c r="AG162" s="5"/>
    </row>
    <row r="163" spans="2:33" hidden="1" x14ac:dyDescent="0.25">
      <c r="B163" s="146"/>
      <c r="C163" s="147"/>
      <c r="D163" s="5"/>
      <c r="E163" s="21"/>
      <c r="F163" s="11"/>
      <c r="G163" s="6"/>
      <c r="I163" s="5"/>
      <c r="P163" s="21"/>
      <c r="Q163" s="21"/>
      <c r="T163" s="21"/>
      <c r="U163" s="11"/>
      <c r="Z163" s="11"/>
      <c r="AB163" s="5"/>
      <c r="AC163" s="5"/>
      <c r="AD163" s="5"/>
      <c r="AE163" s="5"/>
      <c r="AF163" s="5"/>
      <c r="AG163" s="5"/>
    </row>
    <row r="164" spans="2:33" hidden="1" x14ac:dyDescent="0.25">
      <c r="B164" s="146"/>
      <c r="C164" s="147"/>
      <c r="D164" s="5"/>
      <c r="E164" s="21"/>
      <c r="F164" s="11"/>
      <c r="G164" s="6"/>
      <c r="H164" s="5"/>
      <c r="I164" s="5"/>
      <c r="P164" s="21"/>
      <c r="Q164" s="21"/>
      <c r="T164" s="21"/>
      <c r="U164" s="11"/>
      <c r="Z164" s="11"/>
      <c r="AB164" s="5"/>
      <c r="AC164" s="5"/>
      <c r="AD164" s="5"/>
      <c r="AE164" s="5"/>
      <c r="AF164" s="5"/>
      <c r="AG164" s="5"/>
    </row>
    <row r="165" spans="2:33" hidden="1" x14ac:dyDescent="0.25">
      <c r="B165" s="146"/>
      <c r="C165" s="147"/>
      <c r="D165" s="5"/>
      <c r="E165" s="21"/>
      <c r="F165" s="11"/>
      <c r="G165" s="6"/>
      <c r="H165" s="5"/>
      <c r="I165" s="5"/>
      <c r="P165" s="21"/>
      <c r="Q165" s="21"/>
      <c r="T165" s="21"/>
      <c r="U165" s="11"/>
      <c r="Z165" s="11"/>
      <c r="AB165" s="5"/>
      <c r="AC165" s="5"/>
      <c r="AD165" s="5"/>
      <c r="AE165" s="5"/>
      <c r="AF165" s="5"/>
      <c r="AG165" s="5"/>
    </row>
    <row r="166" spans="2:33" hidden="1" x14ac:dyDescent="0.25">
      <c r="B166" s="146"/>
      <c r="C166" s="147"/>
      <c r="D166" s="5"/>
      <c r="E166" s="54"/>
      <c r="F166" s="11"/>
      <c r="G166" s="6"/>
      <c r="H166" s="5"/>
      <c r="I166" s="5"/>
      <c r="J166" s="27"/>
      <c r="P166" s="21"/>
      <c r="Q166" s="21"/>
      <c r="T166" s="21"/>
      <c r="U166" s="11"/>
      <c r="Z166" s="11"/>
      <c r="AB166" s="5"/>
      <c r="AC166" s="5"/>
      <c r="AD166" s="5"/>
      <c r="AE166" s="5"/>
      <c r="AF166" s="5"/>
      <c r="AG166" s="5"/>
    </row>
    <row r="167" spans="2:33" hidden="1" x14ac:dyDescent="0.25">
      <c r="B167" s="150"/>
      <c r="C167" s="147"/>
      <c r="D167" s="5"/>
      <c r="E167" s="54"/>
      <c r="F167" s="11"/>
      <c r="G167" s="6"/>
      <c r="I167" s="5"/>
      <c r="J167" s="36"/>
      <c r="P167" s="54"/>
      <c r="Q167" s="54"/>
      <c r="T167" s="54"/>
      <c r="U167" s="11"/>
      <c r="Z167" s="11"/>
      <c r="AB167" s="5"/>
      <c r="AC167" s="5"/>
      <c r="AD167" s="5"/>
      <c r="AE167" s="5"/>
      <c r="AF167" s="5"/>
      <c r="AG167" s="5"/>
    </row>
    <row r="168" spans="2:33" hidden="1" x14ac:dyDescent="0.25">
      <c r="B168" s="150"/>
      <c r="C168" s="147"/>
      <c r="D168" s="5"/>
      <c r="E168" s="54"/>
      <c r="F168" s="11"/>
      <c r="G168" s="6"/>
      <c r="I168" s="5"/>
      <c r="J168" s="36"/>
      <c r="P168" s="54"/>
      <c r="Q168" s="54"/>
      <c r="T168" s="54"/>
      <c r="U168" s="11"/>
      <c r="Z168" s="11"/>
      <c r="AB168" s="5"/>
      <c r="AC168" s="5"/>
      <c r="AD168" s="5"/>
      <c r="AE168" s="5"/>
      <c r="AF168" s="5"/>
      <c r="AG168" s="5"/>
    </row>
    <row r="169" spans="2:33" hidden="1" x14ac:dyDescent="0.25">
      <c r="B169" s="150"/>
      <c r="C169" s="147"/>
      <c r="D169" s="5"/>
      <c r="E169" s="54"/>
      <c r="F169" s="11"/>
      <c r="G169" s="6"/>
      <c r="I169" s="5"/>
      <c r="P169" s="54"/>
      <c r="Q169" s="54"/>
      <c r="T169" s="54"/>
      <c r="U169" s="11"/>
      <c r="Z169" s="11"/>
      <c r="AB169" s="5"/>
      <c r="AC169" s="5"/>
      <c r="AD169" s="5"/>
      <c r="AE169" s="5"/>
      <c r="AF169" s="5"/>
      <c r="AG169" s="5"/>
    </row>
    <row r="170" spans="2:33" hidden="1" x14ac:dyDescent="0.25">
      <c r="B170" s="150"/>
      <c r="C170" s="147"/>
      <c r="D170" s="5"/>
      <c r="E170" s="54"/>
      <c r="F170" s="11"/>
      <c r="G170" s="6"/>
      <c r="I170" s="5"/>
      <c r="J170" s="27"/>
      <c r="P170" s="54"/>
      <c r="Q170" s="54"/>
      <c r="T170" s="54"/>
      <c r="U170" s="11"/>
      <c r="Z170" s="11"/>
      <c r="AB170" s="5"/>
      <c r="AC170" s="5"/>
      <c r="AD170" s="5"/>
      <c r="AE170" s="5"/>
      <c r="AF170" s="5"/>
      <c r="AG170" s="5"/>
    </row>
    <row r="171" spans="2:33" hidden="1" x14ac:dyDescent="0.25">
      <c r="B171" s="150"/>
      <c r="C171" s="147"/>
      <c r="D171" s="5"/>
      <c r="E171" s="54"/>
      <c r="F171" s="11"/>
      <c r="G171" s="6"/>
      <c r="I171" s="5"/>
      <c r="P171" s="54"/>
      <c r="Q171" s="54"/>
      <c r="T171" s="54"/>
      <c r="U171" s="11"/>
      <c r="Z171" s="11"/>
      <c r="AB171" s="5"/>
      <c r="AC171" s="5"/>
      <c r="AD171" s="5"/>
      <c r="AE171" s="5"/>
      <c r="AF171" s="5"/>
      <c r="AG171" s="5"/>
    </row>
    <row r="172" spans="2:33" hidden="1" x14ac:dyDescent="0.25">
      <c r="B172" s="150"/>
      <c r="C172" s="147"/>
      <c r="D172" s="5"/>
      <c r="E172" s="54"/>
      <c r="F172" s="11"/>
      <c r="G172" s="6"/>
      <c r="I172" s="5"/>
      <c r="P172" s="54"/>
      <c r="Q172" s="54"/>
      <c r="T172" s="54"/>
      <c r="U172" s="11"/>
      <c r="Z172" s="11"/>
      <c r="AB172" s="5"/>
      <c r="AC172" s="5"/>
      <c r="AD172" s="5"/>
      <c r="AE172" s="5"/>
      <c r="AF172" s="5"/>
      <c r="AG172" s="5"/>
    </row>
    <row r="173" spans="2:33" hidden="1" x14ac:dyDescent="0.25">
      <c r="B173" s="150"/>
      <c r="C173" s="147"/>
      <c r="D173" s="5"/>
      <c r="E173" s="54"/>
      <c r="F173" s="11"/>
      <c r="G173" s="6"/>
      <c r="I173" s="5"/>
      <c r="P173" s="54"/>
      <c r="Q173" s="54"/>
      <c r="T173" s="54"/>
      <c r="U173" s="11"/>
      <c r="Z173" s="11"/>
      <c r="AB173" s="5"/>
      <c r="AC173" s="5"/>
      <c r="AD173" s="5"/>
      <c r="AE173" s="5"/>
      <c r="AF173" s="5"/>
      <c r="AG173" s="5"/>
    </row>
    <row r="174" spans="2:33" hidden="1" x14ac:dyDescent="0.25">
      <c r="B174" s="150"/>
      <c r="C174" s="147"/>
      <c r="D174" s="5"/>
      <c r="E174" s="54"/>
      <c r="F174" s="11"/>
      <c r="G174" s="6"/>
      <c r="I174" s="5"/>
      <c r="P174" s="54"/>
      <c r="Q174" s="54"/>
      <c r="T174" s="54"/>
      <c r="U174" s="11"/>
      <c r="Z174" s="11"/>
      <c r="AB174" s="5"/>
      <c r="AC174" s="5"/>
      <c r="AD174" s="5"/>
      <c r="AE174" s="5"/>
      <c r="AF174" s="5"/>
      <c r="AG174" s="5"/>
    </row>
    <row r="175" spans="2:33" hidden="1" x14ac:dyDescent="0.25">
      <c r="B175" s="150"/>
      <c r="C175" s="147"/>
      <c r="E175" s="54"/>
      <c r="F175" s="11"/>
      <c r="G175" s="6"/>
      <c r="I175" s="5"/>
      <c r="P175" s="54"/>
      <c r="Q175" s="54"/>
      <c r="T175" s="54"/>
      <c r="U175" s="11"/>
      <c r="Z175" s="11"/>
      <c r="AB175" s="5"/>
      <c r="AC175" s="5"/>
      <c r="AD175" s="5"/>
      <c r="AE175" s="5"/>
      <c r="AF175" s="5"/>
      <c r="AG175" s="5"/>
    </row>
    <row r="176" spans="2:33" hidden="1" x14ac:dyDescent="0.25">
      <c r="B176" s="150"/>
      <c r="C176" s="147"/>
      <c r="D176" s="5"/>
      <c r="E176" s="54"/>
      <c r="F176" s="11"/>
      <c r="G176" s="6"/>
      <c r="P176" s="54"/>
      <c r="Q176" s="54"/>
      <c r="T176" s="54"/>
      <c r="U176" s="11"/>
      <c r="Z176" s="11"/>
      <c r="AB176" s="5"/>
    </row>
    <row r="177" spans="2:33" hidden="1" x14ac:dyDescent="0.25">
      <c r="B177" s="150"/>
      <c r="C177" s="147"/>
      <c r="D177" s="5"/>
      <c r="E177" s="54"/>
      <c r="F177" s="11"/>
      <c r="G177" s="6"/>
      <c r="I177" s="5"/>
      <c r="J177" s="5"/>
      <c r="P177" s="54"/>
      <c r="Q177" s="54"/>
      <c r="T177" s="54"/>
      <c r="U177" s="11"/>
      <c r="V177" s="5"/>
      <c r="W177" s="5"/>
      <c r="X177" s="5"/>
      <c r="Y177" s="5"/>
      <c r="Z177" s="11"/>
      <c r="AB177" s="5"/>
      <c r="AD177" s="5"/>
      <c r="AE177" s="5"/>
      <c r="AF177" s="5"/>
      <c r="AG177" s="5"/>
    </row>
    <row r="178" spans="2:33" hidden="1" x14ac:dyDescent="0.25">
      <c r="B178" s="150"/>
      <c r="C178" s="147"/>
      <c r="D178" s="5"/>
      <c r="E178" s="54"/>
      <c r="F178" s="11"/>
      <c r="G178" s="6"/>
      <c r="I178" s="5"/>
      <c r="J178" s="5"/>
      <c r="P178" s="54"/>
      <c r="Q178" s="54"/>
      <c r="T178" s="54"/>
      <c r="U178" s="11"/>
      <c r="V178" s="5"/>
      <c r="W178" s="5"/>
      <c r="X178" s="5"/>
      <c r="Y178" s="5"/>
      <c r="Z178" s="11"/>
      <c r="AB178" s="5"/>
      <c r="AD178" s="5"/>
      <c r="AE178" s="5"/>
      <c r="AF178" s="5"/>
      <c r="AG178" s="5"/>
    </row>
    <row r="179" spans="2:33" hidden="1" x14ac:dyDescent="0.25">
      <c r="B179" s="150"/>
      <c r="C179" s="147"/>
      <c r="D179" s="5"/>
      <c r="E179" s="54"/>
      <c r="F179" s="11"/>
      <c r="G179" s="6"/>
      <c r="I179" s="5"/>
      <c r="J179" s="5"/>
      <c r="P179" s="54"/>
      <c r="Q179" s="54"/>
      <c r="T179" s="54"/>
      <c r="U179" s="11"/>
      <c r="V179" s="5"/>
      <c r="W179" s="5"/>
      <c r="X179" s="5"/>
      <c r="Y179" s="5"/>
      <c r="Z179" s="11"/>
      <c r="AB179" s="5"/>
      <c r="AD179" s="5"/>
      <c r="AE179" s="5"/>
      <c r="AF179" s="5"/>
      <c r="AG179" s="5"/>
    </row>
    <row r="180" spans="2:33" hidden="1" x14ac:dyDescent="0.25">
      <c r="B180" s="150"/>
      <c r="C180" s="147"/>
      <c r="D180" s="5"/>
      <c r="E180" s="21"/>
      <c r="F180" s="11"/>
      <c r="G180" s="6"/>
      <c r="I180" s="5"/>
      <c r="J180" s="5"/>
      <c r="P180" s="54"/>
      <c r="Q180" s="54"/>
      <c r="T180" s="54"/>
      <c r="U180" s="11"/>
      <c r="V180" s="5"/>
      <c r="W180" s="5"/>
      <c r="X180" s="5"/>
      <c r="Y180" s="5"/>
      <c r="Z180" s="11"/>
      <c r="AB180" s="5"/>
      <c r="AD180" s="5"/>
      <c r="AE180" s="5"/>
      <c r="AF180" s="5"/>
      <c r="AG180" s="5"/>
    </row>
    <row r="181" spans="2:33" hidden="1" x14ac:dyDescent="0.25">
      <c r="B181" s="146"/>
      <c r="C181" s="147"/>
      <c r="D181" s="5"/>
      <c r="E181" s="21"/>
      <c r="F181" s="11"/>
      <c r="G181" s="6"/>
      <c r="I181" s="5"/>
      <c r="J181" s="5"/>
      <c r="P181" s="21"/>
      <c r="Q181" s="21"/>
      <c r="T181" s="21"/>
      <c r="U181" s="11"/>
      <c r="V181" s="5"/>
      <c r="W181" s="5"/>
      <c r="X181" s="5"/>
      <c r="Y181" s="5"/>
      <c r="Z181" s="11"/>
      <c r="AB181" s="5"/>
      <c r="AD181" s="5"/>
      <c r="AE181" s="5"/>
      <c r="AF181" s="5"/>
      <c r="AG181" s="5"/>
    </row>
    <row r="182" spans="2:33" hidden="1" x14ac:dyDescent="0.25">
      <c r="B182" s="146"/>
      <c r="C182" s="147"/>
      <c r="D182" s="5"/>
      <c r="F182" s="81"/>
      <c r="G182" s="6"/>
      <c r="I182" s="5"/>
      <c r="J182" s="5"/>
      <c r="P182" s="21"/>
      <c r="Q182" s="21"/>
      <c r="T182" s="21"/>
      <c r="U182" s="11"/>
      <c r="V182" s="5"/>
      <c r="W182" s="5"/>
      <c r="X182" s="5"/>
      <c r="Y182" s="5"/>
      <c r="Z182" s="11"/>
      <c r="AB182" s="5"/>
      <c r="AD182" s="5"/>
      <c r="AE182" s="5"/>
      <c r="AF182" s="5"/>
      <c r="AG182" s="5"/>
    </row>
    <row r="183" spans="2:33" hidden="1" x14ac:dyDescent="0.25">
      <c r="C183" s="145"/>
      <c r="D183" s="5"/>
      <c r="F183" s="81"/>
      <c r="I183" s="5"/>
      <c r="J183" s="5"/>
      <c r="U183" s="81"/>
      <c r="V183" s="5"/>
      <c r="W183" s="5"/>
      <c r="X183" s="5"/>
      <c r="Y183" s="5"/>
      <c r="AD183" s="5"/>
      <c r="AE183" s="5"/>
      <c r="AF183" s="5"/>
      <c r="AG183" s="5"/>
    </row>
    <row r="184" spans="2:33" hidden="1" x14ac:dyDescent="0.25">
      <c r="C184" s="145"/>
      <c r="D184" s="5"/>
      <c r="F184" s="81"/>
      <c r="I184" s="5"/>
      <c r="J184" s="5"/>
      <c r="U184" s="81"/>
      <c r="V184" s="5"/>
      <c r="W184" s="5"/>
      <c r="X184" s="5"/>
      <c r="Y184" s="5"/>
      <c r="AD184" s="5"/>
      <c r="AE184" s="5"/>
      <c r="AF184" s="5"/>
      <c r="AG184" s="5"/>
    </row>
    <row r="185" spans="2:33" hidden="1" x14ac:dyDescent="0.25">
      <c r="C185" s="145"/>
      <c r="D185" s="5"/>
      <c r="F185" s="81"/>
      <c r="I185" s="5"/>
      <c r="J185" s="5"/>
      <c r="U185" s="81"/>
      <c r="V185" s="5"/>
      <c r="W185" s="5"/>
      <c r="X185" s="5"/>
      <c r="Y185" s="5"/>
      <c r="AD185" s="5"/>
      <c r="AE185" s="5"/>
      <c r="AF185" s="5"/>
      <c r="AG185" s="5"/>
    </row>
    <row r="186" spans="2:33" hidden="1" x14ac:dyDescent="0.25">
      <c r="C186" s="145"/>
      <c r="D186" s="5"/>
      <c r="F186" s="81"/>
      <c r="I186" s="5"/>
      <c r="J186" s="5"/>
      <c r="U186" s="81"/>
      <c r="V186" s="5"/>
      <c r="W186" s="5"/>
      <c r="X186" s="5"/>
      <c r="Y186" s="5"/>
      <c r="AD186" s="5"/>
      <c r="AE186" s="5"/>
      <c r="AF186" s="5"/>
      <c r="AG186" s="5"/>
    </row>
    <row r="187" spans="2:33" hidden="1" x14ac:dyDescent="0.25">
      <c r="C187" s="145"/>
      <c r="D187" s="5"/>
      <c r="F187" s="81"/>
      <c r="I187" s="5"/>
      <c r="J187" s="5"/>
      <c r="U187" s="81"/>
      <c r="V187" s="5"/>
      <c r="W187" s="5"/>
      <c r="X187" s="5"/>
      <c r="Y187" s="5"/>
      <c r="AD187" s="5"/>
      <c r="AE187" s="5"/>
      <c r="AF187" s="5"/>
      <c r="AG187" s="5"/>
    </row>
    <row r="188" spans="2:33" hidden="1" x14ac:dyDescent="0.25">
      <c r="C188" s="145"/>
      <c r="D188" s="5"/>
      <c r="F188" s="81"/>
      <c r="I188" s="5"/>
      <c r="J188" s="5"/>
      <c r="U188" s="81"/>
      <c r="V188" s="5"/>
      <c r="W188" s="5"/>
      <c r="X188" s="5"/>
      <c r="Y188" s="5"/>
      <c r="AD188" s="5"/>
      <c r="AE188" s="5"/>
      <c r="AF188" s="5"/>
      <c r="AG188" s="5"/>
    </row>
    <row r="189" spans="2:33" hidden="1" x14ac:dyDescent="0.25">
      <c r="C189" s="145"/>
      <c r="D189" s="5"/>
      <c r="F189" s="81"/>
      <c r="I189" s="5"/>
      <c r="J189" s="5"/>
      <c r="U189" s="81"/>
      <c r="V189" s="5"/>
      <c r="W189" s="5"/>
      <c r="X189" s="5"/>
      <c r="Y189" s="5"/>
      <c r="AD189" s="5"/>
      <c r="AE189" s="5"/>
      <c r="AF189" s="5"/>
      <c r="AG189" s="5"/>
    </row>
    <row r="190" spans="2:33" hidden="1" x14ac:dyDescent="0.25">
      <c r="C190" s="145"/>
      <c r="D190" s="5"/>
      <c r="F190" s="81"/>
      <c r="I190" s="5"/>
      <c r="J190" s="5"/>
      <c r="U190" s="81"/>
      <c r="V190" s="5"/>
      <c r="W190" s="5"/>
      <c r="X190" s="5"/>
      <c r="Y190" s="5"/>
      <c r="AD190" s="5"/>
      <c r="AE190" s="5"/>
      <c r="AF190" s="5"/>
      <c r="AG190" s="5"/>
    </row>
    <row r="191" spans="2:33" hidden="1" x14ac:dyDescent="0.25">
      <c r="C191" s="145"/>
      <c r="D191" s="5"/>
      <c r="F191" s="81"/>
      <c r="I191" s="5"/>
      <c r="J191" s="5"/>
      <c r="U191" s="81"/>
      <c r="V191" s="5"/>
      <c r="W191" s="5"/>
      <c r="X191" s="5"/>
      <c r="Y191" s="5"/>
      <c r="AD191" s="5"/>
      <c r="AE191" s="5"/>
      <c r="AF191" s="5"/>
      <c r="AG191" s="5"/>
    </row>
    <row r="192" spans="2:33" hidden="1" x14ac:dyDescent="0.25">
      <c r="C192" s="145"/>
      <c r="D192" s="5"/>
      <c r="F192" s="81"/>
      <c r="I192" s="5"/>
      <c r="J192" s="5"/>
      <c r="U192" s="81"/>
      <c r="V192" s="5"/>
      <c r="W192" s="5"/>
      <c r="X192" s="5"/>
      <c r="Y192" s="5"/>
      <c r="AD192" s="5"/>
      <c r="AE192" s="5"/>
      <c r="AF192" s="5"/>
      <c r="AG192" s="5"/>
    </row>
    <row r="193" spans="3:33" hidden="1" x14ac:dyDescent="0.25">
      <c r="C193" s="145"/>
      <c r="D193" s="5"/>
      <c r="F193" s="81"/>
      <c r="I193" s="5"/>
      <c r="J193" s="5"/>
      <c r="U193" s="81"/>
      <c r="V193" s="5"/>
      <c r="W193" s="5"/>
      <c r="X193" s="5"/>
      <c r="Y193" s="5"/>
      <c r="AD193" s="5"/>
      <c r="AE193" s="5"/>
      <c r="AF193" s="5"/>
      <c r="AG193" s="5"/>
    </row>
    <row r="194" spans="3:33" hidden="1" x14ac:dyDescent="0.25">
      <c r="C194" s="145"/>
      <c r="D194" s="5"/>
      <c r="F194" s="81"/>
      <c r="I194" s="5"/>
      <c r="J194" s="5"/>
      <c r="U194" s="81"/>
      <c r="V194" s="5"/>
      <c r="W194" s="5"/>
      <c r="X194" s="5"/>
      <c r="Y194" s="5"/>
      <c r="AD194" s="5"/>
      <c r="AE194" s="5"/>
      <c r="AF194" s="5"/>
      <c r="AG194" s="5"/>
    </row>
    <row r="195" spans="3:33" hidden="1" x14ac:dyDescent="0.25">
      <c r="C195" s="145"/>
      <c r="D195" s="5"/>
      <c r="F195" s="81"/>
      <c r="I195" s="5"/>
      <c r="J195" s="5"/>
      <c r="U195" s="81"/>
      <c r="V195" s="5"/>
      <c r="W195" s="5"/>
      <c r="X195" s="5"/>
      <c r="Y195" s="5"/>
      <c r="AD195" s="5"/>
      <c r="AE195" s="5"/>
      <c r="AF195" s="5"/>
      <c r="AG195" s="5"/>
    </row>
    <row r="196" spans="3:33" hidden="1" x14ac:dyDescent="0.25">
      <c r="C196" s="145"/>
      <c r="D196" s="5"/>
      <c r="F196" s="81"/>
      <c r="I196" s="5"/>
      <c r="J196" s="5"/>
      <c r="U196" s="81"/>
      <c r="V196" s="5"/>
      <c r="W196" s="5"/>
      <c r="X196" s="5"/>
      <c r="Y196" s="5"/>
      <c r="AD196" s="5"/>
      <c r="AE196" s="5"/>
      <c r="AF196" s="5"/>
      <c r="AG196" s="5"/>
    </row>
    <row r="197" spans="3:33" hidden="1" x14ac:dyDescent="0.25">
      <c r="C197" s="145"/>
      <c r="D197" s="5"/>
      <c r="F197" s="81"/>
      <c r="I197" s="5"/>
      <c r="J197" s="5"/>
      <c r="U197" s="81"/>
      <c r="V197" s="5"/>
      <c r="W197" s="5"/>
      <c r="X197" s="5"/>
      <c r="Y197" s="5"/>
      <c r="AD197" s="5"/>
      <c r="AE197" s="5"/>
      <c r="AF197" s="5"/>
      <c r="AG197" s="5"/>
    </row>
    <row r="198" spans="3:33" hidden="1" x14ac:dyDescent="0.25">
      <c r="C198" s="145"/>
      <c r="D198" s="5"/>
      <c r="F198" s="81"/>
      <c r="I198" s="5"/>
      <c r="J198" s="5"/>
      <c r="U198" s="81"/>
      <c r="V198" s="5"/>
      <c r="W198" s="5"/>
      <c r="X198" s="5"/>
      <c r="Y198" s="5"/>
      <c r="AD198" s="5"/>
      <c r="AE198" s="5"/>
      <c r="AF198" s="5"/>
      <c r="AG198" s="5"/>
    </row>
    <row r="199" spans="3:33" hidden="1" x14ac:dyDescent="0.25">
      <c r="C199" s="145"/>
      <c r="D199" s="5"/>
      <c r="F199" s="81"/>
      <c r="I199" s="5"/>
      <c r="J199" s="5"/>
      <c r="U199" s="81"/>
      <c r="V199" s="5"/>
      <c r="W199" s="5"/>
      <c r="X199" s="5"/>
      <c r="Y199" s="5"/>
      <c r="AD199" s="5"/>
      <c r="AE199" s="5"/>
      <c r="AF199" s="5"/>
      <c r="AG199" s="5"/>
    </row>
    <row r="200" spans="3:33" hidden="1" x14ac:dyDescent="0.25">
      <c r="C200" s="145"/>
      <c r="D200" s="5"/>
      <c r="F200" s="81"/>
      <c r="I200" s="5"/>
      <c r="J200" s="5"/>
      <c r="U200" s="81"/>
      <c r="V200" s="5"/>
      <c r="W200" s="5"/>
      <c r="X200" s="5"/>
      <c r="Y200" s="5"/>
      <c r="AD200" s="5"/>
      <c r="AE200" s="5"/>
      <c r="AF200" s="5"/>
      <c r="AG200" s="5"/>
    </row>
    <row r="201" spans="3:33" hidden="1" x14ac:dyDescent="0.25">
      <c r="C201" s="145"/>
      <c r="D201" s="5"/>
      <c r="F201" s="81"/>
      <c r="I201" s="5"/>
      <c r="J201" s="5"/>
      <c r="U201" s="81"/>
      <c r="V201" s="5"/>
      <c r="W201" s="5"/>
      <c r="X201" s="5"/>
      <c r="Y201" s="5"/>
      <c r="AD201" s="5"/>
      <c r="AE201" s="5"/>
      <c r="AF201" s="5"/>
      <c r="AG201" s="5"/>
    </row>
    <row r="202" spans="3:33" hidden="1" x14ac:dyDescent="0.25">
      <c r="C202" s="145"/>
      <c r="D202" s="5"/>
      <c r="F202" s="81"/>
      <c r="I202" s="5"/>
      <c r="J202" s="5"/>
      <c r="U202" s="81"/>
      <c r="V202" s="5"/>
      <c r="W202" s="5"/>
      <c r="X202" s="5"/>
      <c r="Y202" s="5"/>
      <c r="AD202" s="5"/>
      <c r="AE202" s="5"/>
      <c r="AF202" s="5"/>
      <c r="AG202" s="5"/>
    </row>
    <row r="203" spans="3:33" hidden="1" x14ac:dyDescent="0.25">
      <c r="C203" s="145"/>
      <c r="D203" s="5"/>
      <c r="F203" s="81"/>
      <c r="I203" s="5"/>
      <c r="J203" s="5"/>
      <c r="U203" s="81"/>
      <c r="V203" s="5"/>
      <c r="W203" s="5"/>
      <c r="X203" s="5"/>
      <c r="Y203" s="5"/>
      <c r="AD203" s="5"/>
      <c r="AE203" s="5"/>
      <c r="AF203" s="5"/>
      <c r="AG203" s="5"/>
    </row>
    <row r="204" spans="3:33" hidden="1" x14ac:dyDescent="0.25">
      <c r="C204" s="145"/>
      <c r="D204" s="5"/>
      <c r="F204" s="81"/>
      <c r="I204" s="5"/>
      <c r="J204" s="5"/>
      <c r="U204" s="81"/>
      <c r="V204" s="5"/>
      <c r="W204" s="5"/>
      <c r="X204" s="5"/>
      <c r="Y204" s="5"/>
      <c r="AD204" s="5"/>
      <c r="AE204" s="5"/>
      <c r="AF204" s="5"/>
      <c r="AG204" s="5"/>
    </row>
    <row r="205" spans="3:33" hidden="1" x14ac:dyDescent="0.25">
      <c r="C205" s="145"/>
      <c r="D205" s="5"/>
      <c r="F205" s="81"/>
      <c r="I205" s="5"/>
      <c r="J205" s="5"/>
      <c r="U205" s="81"/>
      <c r="V205" s="5"/>
      <c r="W205" s="5"/>
      <c r="X205" s="5"/>
      <c r="Y205" s="5"/>
      <c r="AD205" s="5"/>
      <c r="AE205" s="5"/>
      <c r="AF205" s="5"/>
      <c r="AG205" s="5"/>
    </row>
    <row r="206" spans="3:33" hidden="1" x14ac:dyDescent="0.25">
      <c r="C206" s="145"/>
      <c r="D206" s="5"/>
      <c r="F206" s="81"/>
      <c r="I206" s="5"/>
      <c r="J206" s="5"/>
      <c r="U206" s="81"/>
      <c r="V206" s="5"/>
      <c r="W206" s="5"/>
      <c r="X206" s="5"/>
      <c r="Y206" s="5"/>
      <c r="AD206" s="5"/>
      <c r="AE206" s="5"/>
      <c r="AF206" s="5"/>
      <c r="AG206" s="5"/>
    </row>
    <row r="207" spans="3:33" hidden="1" x14ac:dyDescent="0.25">
      <c r="C207" s="145"/>
      <c r="D207" s="5"/>
      <c r="F207" s="81"/>
      <c r="I207" s="5"/>
      <c r="J207" s="5"/>
      <c r="U207" s="81"/>
      <c r="V207" s="5"/>
      <c r="W207" s="5"/>
      <c r="X207" s="5"/>
      <c r="Y207" s="5"/>
      <c r="AD207" s="5"/>
      <c r="AE207" s="5"/>
      <c r="AF207" s="5"/>
      <c r="AG207" s="5"/>
    </row>
    <row r="208" spans="3:33" hidden="1" x14ac:dyDescent="0.25">
      <c r="C208" s="145"/>
      <c r="D208" s="5"/>
      <c r="F208" s="81"/>
      <c r="I208" s="5"/>
      <c r="J208" s="5"/>
      <c r="U208" s="81"/>
      <c r="V208" s="5"/>
      <c r="W208" s="5"/>
      <c r="X208" s="5"/>
      <c r="Y208" s="5"/>
      <c r="AD208" s="5"/>
      <c r="AE208" s="5"/>
      <c r="AF208" s="5"/>
      <c r="AG208" s="5"/>
    </row>
    <row r="209" spans="3:33" hidden="1" x14ac:dyDescent="0.25">
      <c r="C209" s="145"/>
      <c r="D209" s="5"/>
      <c r="F209" s="81"/>
      <c r="I209" s="5"/>
      <c r="J209" s="5"/>
      <c r="U209" s="81"/>
      <c r="V209" s="5"/>
      <c r="W209" s="5"/>
      <c r="X209" s="5"/>
      <c r="Y209" s="5"/>
      <c r="AD209" s="5"/>
      <c r="AE209" s="5"/>
      <c r="AF209" s="5"/>
      <c r="AG209" s="5"/>
    </row>
    <row r="210" spans="3:33" hidden="1" x14ac:dyDescent="0.25">
      <c r="C210" s="145"/>
      <c r="D210" s="5"/>
      <c r="F210" s="81"/>
      <c r="I210" s="5"/>
      <c r="J210" s="5"/>
      <c r="U210" s="81"/>
      <c r="V210" s="5"/>
      <c r="W210" s="5"/>
      <c r="X210" s="5"/>
      <c r="Y210" s="5"/>
      <c r="AD210" s="5"/>
      <c r="AE210" s="5"/>
      <c r="AF210" s="5"/>
      <c r="AG210" s="5"/>
    </row>
    <row r="211" spans="3:33" hidden="1" x14ac:dyDescent="0.25">
      <c r="C211" s="145"/>
      <c r="D211" s="5"/>
      <c r="F211" s="81"/>
      <c r="I211" s="5"/>
      <c r="J211" s="5"/>
      <c r="U211" s="81"/>
      <c r="V211" s="5"/>
      <c r="W211" s="5"/>
      <c r="X211" s="5"/>
      <c r="Y211" s="5"/>
      <c r="AD211" s="5"/>
      <c r="AE211" s="5"/>
      <c r="AF211" s="5"/>
      <c r="AG211" s="5"/>
    </row>
    <row r="212" spans="3:33" hidden="1" x14ac:dyDescent="0.25">
      <c r="C212" s="145"/>
      <c r="D212" s="5"/>
      <c r="F212" s="81"/>
      <c r="I212" s="5"/>
      <c r="J212" s="5"/>
      <c r="U212" s="81"/>
      <c r="V212" s="5"/>
      <c r="W212" s="5"/>
      <c r="X212" s="5"/>
      <c r="Y212" s="5"/>
      <c r="AD212" s="5"/>
      <c r="AE212" s="5"/>
      <c r="AF212" s="5"/>
      <c r="AG212" s="5"/>
    </row>
    <row r="213" spans="3:33" hidden="1" x14ac:dyDescent="0.25">
      <c r="C213" s="145"/>
      <c r="D213" s="5"/>
      <c r="F213" s="81"/>
      <c r="I213" s="5"/>
      <c r="J213" s="5"/>
      <c r="U213" s="81"/>
      <c r="V213" s="5"/>
      <c r="W213" s="5"/>
      <c r="X213" s="5"/>
      <c r="Y213" s="5"/>
      <c r="AD213" s="5"/>
      <c r="AE213" s="5"/>
      <c r="AF213" s="5"/>
      <c r="AG213" s="5"/>
    </row>
    <row r="214" spans="3:33" hidden="1" x14ac:dyDescent="0.25">
      <c r="C214" s="145"/>
      <c r="G214" s="11"/>
      <c r="H214" s="21"/>
      <c r="I214" s="5"/>
      <c r="J214" s="5"/>
      <c r="U214" s="81"/>
      <c r="V214" s="5"/>
      <c r="W214" s="5"/>
      <c r="X214" s="5"/>
      <c r="Y214" s="5"/>
      <c r="Z214" s="11"/>
      <c r="AD214" s="5"/>
      <c r="AE214" s="5"/>
      <c r="AF214" s="5"/>
      <c r="AG214" s="5"/>
    </row>
  </sheetData>
  <sheetProtection password="DF1D" sheet="1" objects="1" scenarios="1"/>
  <autoFilter ref="H1:H214" xr:uid="{6C28D92C-0006-48E8-9AD2-DB14ACDC7E67}">
    <filterColumn colId="0">
      <filters>
        <filter val="CATEGORIA"/>
        <filter val="MASTER G"/>
        <filter val="MASTER H"/>
        <filter val="MASTER I"/>
      </filters>
    </filterColumn>
  </autoFilter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0.59999389629810485"/>
  </sheetPr>
  <dimension ref="A1:K67"/>
  <sheetViews>
    <sheetView showGridLines="0" zoomScaleNormal="100" workbookViewId="0">
      <selection activeCell="C32" sqref="C32"/>
    </sheetView>
  </sheetViews>
  <sheetFormatPr defaultRowHeight="15.75" x14ac:dyDescent="0.25"/>
  <cols>
    <col min="1" max="1" width="11.85546875" style="6" bestFit="1" customWidth="1"/>
    <col min="2" max="2" width="11" style="6" bestFit="1" customWidth="1"/>
    <col min="3" max="3" width="50.42578125" style="5" bestFit="1" customWidth="1"/>
    <col min="4" max="4" width="9.5703125" style="4" bestFit="1" customWidth="1"/>
    <col min="5" max="5" width="6.5703125" style="6" bestFit="1" customWidth="1"/>
    <col min="6" max="6" width="30.140625" style="6" customWidth="1"/>
    <col min="7" max="7" width="3.28515625" style="5" bestFit="1" customWidth="1"/>
    <col min="8" max="8" width="13.7109375" style="5" customWidth="1"/>
    <col min="9" max="9" width="13.7109375" style="127" bestFit="1" customWidth="1"/>
    <col min="10" max="10" width="13.7109375" style="3" customWidth="1"/>
    <col min="11" max="11" width="255.7109375" style="3" bestFit="1" customWidth="1"/>
    <col min="12" max="16384" width="9.140625" style="5"/>
  </cols>
  <sheetData>
    <row r="1" spans="1:11" s="270" customFormat="1" ht="26.25" x14ac:dyDescent="0.4">
      <c r="A1" s="266" t="s">
        <v>287</v>
      </c>
      <c r="B1" s="266"/>
      <c r="C1" s="266"/>
      <c r="D1" s="266"/>
      <c r="E1" s="266"/>
      <c r="F1" s="267" t="s">
        <v>292</v>
      </c>
      <c r="G1" s="189"/>
      <c r="H1" s="267"/>
      <c r="I1" s="268"/>
      <c r="J1" s="268"/>
      <c r="K1" s="269"/>
    </row>
    <row r="2" spans="1:11" s="90" customFormat="1" x14ac:dyDescent="0.25">
      <c r="A2" s="168" t="s">
        <v>93</v>
      </c>
      <c r="B2" s="168" t="s">
        <v>84</v>
      </c>
      <c r="C2" s="190" t="s">
        <v>3</v>
      </c>
      <c r="D2" s="169" t="s">
        <v>2</v>
      </c>
      <c r="E2" s="168" t="s">
        <v>4</v>
      </c>
      <c r="F2" s="90" t="s">
        <v>1</v>
      </c>
      <c r="H2" s="90" t="s">
        <v>0</v>
      </c>
      <c r="I2" s="55" t="s">
        <v>86</v>
      </c>
      <c r="J2" s="89" t="s">
        <v>89</v>
      </c>
      <c r="K2" s="89"/>
    </row>
    <row r="3" spans="1:11" s="26" customFormat="1" x14ac:dyDescent="0.25">
      <c r="A3" s="170">
        <v>1</v>
      </c>
      <c r="B3" s="170">
        <v>100</v>
      </c>
      <c r="C3" s="23" t="s">
        <v>42</v>
      </c>
      <c r="D3" s="45">
        <v>1.7708333333333335E-4</v>
      </c>
      <c r="E3" s="46">
        <v>65</v>
      </c>
      <c r="F3" s="24" t="s">
        <v>36</v>
      </c>
      <c r="G3" s="23" t="s">
        <v>92</v>
      </c>
      <c r="H3" s="23" t="s">
        <v>7</v>
      </c>
      <c r="I3" s="165">
        <f>D3</f>
        <v>1.7708333333333335E-4</v>
      </c>
      <c r="J3" s="3" t="s">
        <v>90</v>
      </c>
      <c r="K3" s="3"/>
    </row>
    <row r="4" spans="1:11" s="26" customFormat="1" x14ac:dyDescent="0.25">
      <c r="A4" s="170">
        <v>2</v>
      </c>
      <c r="B4" s="170">
        <v>99</v>
      </c>
      <c r="C4" s="23" t="s">
        <v>39</v>
      </c>
      <c r="D4" s="45">
        <v>1.7824074074074075E-4</v>
      </c>
      <c r="E4" s="46">
        <v>50</v>
      </c>
      <c r="F4" s="24" t="s">
        <v>18</v>
      </c>
      <c r="G4" s="23" t="s">
        <v>92</v>
      </c>
      <c r="H4" s="23" t="s">
        <v>13</v>
      </c>
      <c r="I4" s="165">
        <f>D4</f>
        <v>1.7824074074074075E-4</v>
      </c>
      <c r="J4" s="3" t="s">
        <v>90</v>
      </c>
      <c r="K4" s="3"/>
    </row>
    <row r="5" spans="1:11" x14ac:dyDescent="0.25">
      <c r="A5" s="171">
        <v>3</v>
      </c>
      <c r="B5" s="171">
        <v>98</v>
      </c>
      <c r="C5" s="5" t="s">
        <v>29</v>
      </c>
      <c r="D5" s="41">
        <v>1.7939814814814817E-4</v>
      </c>
      <c r="E5" s="42">
        <v>52</v>
      </c>
      <c r="F5" s="6" t="s">
        <v>37</v>
      </c>
      <c r="G5" s="3" t="s">
        <v>92</v>
      </c>
      <c r="H5" s="5" t="s">
        <v>7</v>
      </c>
      <c r="J5" s="3" t="s">
        <v>90</v>
      </c>
    </row>
    <row r="6" spans="1:11" x14ac:dyDescent="0.25">
      <c r="A6" s="172">
        <v>4</v>
      </c>
      <c r="B6" s="172">
        <v>97</v>
      </c>
      <c r="C6" s="3" t="s">
        <v>38</v>
      </c>
      <c r="D6" s="43">
        <v>1.8287037037037038E-4</v>
      </c>
      <c r="E6" s="44">
        <v>57</v>
      </c>
      <c r="F6" s="8" t="s">
        <v>18</v>
      </c>
      <c r="G6" s="3" t="s">
        <v>92</v>
      </c>
      <c r="H6" s="3" t="s">
        <v>13</v>
      </c>
      <c r="I6" s="49"/>
      <c r="J6" s="3" t="s">
        <v>90</v>
      </c>
    </row>
    <row r="7" spans="1:11" x14ac:dyDescent="0.25">
      <c r="A7" s="173">
        <v>5</v>
      </c>
      <c r="B7" s="173">
        <v>96</v>
      </c>
      <c r="C7" s="106" t="s">
        <v>52</v>
      </c>
      <c r="D7" s="114">
        <v>1.8287037037037038E-4</v>
      </c>
      <c r="E7" s="115">
        <v>49</v>
      </c>
      <c r="F7" s="110" t="s">
        <v>18</v>
      </c>
      <c r="G7" s="106" t="s">
        <v>92</v>
      </c>
      <c r="H7" s="106" t="s">
        <v>31</v>
      </c>
      <c r="I7" s="111">
        <f>D7</f>
        <v>1.8287037037037038E-4</v>
      </c>
      <c r="J7" s="3" t="s">
        <v>90</v>
      </c>
    </row>
    <row r="8" spans="1:11" x14ac:dyDescent="0.25">
      <c r="A8" s="171">
        <v>6</v>
      </c>
      <c r="B8" s="171">
        <v>95</v>
      </c>
      <c r="C8" s="5" t="s">
        <v>17</v>
      </c>
      <c r="D8" s="41">
        <v>1.8287037037037038E-4</v>
      </c>
      <c r="E8" s="42">
        <v>53</v>
      </c>
      <c r="F8" s="6" t="s">
        <v>18</v>
      </c>
      <c r="G8" s="3" t="s">
        <v>92</v>
      </c>
      <c r="H8" s="5" t="s">
        <v>13</v>
      </c>
      <c r="J8" s="3" t="s">
        <v>90</v>
      </c>
    </row>
    <row r="9" spans="1:11" x14ac:dyDescent="0.25">
      <c r="A9" s="171">
        <v>7</v>
      </c>
      <c r="B9" s="171">
        <v>94</v>
      </c>
      <c r="C9" s="5" t="s">
        <v>14</v>
      </c>
      <c r="D9" s="41">
        <v>1.8402777777777778E-4</v>
      </c>
      <c r="E9" s="42">
        <v>49</v>
      </c>
      <c r="F9" s="6" t="s">
        <v>15</v>
      </c>
      <c r="G9" s="3" t="s">
        <v>92</v>
      </c>
      <c r="H9" s="5" t="s">
        <v>13</v>
      </c>
      <c r="J9" s="3" t="s">
        <v>90</v>
      </c>
    </row>
    <row r="10" spans="1:11" x14ac:dyDescent="0.25">
      <c r="A10" s="171">
        <v>8</v>
      </c>
      <c r="B10" s="171">
        <v>93</v>
      </c>
      <c r="C10" s="5" t="s">
        <v>72</v>
      </c>
      <c r="D10" s="41">
        <v>1.8402777777777778E-4</v>
      </c>
      <c r="E10" s="42">
        <v>56</v>
      </c>
      <c r="F10" s="6" t="s">
        <v>73</v>
      </c>
      <c r="G10" s="3" t="s">
        <v>92</v>
      </c>
      <c r="H10" s="5" t="s">
        <v>7</v>
      </c>
      <c r="J10" s="3" t="s">
        <v>90</v>
      </c>
    </row>
    <row r="11" spans="1:11" x14ac:dyDescent="0.25">
      <c r="A11" s="171">
        <v>9</v>
      </c>
      <c r="B11" s="171">
        <v>92</v>
      </c>
      <c r="C11" s="5" t="s">
        <v>6</v>
      </c>
      <c r="D11" s="41">
        <v>1.8518518518518518E-4</v>
      </c>
      <c r="E11" s="42">
        <v>67</v>
      </c>
      <c r="F11" s="6" t="s">
        <v>8</v>
      </c>
      <c r="G11" s="3" t="s">
        <v>92</v>
      </c>
      <c r="H11" s="5" t="s">
        <v>7</v>
      </c>
      <c r="J11" s="3" t="s">
        <v>90</v>
      </c>
    </row>
    <row r="12" spans="1:11" s="26" customFormat="1" x14ac:dyDescent="0.25">
      <c r="A12" s="170">
        <v>10</v>
      </c>
      <c r="B12" s="170">
        <v>91</v>
      </c>
      <c r="C12" s="23" t="s">
        <v>33</v>
      </c>
      <c r="D12" s="45">
        <v>1.8518518518518518E-4</v>
      </c>
      <c r="E12" s="46">
        <v>51</v>
      </c>
      <c r="F12" s="24" t="s">
        <v>37</v>
      </c>
      <c r="G12" s="23" t="s">
        <v>92</v>
      </c>
      <c r="H12" s="23" t="s">
        <v>34</v>
      </c>
      <c r="I12" s="165">
        <f>D12</f>
        <v>1.8518518518518518E-4</v>
      </c>
      <c r="J12" s="3" t="s">
        <v>90</v>
      </c>
      <c r="K12" s="3"/>
    </row>
    <row r="13" spans="1:11" x14ac:dyDescent="0.25">
      <c r="A13" s="171">
        <v>11</v>
      </c>
      <c r="B13" s="171">
        <v>90</v>
      </c>
      <c r="C13" s="5" t="s">
        <v>27</v>
      </c>
      <c r="D13" s="41">
        <v>1.8518518518518518E-4</v>
      </c>
      <c r="E13" s="42">
        <v>40</v>
      </c>
      <c r="F13" s="6" t="s">
        <v>36</v>
      </c>
      <c r="G13" s="3" t="s">
        <v>92</v>
      </c>
      <c r="H13" s="5" t="s">
        <v>13</v>
      </c>
      <c r="J13" s="3" t="s">
        <v>90</v>
      </c>
    </row>
    <row r="14" spans="1:11" x14ac:dyDescent="0.25">
      <c r="A14" s="171">
        <v>12</v>
      </c>
      <c r="B14" s="171">
        <v>89</v>
      </c>
      <c r="C14" s="5" t="s">
        <v>44</v>
      </c>
      <c r="D14" s="41">
        <v>1.8749999999999998E-4</v>
      </c>
      <c r="E14" s="42">
        <v>59</v>
      </c>
      <c r="F14" s="6" t="s">
        <v>18</v>
      </c>
      <c r="G14" s="3" t="s">
        <v>92</v>
      </c>
      <c r="H14" s="5" t="s">
        <v>31</v>
      </c>
      <c r="J14" s="3" t="s">
        <v>90</v>
      </c>
    </row>
    <row r="15" spans="1:11" x14ac:dyDescent="0.25">
      <c r="A15" s="171">
        <v>13</v>
      </c>
      <c r="B15" s="171">
        <v>88</v>
      </c>
      <c r="C15" s="5" t="s">
        <v>67</v>
      </c>
      <c r="D15" s="41">
        <v>1.8749999999999998E-4</v>
      </c>
      <c r="E15" s="42">
        <v>37</v>
      </c>
      <c r="F15" s="6" t="s">
        <v>26</v>
      </c>
      <c r="G15" s="3" t="s">
        <v>92</v>
      </c>
      <c r="H15" s="5" t="s">
        <v>7</v>
      </c>
      <c r="J15" s="3" t="s">
        <v>90</v>
      </c>
    </row>
    <row r="16" spans="1:11" x14ac:dyDescent="0.25">
      <c r="A16" s="171">
        <v>14</v>
      </c>
      <c r="B16" s="171">
        <v>87</v>
      </c>
      <c r="C16" s="5" t="s">
        <v>68</v>
      </c>
      <c r="D16" s="41">
        <v>1.8981481481481478E-4</v>
      </c>
      <c r="E16" s="42">
        <v>51</v>
      </c>
      <c r="F16" s="6" t="s">
        <v>18</v>
      </c>
      <c r="G16" s="3" t="s">
        <v>92</v>
      </c>
      <c r="H16" s="5" t="s">
        <v>7</v>
      </c>
      <c r="J16" s="3" t="s">
        <v>90</v>
      </c>
    </row>
    <row r="17" spans="1:11" x14ac:dyDescent="0.25">
      <c r="A17" s="171">
        <v>15</v>
      </c>
      <c r="B17" s="171">
        <v>86</v>
      </c>
      <c r="C17" s="5" t="s">
        <v>46</v>
      </c>
      <c r="D17" s="41">
        <v>1.9097222222222223E-4</v>
      </c>
      <c r="E17" s="42">
        <v>48</v>
      </c>
      <c r="F17" s="6" t="s">
        <v>18</v>
      </c>
      <c r="G17" s="3" t="s">
        <v>92</v>
      </c>
      <c r="H17" s="5" t="s">
        <v>13</v>
      </c>
      <c r="J17" s="3" t="s">
        <v>90</v>
      </c>
    </row>
    <row r="18" spans="1:11" x14ac:dyDescent="0.25">
      <c r="A18" s="171">
        <v>16</v>
      </c>
      <c r="B18" s="171">
        <v>85</v>
      </c>
      <c r="C18" s="5" t="s">
        <v>16</v>
      </c>
      <c r="D18" s="41">
        <v>1.9097222222222223E-4</v>
      </c>
      <c r="E18" s="42">
        <v>54</v>
      </c>
      <c r="F18" s="6" t="s">
        <v>8</v>
      </c>
      <c r="G18" s="3" t="s">
        <v>92</v>
      </c>
      <c r="H18" s="5" t="s">
        <v>7</v>
      </c>
      <c r="J18" s="3" t="s">
        <v>90</v>
      </c>
    </row>
    <row r="19" spans="1:11" x14ac:dyDescent="0.25">
      <c r="A19" s="171">
        <v>17</v>
      </c>
      <c r="B19" s="171">
        <v>84</v>
      </c>
      <c r="C19" s="5" t="s">
        <v>32</v>
      </c>
      <c r="D19" s="41">
        <v>1.9328703703703703E-4</v>
      </c>
      <c r="E19" s="42">
        <v>59</v>
      </c>
      <c r="F19" s="6" t="s">
        <v>37</v>
      </c>
      <c r="G19" s="3" t="s">
        <v>92</v>
      </c>
      <c r="H19" s="5" t="s">
        <v>7</v>
      </c>
      <c r="J19" s="3" t="s">
        <v>90</v>
      </c>
    </row>
    <row r="20" spans="1:11" x14ac:dyDescent="0.25">
      <c r="A20" s="171">
        <v>18</v>
      </c>
      <c r="B20" s="171">
        <v>83</v>
      </c>
      <c r="C20" s="5" t="s">
        <v>79</v>
      </c>
      <c r="D20" s="41">
        <v>1.9328703703703703E-4</v>
      </c>
      <c r="E20" s="42">
        <v>50</v>
      </c>
      <c r="F20" s="6" t="s">
        <v>18</v>
      </c>
      <c r="G20" s="3" t="s">
        <v>92</v>
      </c>
      <c r="H20" s="5" t="s">
        <v>13</v>
      </c>
      <c r="J20" s="3" t="s">
        <v>90</v>
      </c>
    </row>
    <row r="21" spans="1:11" x14ac:dyDescent="0.25">
      <c r="A21" s="171">
        <v>19</v>
      </c>
      <c r="B21" s="171">
        <v>82</v>
      </c>
      <c r="C21" s="5" t="s">
        <v>19</v>
      </c>
      <c r="D21" s="41">
        <v>1.9444444444444446E-4</v>
      </c>
      <c r="E21" s="42">
        <v>57</v>
      </c>
      <c r="F21" s="6" t="s">
        <v>18</v>
      </c>
      <c r="G21" s="3" t="s">
        <v>92</v>
      </c>
      <c r="H21" s="5" t="s">
        <v>7</v>
      </c>
      <c r="J21" s="3" t="s">
        <v>90</v>
      </c>
    </row>
    <row r="22" spans="1:11" s="26" customFormat="1" x14ac:dyDescent="0.25">
      <c r="A22" s="170">
        <v>20</v>
      </c>
      <c r="B22" s="170">
        <v>81</v>
      </c>
      <c r="C22" s="23" t="s">
        <v>24</v>
      </c>
      <c r="D22" s="45">
        <v>1.9560185185185183E-4</v>
      </c>
      <c r="E22" s="46">
        <v>52</v>
      </c>
      <c r="F22" s="24" t="s">
        <v>36</v>
      </c>
      <c r="G22" s="23" t="s">
        <v>92</v>
      </c>
      <c r="H22" s="23" t="s">
        <v>25</v>
      </c>
      <c r="I22" s="165">
        <f>D22</f>
        <v>1.9560185185185183E-4</v>
      </c>
      <c r="J22" s="3" t="s">
        <v>90</v>
      </c>
      <c r="K22" s="3"/>
    </row>
    <row r="23" spans="1:11" x14ac:dyDescent="0.25">
      <c r="A23" s="171">
        <v>21</v>
      </c>
      <c r="B23" s="171">
        <v>80</v>
      </c>
      <c r="C23" s="5" t="s">
        <v>12</v>
      </c>
      <c r="D23" s="41">
        <v>1.9675925925925926E-4</v>
      </c>
      <c r="E23" s="42">
        <v>64</v>
      </c>
      <c r="F23" s="6" t="s">
        <v>18</v>
      </c>
      <c r="G23" s="3" t="s">
        <v>92</v>
      </c>
      <c r="H23" s="5" t="s">
        <v>13</v>
      </c>
      <c r="J23" s="3" t="s">
        <v>90</v>
      </c>
    </row>
    <row r="24" spans="1:11" x14ac:dyDescent="0.25">
      <c r="A24" s="171">
        <v>22</v>
      </c>
      <c r="B24" s="171">
        <v>79</v>
      </c>
      <c r="C24" s="5" t="s">
        <v>69</v>
      </c>
      <c r="D24" s="41">
        <v>1.9675925925925926E-4</v>
      </c>
      <c r="E24" s="42">
        <v>47</v>
      </c>
      <c r="F24" s="6" t="s">
        <v>18</v>
      </c>
      <c r="G24" s="3" t="s">
        <v>92</v>
      </c>
      <c r="H24" s="5" t="s">
        <v>13</v>
      </c>
      <c r="J24" s="3" t="s">
        <v>90</v>
      </c>
    </row>
    <row r="25" spans="1:11" x14ac:dyDescent="0.25">
      <c r="A25" s="171">
        <v>23</v>
      </c>
      <c r="B25" s="171">
        <v>78</v>
      </c>
      <c r="C25" s="5" t="s">
        <v>76</v>
      </c>
      <c r="D25" s="41">
        <v>1.9675925925925926E-4</v>
      </c>
      <c r="E25" s="42">
        <v>39</v>
      </c>
      <c r="F25" s="6" t="s">
        <v>18</v>
      </c>
      <c r="G25" s="3" t="s">
        <v>92</v>
      </c>
      <c r="H25" s="5" t="s">
        <v>13</v>
      </c>
      <c r="J25" s="3" t="s">
        <v>90</v>
      </c>
    </row>
    <row r="26" spans="1:11" x14ac:dyDescent="0.25">
      <c r="A26" s="171">
        <v>24</v>
      </c>
      <c r="B26" s="171">
        <v>77</v>
      </c>
      <c r="C26" s="5" t="s">
        <v>40</v>
      </c>
      <c r="D26" s="41">
        <v>2.0254629629629629E-4</v>
      </c>
      <c r="E26" s="42">
        <v>53</v>
      </c>
      <c r="F26" s="6" t="s">
        <v>18</v>
      </c>
      <c r="G26" s="3" t="s">
        <v>92</v>
      </c>
      <c r="H26" s="5" t="s">
        <v>25</v>
      </c>
      <c r="J26" s="3" t="s">
        <v>357</v>
      </c>
    </row>
    <row r="27" spans="1:11" s="26" customFormat="1" x14ac:dyDescent="0.25">
      <c r="A27" s="170">
        <v>25</v>
      </c>
      <c r="B27" s="170">
        <v>76</v>
      </c>
      <c r="C27" s="23" t="s">
        <v>48</v>
      </c>
      <c r="D27" s="45">
        <v>2.0254629629629629E-4</v>
      </c>
      <c r="E27" s="46">
        <v>48</v>
      </c>
      <c r="F27" s="24" t="s">
        <v>18</v>
      </c>
      <c r="G27" s="26" t="s">
        <v>92</v>
      </c>
      <c r="H27" s="23" t="s">
        <v>50</v>
      </c>
      <c r="I27" s="165">
        <f>D27</f>
        <v>2.0254629629629629E-4</v>
      </c>
      <c r="J27" s="3" t="s">
        <v>90</v>
      </c>
      <c r="K27" s="3"/>
    </row>
    <row r="28" spans="1:11" x14ac:dyDescent="0.25">
      <c r="A28" s="171">
        <v>26</v>
      </c>
      <c r="B28" s="171">
        <v>75</v>
      </c>
      <c r="C28" s="5" t="s">
        <v>35</v>
      </c>
      <c r="D28" s="41">
        <v>2.0717592592592589E-4</v>
      </c>
      <c r="E28" s="42">
        <v>45</v>
      </c>
      <c r="F28" s="6" t="s">
        <v>26</v>
      </c>
      <c r="G28" s="3" t="s">
        <v>92</v>
      </c>
      <c r="H28" s="5" t="s">
        <v>34</v>
      </c>
      <c r="J28" s="3" t="s">
        <v>90</v>
      </c>
    </row>
    <row r="29" spans="1:11" x14ac:dyDescent="0.25">
      <c r="A29" s="171">
        <v>27</v>
      </c>
      <c r="B29" s="171">
        <v>74</v>
      </c>
      <c r="C29" s="5" t="s">
        <v>10</v>
      </c>
      <c r="D29" s="41">
        <v>2.0833333333333335E-4</v>
      </c>
      <c r="E29" s="42">
        <v>40</v>
      </c>
      <c r="F29" s="6" t="s">
        <v>18</v>
      </c>
      <c r="G29" s="3" t="s">
        <v>92</v>
      </c>
      <c r="H29" s="5" t="s">
        <v>11</v>
      </c>
      <c r="J29" s="3" t="s">
        <v>90</v>
      </c>
    </row>
    <row r="30" spans="1:11" x14ac:dyDescent="0.25">
      <c r="A30" s="171">
        <v>28</v>
      </c>
      <c r="B30" s="171">
        <v>73</v>
      </c>
      <c r="C30" s="5" t="s">
        <v>47</v>
      </c>
      <c r="D30" s="41">
        <v>2.0833333333333335E-4</v>
      </c>
      <c r="E30" s="42">
        <v>43</v>
      </c>
      <c r="F30" s="6" t="s">
        <v>18</v>
      </c>
      <c r="G30" s="3" t="s">
        <v>92</v>
      </c>
      <c r="H30" s="5" t="s">
        <v>13</v>
      </c>
      <c r="J30" s="3" t="s">
        <v>90</v>
      </c>
    </row>
    <row r="31" spans="1:11" x14ac:dyDescent="0.25">
      <c r="A31" s="171">
        <v>29</v>
      </c>
      <c r="B31" s="171">
        <v>72</v>
      </c>
      <c r="C31" s="5" t="s">
        <v>81</v>
      </c>
      <c r="D31" s="41">
        <v>2.0833333333333335E-4</v>
      </c>
      <c r="E31" s="42">
        <v>47</v>
      </c>
      <c r="F31" s="6" t="s">
        <v>18</v>
      </c>
      <c r="G31" s="3" t="s">
        <v>92</v>
      </c>
      <c r="H31" s="5" t="s">
        <v>13</v>
      </c>
      <c r="J31" s="3" t="s">
        <v>90</v>
      </c>
    </row>
    <row r="32" spans="1:11" s="26" customFormat="1" x14ac:dyDescent="0.25">
      <c r="A32" s="170">
        <v>30</v>
      </c>
      <c r="B32" s="170">
        <v>71</v>
      </c>
      <c r="C32" s="23" t="s">
        <v>80</v>
      </c>
      <c r="D32" s="45">
        <v>2.1064814814814815E-4</v>
      </c>
      <c r="E32" s="46">
        <v>56</v>
      </c>
      <c r="F32" s="24" t="s">
        <v>18</v>
      </c>
      <c r="G32" s="23" t="s">
        <v>77</v>
      </c>
      <c r="H32" s="23" t="s">
        <v>7</v>
      </c>
      <c r="I32" s="165">
        <f>D32</f>
        <v>2.1064814814814815E-4</v>
      </c>
      <c r="J32" s="3" t="s">
        <v>90</v>
      </c>
      <c r="K32" s="3"/>
    </row>
    <row r="33" spans="1:11" s="26" customFormat="1" x14ac:dyDescent="0.25">
      <c r="A33" s="170">
        <v>31</v>
      </c>
      <c r="B33" s="170">
        <v>70</v>
      </c>
      <c r="C33" s="23" t="s">
        <v>61</v>
      </c>
      <c r="D33" s="45">
        <v>2.1180555555555555E-4</v>
      </c>
      <c r="E33" s="46">
        <v>69</v>
      </c>
      <c r="F33" s="24" t="s">
        <v>18</v>
      </c>
      <c r="G33" s="23" t="s">
        <v>92</v>
      </c>
      <c r="H33" s="23" t="s">
        <v>45</v>
      </c>
      <c r="I33" s="165">
        <f>D33</f>
        <v>2.1180555555555555E-4</v>
      </c>
      <c r="J33" s="3" t="s">
        <v>90</v>
      </c>
      <c r="K33" s="3"/>
    </row>
    <row r="34" spans="1:11" s="26" customFormat="1" x14ac:dyDescent="0.25">
      <c r="A34" s="170">
        <v>32</v>
      </c>
      <c r="B34" s="170">
        <v>69</v>
      </c>
      <c r="C34" s="23" t="s">
        <v>58</v>
      </c>
      <c r="D34" s="45">
        <v>2.1412037037037038E-4</v>
      </c>
      <c r="E34" s="46">
        <v>59</v>
      </c>
      <c r="F34" s="24" t="s">
        <v>59</v>
      </c>
      <c r="G34" s="23" t="s">
        <v>92</v>
      </c>
      <c r="H34" s="23" t="s">
        <v>60</v>
      </c>
      <c r="I34" s="165">
        <f>D34</f>
        <v>2.1412037037037038E-4</v>
      </c>
      <c r="J34" s="3" t="s">
        <v>90</v>
      </c>
      <c r="K34" s="3"/>
    </row>
    <row r="35" spans="1:11" x14ac:dyDescent="0.25">
      <c r="A35" s="171">
        <v>33</v>
      </c>
      <c r="B35" s="171">
        <v>68</v>
      </c>
      <c r="C35" s="5" t="s">
        <v>41</v>
      </c>
      <c r="D35" s="41">
        <v>2.1527777777777778E-4</v>
      </c>
      <c r="E35" s="42">
        <v>38</v>
      </c>
      <c r="F35" s="6" t="s">
        <v>18</v>
      </c>
      <c r="G35" s="5" t="s">
        <v>92</v>
      </c>
      <c r="H35" s="5" t="s">
        <v>25</v>
      </c>
      <c r="J35" s="3" t="s">
        <v>90</v>
      </c>
    </row>
    <row r="36" spans="1:11" s="26" customFormat="1" x14ac:dyDescent="0.25">
      <c r="A36" s="170">
        <v>34</v>
      </c>
      <c r="B36" s="170">
        <v>67</v>
      </c>
      <c r="C36" s="23" t="s">
        <v>30</v>
      </c>
      <c r="D36" s="45">
        <v>2.1643518518518518E-4</v>
      </c>
      <c r="E36" s="46">
        <v>61</v>
      </c>
      <c r="F36" s="24" t="s">
        <v>37</v>
      </c>
      <c r="G36" s="23" t="s">
        <v>77</v>
      </c>
      <c r="H36" s="23" t="s">
        <v>31</v>
      </c>
      <c r="I36" s="165">
        <f>D36</f>
        <v>2.1643518518518518E-4</v>
      </c>
      <c r="J36" s="3" t="s">
        <v>90</v>
      </c>
      <c r="K36" s="3"/>
    </row>
    <row r="37" spans="1:11" x14ac:dyDescent="0.25">
      <c r="A37" s="173">
        <v>35</v>
      </c>
      <c r="B37" s="173">
        <v>66</v>
      </c>
      <c r="C37" s="106" t="s">
        <v>49</v>
      </c>
      <c r="D37" s="114">
        <v>2.2106481481481481E-4</v>
      </c>
      <c r="E37" s="115">
        <v>47</v>
      </c>
      <c r="F37" s="110" t="s">
        <v>51</v>
      </c>
      <c r="G37" s="106" t="s">
        <v>92</v>
      </c>
      <c r="H37" s="106" t="s">
        <v>50</v>
      </c>
      <c r="I37" s="111">
        <f>D37</f>
        <v>2.2106481481481481E-4</v>
      </c>
      <c r="J37" s="3" t="s">
        <v>90</v>
      </c>
    </row>
    <row r="38" spans="1:11" x14ac:dyDescent="0.25">
      <c r="A38" s="171">
        <v>36</v>
      </c>
      <c r="B38" s="171">
        <v>65</v>
      </c>
      <c r="C38" s="5" t="s">
        <v>78</v>
      </c>
      <c r="D38" s="41">
        <v>2.3032407407407409E-4</v>
      </c>
      <c r="E38" s="42">
        <v>45</v>
      </c>
      <c r="F38" s="6" t="s">
        <v>18</v>
      </c>
      <c r="G38" s="5" t="s">
        <v>92</v>
      </c>
      <c r="H38" s="5" t="s">
        <v>50</v>
      </c>
      <c r="J38" s="3" t="s">
        <v>90</v>
      </c>
    </row>
    <row r="39" spans="1:11" x14ac:dyDescent="0.25">
      <c r="A39" s="171">
        <v>37</v>
      </c>
      <c r="B39" s="171">
        <v>64</v>
      </c>
      <c r="C39" s="5" t="s">
        <v>64</v>
      </c>
      <c r="D39" s="41">
        <v>2.3032407407407409E-4</v>
      </c>
      <c r="E39" s="42">
        <v>57</v>
      </c>
      <c r="F39" s="6" t="s">
        <v>18</v>
      </c>
      <c r="G39" s="5" t="s">
        <v>92</v>
      </c>
      <c r="H39" s="5" t="s">
        <v>13</v>
      </c>
      <c r="J39" s="3" t="s">
        <v>90</v>
      </c>
    </row>
    <row r="40" spans="1:11" x14ac:dyDescent="0.25">
      <c r="A40" s="171">
        <v>38</v>
      </c>
      <c r="B40" s="171">
        <v>63</v>
      </c>
      <c r="C40" s="5" t="s">
        <v>70</v>
      </c>
      <c r="D40" s="41">
        <v>2.3032407407407409E-4</v>
      </c>
      <c r="E40" s="42">
        <v>39</v>
      </c>
      <c r="F40" s="6" t="s">
        <v>71</v>
      </c>
      <c r="G40" s="5" t="s">
        <v>92</v>
      </c>
      <c r="H40" s="5" t="s">
        <v>31</v>
      </c>
      <c r="J40" s="3" t="s">
        <v>90</v>
      </c>
    </row>
    <row r="41" spans="1:11" x14ac:dyDescent="0.25">
      <c r="A41" s="171">
        <v>39</v>
      </c>
      <c r="B41" s="171">
        <v>62</v>
      </c>
      <c r="C41" s="5" t="s">
        <v>53</v>
      </c>
      <c r="D41" s="41">
        <v>2.3148148148148146E-4</v>
      </c>
      <c r="E41" s="42">
        <v>52</v>
      </c>
      <c r="F41" s="6" t="s">
        <v>54</v>
      </c>
      <c r="G41" s="5" t="s">
        <v>92</v>
      </c>
      <c r="H41" s="5" t="s">
        <v>34</v>
      </c>
      <c r="J41" s="3" t="s">
        <v>90</v>
      </c>
    </row>
    <row r="42" spans="1:11" x14ac:dyDescent="0.25">
      <c r="A42" s="171">
        <v>40</v>
      </c>
      <c r="B42" s="171">
        <v>61</v>
      </c>
      <c r="C42" s="5" t="s">
        <v>82</v>
      </c>
      <c r="D42" s="41">
        <v>2.3611111111111109E-4</v>
      </c>
      <c r="E42" s="42">
        <v>44</v>
      </c>
      <c r="F42" s="6" t="s">
        <v>83</v>
      </c>
      <c r="G42" s="5" t="s">
        <v>77</v>
      </c>
      <c r="H42" s="5" t="s">
        <v>13</v>
      </c>
      <c r="J42" s="3" t="s">
        <v>90</v>
      </c>
    </row>
    <row r="43" spans="1:11" x14ac:dyDescent="0.25">
      <c r="A43" s="171">
        <v>41</v>
      </c>
      <c r="B43" s="171">
        <v>60</v>
      </c>
      <c r="C43" s="5" t="s">
        <v>75</v>
      </c>
      <c r="D43" s="41">
        <v>2.3726851851851852E-4</v>
      </c>
      <c r="E43" s="42">
        <v>47</v>
      </c>
      <c r="F43" s="6" t="s">
        <v>18</v>
      </c>
      <c r="G43" s="5" t="s">
        <v>77</v>
      </c>
      <c r="H43" s="5" t="s">
        <v>7</v>
      </c>
      <c r="J43" s="3" t="s">
        <v>90</v>
      </c>
    </row>
    <row r="44" spans="1:11" x14ac:dyDescent="0.25">
      <c r="A44" s="171">
        <v>42</v>
      </c>
      <c r="B44" s="171">
        <v>59</v>
      </c>
      <c r="C44" s="5" t="s">
        <v>308</v>
      </c>
      <c r="D44" s="41">
        <v>2.3958333333333332E-4</v>
      </c>
      <c r="E44" s="42">
        <v>42</v>
      </c>
      <c r="F44" s="6" t="s">
        <v>305</v>
      </c>
      <c r="G44" s="5" t="s">
        <v>77</v>
      </c>
      <c r="H44" s="5" t="s">
        <v>25</v>
      </c>
      <c r="J44" s="3" t="s">
        <v>306</v>
      </c>
    </row>
    <row r="45" spans="1:11" s="26" customFormat="1" x14ac:dyDescent="0.25">
      <c r="A45" s="170">
        <v>43</v>
      </c>
      <c r="B45" s="170">
        <v>58</v>
      </c>
      <c r="C45" s="23" t="s">
        <v>55</v>
      </c>
      <c r="D45" s="45">
        <v>2.4768518518518515E-4</v>
      </c>
      <c r="E45" s="46">
        <v>54</v>
      </c>
      <c r="F45" s="24" t="s">
        <v>57</v>
      </c>
      <c r="G45" s="23" t="s">
        <v>77</v>
      </c>
      <c r="H45" s="23" t="s">
        <v>56</v>
      </c>
      <c r="I45" s="165">
        <f>D45</f>
        <v>2.4768518518518515E-4</v>
      </c>
      <c r="J45" s="3" t="s">
        <v>90</v>
      </c>
      <c r="K45" s="3"/>
    </row>
    <row r="46" spans="1:11" x14ac:dyDescent="0.25">
      <c r="A46" s="171">
        <v>44</v>
      </c>
      <c r="B46" s="171">
        <v>57</v>
      </c>
      <c r="C46" s="5" t="s">
        <v>20</v>
      </c>
      <c r="D46" s="41">
        <v>2.5694444444444446E-4</v>
      </c>
      <c r="E46" s="42">
        <v>46</v>
      </c>
      <c r="F46" s="6" t="s">
        <v>28</v>
      </c>
      <c r="G46" s="5" t="s">
        <v>77</v>
      </c>
      <c r="H46" s="5" t="s">
        <v>13</v>
      </c>
      <c r="J46" s="3" t="s">
        <v>90</v>
      </c>
    </row>
    <row r="47" spans="1:11" x14ac:dyDescent="0.25">
      <c r="A47" s="171">
        <v>45</v>
      </c>
      <c r="B47" s="171">
        <v>56</v>
      </c>
      <c r="C47" s="5" t="s">
        <v>62</v>
      </c>
      <c r="D47" s="41">
        <v>2.6273148148148146E-4</v>
      </c>
      <c r="E47" s="42">
        <v>38</v>
      </c>
      <c r="F47" s="6" t="s">
        <v>18</v>
      </c>
      <c r="G47" s="5" t="s">
        <v>77</v>
      </c>
      <c r="H47" s="5" t="s">
        <v>63</v>
      </c>
      <c r="J47" s="3" t="s">
        <v>90</v>
      </c>
    </row>
    <row r="48" spans="1:11" s="26" customFormat="1" x14ac:dyDescent="0.25">
      <c r="A48" s="170">
        <v>46</v>
      </c>
      <c r="B48" s="170">
        <v>55</v>
      </c>
      <c r="C48" s="23" t="s">
        <v>9</v>
      </c>
      <c r="D48" s="45">
        <v>2.6388888888888886E-4</v>
      </c>
      <c r="E48" s="46">
        <v>73</v>
      </c>
      <c r="F48" s="24" t="s">
        <v>18</v>
      </c>
      <c r="G48" s="23" t="s">
        <v>92</v>
      </c>
      <c r="H48" s="23" t="s">
        <v>5</v>
      </c>
      <c r="I48" s="165">
        <f>D48</f>
        <v>2.6388888888888886E-4</v>
      </c>
      <c r="J48" s="3" t="s">
        <v>90</v>
      </c>
      <c r="K48" s="3"/>
    </row>
    <row r="49" spans="1:11" s="26" customFormat="1" x14ac:dyDescent="0.25">
      <c r="A49" s="174">
        <v>47</v>
      </c>
      <c r="B49" s="170">
        <v>54</v>
      </c>
      <c r="C49" s="23" t="s">
        <v>74</v>
      </c>
      <c r="D49" s="45">
        <v>2.3148148148148146E-4</v>
      </c>
      <c r="E49" s="46">
        <v>37</v>
      </c>
      <c r="F49" s="24" t="s">
        <v>18</v>
      </c>
      <c r="G49" s="23" t="s">
        <v>92</v>
      </c>
      <c r="H49" s="23" t="s">
        <v>65</v>
      </c>
      <c r="I49" s="165">
        <f>D49</f>
        <v>2.3148148148148146E-4</v>
      </c>
      <c r="J49" s="3" t="s">
        <v>91</v>
      </c>
      <c r="K49" s="167"/>
    </row>
    <row r="50" spans="1:11" x14ac:dyDescent="0.25">
      <c r="A50" s="171">
        <v>48</v>
      </c>
      <c r="B50" s="171">
        <v>53</v>
      </c>
      <c r="C50" s="5" t="s">
        <v>21</v>
      </c>
      <c r="D50" s="41">
        <v>2.8935185185185189E-4</v>
      </c>
      <c r="E50" s="42">
        <v>50</v>
      </c>
      <c r="F50" s="6" t="s">
        <v>22</v>
      </c>
      <c r="G50" s="5" t="s">
        <v>77</v>
      </c>
      <c r="H50" s="5" t="s">
        <v>7</v>
      </c>
      <c r="J50" s="3" t="s">
        <v>23</v>
      </c>
    </row>
    <row r="52" spans="1:11" x14ac:dyDescent="0.25">
      <c r="A52" s="271" t="s">
        <v>307</v>
      </c>
    </row>
    <row r="53" spans="1:11" x14ac:dyDescent="0.25">
      <c r="C53" s="20" t="s">
        <v>157</v>
      </c>
    </row>
    <row r="54" spans="1:11" x14ac:dyDescent="0.25">
      <c r="B54" s="19" t="s">
        <v>147</v>
      </c>
      <c r="C54" s="11" t="s">
        <v>155</v>
      </c>
    </row>
    <row r="55" spans="1:11" x14ac:dyDescent="0.25">
      <c r="B55" s="19" t="s">
        <v>148</v>
      </c>
      <c r="C55" s="11" t="s">
        <v>149</v>
      </c>
    </row>
    <row r="56" spans="1:11" x14ac:dyDescent="0.25">
      <c r="B56" s="37" t="s">
        <v>150</v>
      </c>
      <c r="C56" s="11" t="s">
        <v>153</v>
      </c>
    </row>
    <row r="57" spans="1:11" x14ac:dyDescent="0.25">
      <c r="B57" s="37" t="s">
        <v>151</v>
      </c>
      <c r="C57" s="11" t="s">
        <v>154</v>
      </c>
    </row>
    <row r="58" spans="1:11" x14ac:dyDescent="0.25">
      <c r="B58" s="19"/>
    </row>
    <row r="59" spans="1:11" x14ac:dyDescent="0.25">
      <c r="B59" s="19"/>
      <c r="C59" s="22" t="s">
        <v>160</v>
      </c>
    </row>
    <row r="60" spans="1:11" x14ac:dyDescent="0.25">
      <c r="B60" s="19" t="s">
        <v>147</v>
      </c>
      <c r="C60" s="5" t="s">
        <v>158</v>
      </c>
    </row>
    <row r="61" spans="1:11" x14ac:dyDescent="0.25">
      <c r="B61" s="19" t="s">
        <v>148</v>
      </c>
      <c r="C61" s="5" t="s">
        <v>159</v>
      </c>
    </row>
    <row r="62" spans="1:11" x14ac:dyDescent="0.25">
      <c r="B62" s="37"/>
    </row>
    <row r="63" spans="1:11" x14ac:dyDescent="0.25">
      <c r="B63" s="37"/>
      <c r="C63" s="22" t="s">
        <v>161</v>
      </c>
    </row>
    <row r="64" spans="1:11" x14ac:dyDescent="0.25">
      <c r="B64" s="19" t="s">
        <v>147</v>
      </c>
      <c r="C64" s="5" t="s">
        <v>162</v>
      </c>
    </row>
    <row r="65" spans="2:3" x14ac:dyDescent="0.25">
      <c r="B65" s="19" t="s">
        <v>148</v>
      </c>
      <c r="C65" s="5" t="s">
        <v>163</v>
      </c>
    </row>
    <row r="66" spans="2:3" x14ac:dyDescent="0.25">
      <c r="C66" s="5" t="s">
        <v>228</v>
      </c>
    </row>
    <row r="67" spans="2:3" x14ac:dyDescent="0.25">
      <c r="C67" s="5" t="s">
        <v>229</v>
      </c>
    </row>
  </sheetData>
  <sheetProtection password="D09D" sheet="1" objects="1" scenarios="1"/>
  <phoneticPr fontId="1" type="noConversion"/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  <pageSetUpPr fitToPage="1"/>
  </sheetPr>
  <dimension ref="A1:K77"/>
  <sheetViews>
    <sheetView showGridLines="0" zoomScaleNormal="100" workbookViewId="0">
      <selection activeCell="F30" sqref="F30"/>
    </sheetView>
  </sheetViews>
  <sheetFormatPr defaultRowHeight="15.75" x14ac:dyDescent="0.25"/>
  <cols>
    <col min="1" max="1" width="9.7109375" style="6" bestFit="1" customWidth="1"/>
    <col min="2" max="2" width="9.28515625" style="6" bestFit="1" customWidth="1"/>
    <col min="3" max="3" width="35.7109375" style="5" customWidth="1"/>
    <col min="4" max="4" width="8.140625" style="4" bestFit="1" customWidth="1"/>
    <col min="5" max="5" width="5.5703125" style="6" bestFit="1" customWidth="1"/>
    <col min="6" max="6" width="25.28515625" style="6" customWidth="1"/>
    <col min="7" max="7" width="3" style="5" bestFit="1" customWidth="1"/>
    <col min="8" max="8" width="15.7109375" style="11" customWidth="1"/>
    <col min="9" max="9" width="15.28515625" style="127" bestFit="1" customWidth="1"/>
    <col min="10" max="10" width="12" style="5" bestFit="1" customWidth="1"/>
    <col min="11" max="11" width="255.7109375" style="11" bestFit="1" customWidth="1"/>
    <col min="12" max="16384" width="9.140625" style="5"/>
  </cols>
  <sheetData>
    <row r="1" spans="1:11" s="216" customFormat="1" ht="26.25" x14ac:dyDescent="0.4">
      <c r="A1" s="212" t="s">
        <v>297</v>
      </c>
      <c r="B1" s="212"/>
      <c r="C1" s="212"/>
      <c r="D1" s="212"/>
      <c r="E1" s="212"/>
      <c r="F1" s="218" t="s">
        <v>293</v>
      </c>
      <c r="G1" s="211"/>
      <c r="H1" s="213"/>
      <c r="I1" s="214"/>
      <c r="J1" s="211"/>
      <c r="K1" s="215"/>
    </row>
    <row r="2" spans="1:11" s="90" customFormat="1" x14ac:dyDescent="0.25">
      <c r="A2" s="175" t="s">
        <v>93</v>
      </c>
      <c r="B2" s="175" t="s">
        <v>84</v>
      </c>
      <c r="C2" s="90" t="s">
        <v>3</v>
      </c>
      <c r="D2" s="176" t="s">
        <v>2</v>
      </c>
      <c r="E2" s="175" t="s">
        <v>4</v>
      </c>
      <c r="F2" s="90" t="s">
        <v>1</v>
      </c>
      <c r="H2" s="10" t="s">
        <v>0</v>
      </c>
      <c r="I2" s="55" t="s">
        <v>127</v>
      </c>
      <c r="J2" s="90" t="s">
        <v>89</v>
      </c>
      <c r="K2" s="10"/>
    </row>
    <row r="3" spans="1:11" s="14" customFormat="1" x14ac:dyDescent="0.25">
      <c r="A3" s="177">
        <v>1</v>
      </c>
      <c r="B3" s="177">
        <v>100</v>
      </c>
      <c r="C3" s="2" t="s">
        <v>39</v>
      </c>
      <c r="D3" s="182">
        <v>3.6226851851851855E-4</v>
      </c>
      <c r="E3" s="177">
        <v>48</v>
      </c>
      <c r="F3" s="1" t="s">
        <v>18</v>
      </c>
      <c r="G3" s="2" t="s">
        <v>92</v>
      </c>
      <c r="H3" s="13" t="s">
        <v>13</v>
      </c>
      <c r="I3" s="48">
        <f>D3</f>
        <v>3.6226851851851855E-4</v>
      </c>
      <c r="J3" s="2" t="s">
        <v>90</v>
      </c>
      <c r="K3" s="15"/>
    </row>
    <row r="4" spans="1:11" s="33" customFormat="1" x14ac:dyDescent="0.25">
      <c r="A4" s="178">
        <f>A3+1</f>
        <v>2</v>
      </c>
      <c r="B4" s="179">
        <f>B3-1</f>
        <v>99</v>
      </c>
      <c r="C4" s="33" t="s">
        <v>42</v>
      </c>
      <c r="D4" s="183">
        <v>3.6226851851851855E-4</v>
      </c>
      <c r="E4" s="178">
        <v>62</v>
      </c>
      <c r="F4" s="34" t="s">
        <v>36</v>
      </c>
      <c r="G4" s="33" t="s">
        <v>92</v>
      </c>
      <c r="H4" s="35" t="s">
        <v>7</v>
      </c>
      <c r="I4" s="38"/>
      <c r="J4" s="33" t="s">
        <v>90</v>
      </c>
      <c r="K4" s="35"/>
    </row>
    <row r="5" spans="1:11" x14ac:dyDescent="0.25">
      <c r="A5" s="180">
        <f>A4+1</f>
        <v>3</v>
      </c>
      <c r="B5" s="181">
        <f t="shared" ref="B5:B63" si="0">B4-1</f>
        <v>98</v>
      </c>
      <c r="C5" s="5" t="s">
        <v>14</v>
      </c>
      <c r="D5" s="184">
        <v>3.6458333333333335E-4</v>
      </c>
      <c r="E5" s="180">
        <v>46</v>
      </c>
      <c r="F5" s="6" t="s">
        <v>121</v>
      </c>
      <c r="G5" s="3" t="s">
        <v>92</v>
      </c>
      <c r="H5" s="11" t="s">
        <v>13</v>
      </c>
      <c r="J5" s="3" t="s">
        <v>90</v>
      </c>
    </row>
    <row r="6" spans="1:11" s="14" customFormat="1" x14ac:dyDescent="0.25">
      <c r="A6" s="177">
        <f t="shared" ref="A6:A63" si="1">A5+1</f>
        <v>4</v>
      </c>
      <c r="B6" s="177">
        <f t="shared" si="0"/>
        <v>97</v>
      </c>
      <c r="C6" s="2" t="s">
        <v>52</v>
      </c>
      <c r="D6" s="182">
        <v>3.6689814814814815E-4</v>
      </c>
      <c r="E6" s="177">
        <v>49</v>
      </c>
      <c r="F6" s="1" t="s">
        <v>18</v>
      </c>
      <c r="G6" s="2" t="s">
        <v>92</v>
      </c>
      <c r="H6" s="13" t="s">
        <v>31</v>
      </c>
      <c r="I6" s="48">
        <f>D6</f>
        <v>3.6689814814814815E-4</v>
      </c>
      <c r="J6" s="2" t="s">
        <v>90</v>
      </c>
      <c r="K6" s="15"/>
    </row>
    <row r="7" spans="1:11" s="14" customFormat="1" x14ac:dyDescent="0.25">
      <c r="A7" s="177">
        <f t="shared" si="1"/>
        <v>5</v>
      </c>
      <c r="B7" s="177">
        <f t="shared" si="0"/>
        <v>96</v>
      </c>
      <c r="C7" s="2" t="s">
        <v>6</v>
      </c>
      <c r="D7" s="182">
        <v>3.7037037037037035E-4</v>
      </c>
      <c r="E7" s="177">
        <v>60</v>
      </c>
      <c r="F7" s="1" t="s">
        <v>8</v>
      </c>
      <c r="G7" s="2" t="s">
        <v>92</v>
      </c>
      <c r="H7" s="13" t="s">
        <v>7</v>
      </c>
      <c r="I7" s="48">
        <f>D7</f>
        <v>3.7037037037037035E-4</v>
      </c>
      <c r="J7" s="2" t="s">
        <v>90</v>
      </c>
      <c r="K7" s="15"/>
    </row>
    <row r="8" spans="1:11" x14ac:dyDescent="0.25">
      <c r="A8" s="180">
        <f t="shared" si="1"/>
        <v>6</v>
      </c>
      <c r="B8" s="181">
        <f t="shared" si="0"/>
        <v>95</v>
      </c>
      <c r="C8" s="3" t="s">
        <v>38</v>
      </c>
      <c r="D8" s="184">
        <v>3.7615740740740735E-4</v>
      </c>
      <c r="E8" s="180">
        <v>44</v>
      </c>
      <c r="F8" s="8" t="s">
        <v>18</v>
      </c>
      <c r="G8" s="3" t="s">
        <v>92</v>
      </c>
      <c r="H8" s="12" t="s">
        <v>13</v>
      </c>
      <c r="I8" s="49"/>
      <c r="J8" s="3" t="s">
        <v>90</v>
      </c>
    </row>
    <row r="9" spans="1:11" x14ac:dyDescent="0.25">
      <c r="A9" s="180">
        <f t="shared" si="1"/>
        <v>7</v>
      </c>
      <c r="B9" s="181">
        <f t="shared" si="0"/>
        <v>94</v>
      </c>
      <c r="C9" s="5" t="s">
        <v>17</v>
      </c>
      <c r="D9" s="184">
        <v>3.8078703703703706E-4</v>
      </c>
      <c r="E9" s="180">
        <v>47</v>
      </c>
      <c r="F9" s="6" t="s">
        <v>18</v>
      </c>
      <c r="G9" s="3" t="s">
        <v>92</v>
      </c>
      <c r="H9" s="11" t="s">
        <v>13</v>
      </c>
      <c r="J9" s="3" t="s">
        <v>90</v>
      </c>
    </row>
    <row r="10" spans="1:11" x14ac:dyDescent="0.25">
      <c r="A10" s="180">
        <f t="shared" si="1"/>
        <v>8</v>
      </c>
      <c r="B10" s="181">
        <f t="shared" si="0"/>
        <v>93</v>
      </c>
      <c r="C10" s="5" t="s">
        <v>44</v>
      </c>
      <c r="D10" s="184">
        <v>3.8310185185185186E-4</v>
      </c>
      <c r="E10" s="180">
        <v>51</v>
      </c>
      <c r="F10" s="6" t="s">
        <v>18</v>
      </c>
      <c r="G10" s="3" t="s">
        <v>92</v>
      </c>
      <c r="H10" s="11" t="s">
        <v>13</v>
      </c>
      <c r="J10" s="3" t="s">
        <v>90</v>
      </c>
    </row>
    <row r="11" spans="1:11" x14ac:dyDescent="0.25">
      <c r="A11" s="180">
        <f t="shared" si="1"/>
        <v>9</v>
      </c>
      <c r="B11" s="181">
        <f t="shared" si="0"/>
        <v>92</v>
      </c>
      <c r="C11" s="5" t="s">
        <v>16</v>
      </c>
      <c r="D11" s="184">
        <v>3.8310185185185186E-4</v>
      </c>
      <c r="E11" s="180">
        <v>54</v>
      </c>
      <c r="F11" s="6" t="s">
        <v>8</v>
      </c>
      <c r="G11" s="3" t="s">
        <v>92</v>
      </c>
      <c r="H11" s="11" t="s">
        <v>7</v>
      </c>
      <c r="J11" s="3" t="s">
        <v>90</v>
      </c>
    </row>
    <row r="12" spans="1:11" x14ac:dyDescent="0.25">
      <c r="A12" s="180">
        <f t="shared" si="1"/>
        <v>10</v>
      </c>
      <c r="B12" s="181">
        <f t="shared" si="0"/>
        <v>91</v>
      </c>
      <c r="C12" s="5" t="s">
        <v>104</v>
      </c>
      <c r="D12" s="184">
        <v>3.8657407407407407E-4</v>
      </c>
      <c r="E12" s="180">
        <v>44</v>
      </c>
      <c r="F12" s="6" t="s">
        <v>105</v>
      </c>
      <c r="G12" s="5" t="s">
        <v>92</v>
      </c>
      <c r="H12" s="11" t="s">
        <v>31</v>
      </c>
      <c r="J12" s="3" t="s">
        <v>90</v>
      </c>
    </row>
    <row r="13" spans="1:11" x14ac:dyDescent="0.25">
      <c r="A13" s="180">
        <f>A14+1</f>
        <v>12</v>
      </c>
      <c r="B13" s="181">
        <f t="shared" si="0"/>
        <v>90</v>
      </c>
      <c r="C13" s="5" t="s">
        <v>19</v>
      </c>
      <c r="D13" s="184">
        <v>3.8888888888888892E-4</v>
      </c>
      <c r="E13" s="180">
        <v>55</v>
      </c>
      <c r="F13" s="6" t="s">
        <v>18</v>
      </c>
      <c r="G13" s="3" t="s">
        <v>92</v>
      </c>
      <c r="H13" s="11" t="s">
        <v>7</v>
      </c>
      <c r="J13" s="3" t="s">
        <v>90</v>
      </c>
    </row>
    <row r="14" spans="1:11" s="14" customFormat="1" x14ac:dyDescent="0.25">
      <c r="A14" s="177">
        <f>A12+1</f>
        <v>11</v>
      </c>
      <c r="B14" s="177">
        <f t="shared" si="0"/>
        <v>89</v>
      </c>
      <c r="C14" s="2" t="s">
        <v>134</v>
      </c>
      <c r="D14" s="182">
        <v>3.8888888888888892E-4</v>
      </c>
      <c r="E14" s="177">
        <v>36</v>
      </c>
      <c r="F14" s="1" t="s">
        <v>18</v>
      </c>
      <c r="G14" s="2" t="s">
        <v>92</v>
      </c>
      <c r="H14" s="13" t="s">
        <v>135</v>
      </c>
      <c r="I14" s="48">
        <f>D14</f>
        <v>3.8888888888888892E-4</v>
      </c>
      <c r="J14" s="2" t="s">
        <v>90</v>
      </c>
      <c r="K14" s="32"/>
    </row>
    <row r="15" spans="1:11" s="14" customFormat="1" x14ac:dyDescent="0.25">
      <c r="A15" s="177">
        <f>A13+1</f>
        <v>13</v>
      </c>
      <c r="B15" s="177">
        <f t="shared" si="0"/>
        <v>88</v>
      </c>
      <c r="C15" s="2" t="s">
        <v>94</v>
      </c>
      <c r="D15" s="182">
        <v>3.9236111111111107E-4</v>
      </c>
      <c r="E15" s="177">
        <v>46</v>
      </c>
      <c r="F15" s="1" t="s">
        <v>18</v>
      </c>
      <c r="G15" s="2" t="s">
        <v>92</v>
      </c>
      <c r="H15" s="13" t="s">
        <v>143</v>
      </c>
      <c r="I15" s="48">
        <f>D15</f>
        <v>3.9236111111111107E-4</v>
      </c>
      <c r="J15" s="2" t="s">
        <v>90</v>
      </c>
      <c r="K15" s="15"/>
    </row>
    <row r="16" spans="1:11" x14ac:dyDescent="0.25">
      <c r="A16" s="180">
        <f t="shared" si="1"/>
        <v>14</v>
      </c>
      <c r="B16" s="181">
        <f t="shared" si="0"/>
        <v>87</v>
      </c>
      <c r="C16" s="5" t="s">
        <v>12</v>
      </c>
      <c r="D16" s="184">
        <v>3.9351851851851852E-4</v>
      </c>
      <c r="E16" s="180">
        <v>42</v>
      </c>
      <c r="F16" s="6" t="s">
        <v>18</v>
      </c>
      <c r="G16" s="3" t="s">
        <v>92</v>
      </c>
      <c r="H16" s="11" t="s">
        <v>13</v>
      </c>
      <c r="J16" s="3" t="s">
        <v>90</v>
      </c>
    </row>
    <row r="17" spans="1:11" x14ac:dyDescent="0.25">
      <c r="A17" s="180">
        <f t="shared" si="1"/>
        <v>15</v>
      </c>
      <c r="B17" s="181">
        <f t="shared" si="0"/>
        <v>86</v>
      </c>
      <c r="C17" s="5" t="s">
        <v>103</v>
      </c>
      <c r="D17" s="184">
        <v>3.9351851851851852E-4</v>
      </c>
      <c r="E17" s="180">
        <v>42</v>
      </c>
      <c r="F17" s="6" t="s">
        <v>116</v>
      </c>
      <c r="G17" s="5" t="s">
        <v>92</v>
      </c>
      <c r="H17" s="11" t="s">
        <v>102</v>
      </c>
      <c r="J17" s="3" t="s">
        <v>90</v>
      </c>
    </row>
    <row r="18" spans="1:11" x14ac:dyDescent="0.25">
      <c r="A18" s="180">
        <f t="shared" si="1"/>
        <v>16</v>
      </c>
      <c r="B18" s="181">
        <f t="shared" si="0"/>
        <v>85</v>
      </c>
      <c r="C18" s="5" t="s">
        <v>97</v>
      </c>
      <c r="D18" s="184">
        <v>3.9351851851851852E-4</v>
      </c>
      <c r="E18" s="180">
        <v>47</v>
      </c>
      <c r="F18" s="6" t="s">
        <v>122</v>
      </c>
      <c r="G18" s="5" t="s">
        <v>92</v>
      </c>
      <c r="H18" s="11" t="s">
        <v>13</v>
      </c>
      <c r="J18" s="3" t="s">
        <v>90</v>
      </c>
    </row>
    <row r="19" spans="1:11" x14ac:dyDescent="0.25">
      <c r="A19" s="180">
        <f t="shared" si="1"/>
        <v>17</v>
      </c>
      <c r="B19" s="181">
        <f t="shared" si="0"/>
        <v>84</v>
      </c>
      <c r="C19" s="5" t="s">
        <v>81</v>
      </c>
      <c r="D19" s="184">
        <v>3.9583333333333338E-4</v>
      </c>
      <c r="E19" s="180">
        <v>51</v>
      </c>
      <c r="F19" s="6" t="s">
        <v>18</v>
      </c>
      <c r="G19" s="3" t="s">
        <v>92</v>
      </c>
      <c r="H19" s="11" t="s">
        <v>13</v>
      </c>
      <c r="J19" s="3" t="s">
        <v>90</v>
      </c>
    </row>
    <row r="20" spans="1:11" x14ac:dyDescent="0.25">
      <c r="A20" s="180">
        <f t="shared" si="1"/>
        <v>18</v>
      </c>
      <c r="B20" s="181">
        <f t="shared" si="0"/>
        <v>83</v>
      </c>
      <c r="C20" s="5" t="s">
        <v>76</v>
      </c>
      <c r="D20" s="184">
        <v>3.9699074074074072E-4</v>
      </c>
      <c r="E20" s="180">
        <v>40</v>
      </c>
      <c r="F20" s="6" t="s">
        <v>18</v>
      </c>
      <c r="G20" s="3" t="s">
        <v>92</v>
      </c>
      <c r="H20" s="11" t="s">
        <v>13</v>
      </c>
      <c r="J20" s="3" t="s">
        <v>90</v>
      </c>
    </row>
    <row r="21" spans="1:11" x14ac:dyDescent="0.25">
      <c r="A21" s="180">
        <f t="shared" si="1"/>
        <v>19</v>
      </c>
      <c r="B21" s="181">
        <f t="shared" si="0"/>
        <v>82</v>
      </c>
      <c r="C21" s="5" t="s">
        <v>79</v>
      </c>
      <c r="D21" s="184">
        <v>3.9814814814814818E-4</v>
      </c>
      <c r="E21" s="180">
        <v>45</v>
      </c>
      <c r="F21" s="6" t="s">
        <v>18</v>
      </c>
      <c r="G21" s="3" t="s">
        <v>92</v>
      </c>
      <c r="H21" s="11" t="s">
        <v>13</v>
      </c>
      <c r="J21" s="3" t="s">
        <v>90</v>
      </c>
    </row>
    <row r="22" spans="1:11" x14ac:dyDescent="0.25">
      <c r="A22" s="180">
        <f t="shared" si="1"/>
        <v>20</v>
      </c>
      <c r="B22" s="181">
        <f t="shared" si="0"/>
        <v>81</v>
      </c>
      <c r="C22" s="5" t="s">
        <v>46</v>
      </c>
      <c r="D22" s="184">
        <v>4.0162037037037038E-4</v>
      </c>
      <c r="E22" s="180">
        <v>49</v>
      </c>
      <c r="F22" s="6" t="s">
        <v>18</v>
      </c>
      <c r="G22" s="3" t="s">
        <v>92</v>
      </c>
      <c r="H22" s="11" t="s">
        <v>13</v>
      </c>
      <c r="J22" s="3" t="s">
        <v>90</v>
      </c>
    </row>
    <row r="23" spans="1:11" x14ac:dyDescent="0.25">
      <c r="A23" s="180">
        <f t="shared" si="1"/>
        <v>21</v>
      </c>
      <c r="B23" s="181">
        <f t="shared" si="0"/>
        <v>80</v>
      </c>
      <c r="C23" s="5" t="s">
        <v>72</v>
      </c>
      <c r="D23" s="184">
        <v>4.0509259259259258E-4</v>
      </c>
      <c r="E23" s="180">
        <v>56</v>
      </c>
      <c r="F23" s="6" t="s">
        <v>73</v>
      </c>
      <c r="G23" s="3" t="s">
        <v>92</v>
      </c>
      <c r="H23" s="11" t="s">
        <v>7</v>
      </c>
      <c r="J23" s="3" t="s">
        <v>90</v>
      </c>
    </row>
    <row r="24" spans="1:11" s="33" customFormat="1" x14ac:dyDescent="0.25">
      <c r="A24" s="179">
        <f t="shared" si="1"/>
        <v>22</v>
      </c>
      <c r="B24" s="179">
        <f t="shared" si="0"/>
        <v>79</v>
      </c>
      <c r="C24" s="33" t="s">
        <v>58</v>
      </c>
      <c r="D24" s="183">
        <v>4.1203703703703709E-4</v>
      </c>
      <c r="E24" s="178">
        <v>50</v>
      </c>
      <c r="F24" s="34" t="s">
        <v>59</v>
      </c>
      <c r="G24" s="33" t="s">
        <v>92</v>
      </c>
      <c r="H24" s="35" t="s">
        <v>102</v>
      </c>
      <c r="I24" s="34"/>
      <c r="J24" s="33" t="s">
        <v>90</v>
      </c>
      <c r="K24" s="35"/>
    </row>
    <row r="25" spans="1:11" s="14" customFormat="1" x14ac:dyDescent="0.25">
      <c r="A25" s="177">
        <f t="shared" si="1"/>
        <v>23</v>
      </c>
      <c r="B25" s="177">
        <f t="shared" si="0"/>
        <v>78</v>
      </c>
      <c r="C25" s="2" t="s">
        <v>100</v>
      </c>
      <c r="D25" s="182">
        <v>4.1319444444444449E-4</v>
      </c>
      <c r="E25" s="177">
        <v>34</v>
      </c>
      <c r="F25" s="1" t="s">
        <v>99</v>
      </c>
      <c r="G25" s="2" t="s">
        <v>92</v>
      </c>
      <c r="H25" s="13" t="s">
        <v>50</v>
      </c>
      <c r="I25" s="48">
        <f>D25</f>
        <v>4.1319444444444449E-4</v>
      </c>
      <c r="J25" s="2" t="s">
        <v>90</v>
      </c>
      <c r="K25" s="15"/>
    </row>
    <row r="26" spans="1:11" s="33" customFormat="1" x14ac:dyDescent="0.25">
      <c r="A26" s="180">
        <f t="shared" si="1"/>
        <v>24</v>
      </c>
      <c r="B26" s="181">
        <f t="shared" si="0"/>
        <v>77</v>
      </c>
      <c r="C26" s="33" t="s">
        <v>48</v>
      </c>
      <c r="D26" s="183">
        <v>4.1550925925925918E-4</v>
      </c>
      <c r="E26" s="178">
        <v>53</v>
      </c>
      <c r="F26" s="34" t="s">
        <v>18</v>
      </c>
      <c r="G26" s="33" t="s">
        <v>92</v>
      </c>
      <c r="H26" s="35" t="s">
        <v>50</v>
      </c>
      <c r="I26" s="34"/>
      <c r="J26" s="33" t="s">
        <v>90</v>
      </c>
      <c r="K26" s="35"/>
    </row>
    <row r="27" spans="1:11" s="14" customFormat="1" x14ac:dyDescent="0.25">
      <c r="A27" s="177">
        <f t="shared" si="1"/>
        <v>25</v>
      </c>
      <c r="B27" s="177">
        <f t="shared" si="0"/>
        <v>76</v>
      </c>
      <c r="C27" s="2" t="s">
        <v>40</v>
      </c>
      <c r="D27" s="182">
        <v>4.1782407407407409E-4</v>
      </c>
      <c r="E27" s="177">
        <v>41</v>
      </c>
      <c r="F27" s="1" t="s">
        <v>18</v>
      </c>
      <c r="G27" s="2" t="s">
        <v>92</v>
      </c>
      <c r="H27" s="13" t="s">
        <v>25</v>
      </c>
      <c r="I27" s="48">
        <f>D27</f>
        <v>4.1782407407407409E-4</v>
      </c>
      <c r="J27" s="2" t="s">
        <v>90</v>
      </c>
      <c r="K27" s="15"/>
    </row>
    <row r="28" spans="1:11" x14ac:dyDescent="0.25">
      <c r="A28" s="180">
        <f t="shared" si="1"/>
        <v>26</v>
      </c>
      <c r="B28" s="181">
        <f t="shared" si="0"/>
        <v>75</v>
      </c>
      <c r="C28" s="5" t="s">
        <v>10</v>
      </c>
      <c r="D28" s="184">
        <v>4.224537037037037E-4</v>
      </c>
      <c r="E28" s="180">
        <v>41</v>
      </c>
      <c r="F28" s="6" t="s">
        <v>18</v>
      </c>
      <c r="G28" s="3" t="s">
        <v>92</v>
      </c>
      <c r="H28" s="11" t="s">
        <v>13</v>
      </c>
      <c r="J28" s="3" t="s">
        <v>90</v>
      </c>
    </row>
    <row r="29" spans="1:11" s="14" customFormat="1" x14ac:dyDescent="0.25">
      <c r="A29" s="177">
        <f t="shared" si="1"/>
        <v>27</v>
      </c>
      <c r="B29" s="177">
        <f t="shared" si="0"/>
        <v>74</v>
      </c>
      <c r="C29" s="2" t="s">
        <v>98</v>
      </c>
      <c r="D29" s="182">
        <v>4.236111111111111E-4</v>
      </c>
      <c r="E29" s="177">
        <v>32</v>
      </c>
      <c r="F29" s="1" t="s">
        <v>99</v>
      </c>
      <c r="G29" s="2" t="s">
        <v>92</v>
      </c>
      <c r="H29" s="13" t="s">
        <v>101</v>
      </c>
      <c r="I29" s="48">
        <f>D29</f>
        <v>4.236111111111111E-4</v>
      </c>
      <c r="J29" s="2" t="s">
        <v>90</v>
      </c>
      <c r="K29" s="15"/>
    </row>
    <row r="30" spans="1:11" s="14" customFormat="1" x14ac:dyDescent="0.25">
      <c r="A30" s="177">
        <f t="shared" si="1"/>
        <v>28</v>
      </c>
      <c r="B30" s="177">
        <f t="shared" si="0"/>
        <v>73</v>
      </c>
      <c r="C30" s="2" t="s">
        <v>96</v>
      </c>
      <c r="D30" s="182">
        <v>4.2708333333333335E-4</v>
      </c>
      <c r="E30" s="177">
        <v>41</v>
      </c>
      <c r="F30" s="1" t="s">
        <v>18</v>
      </c>
      <c r="G30" s="2" t="s">
        <v>92</v>
      </c>
      <c r="H30" s="13" t="s">
        <v>123</v>
      </c>
      <c r="I30" s="48">
        <f>D30</f>
        <v>4.2708333333333335E-4</v>
      </c>
      <c r="J30" s="2" t="s">
        <v>90</v>
      </c>
      <c r="K30" s="15"/>
    </row>
    <row r="31" spans="1:11" x14ac:dyDescent="0.25">
      <c r="A31" s="180">
        <f t="shared" si="1"/>
        <v>29</v>
      </c>
      <c r="B31" s="181">
        <f t="shared" si="0"/>
        <v>72</v>
      </c>
      <c r="C31" s="5" t="s">
        <v>117</v>
      </c>
      <c r="D31" s="184">
        <v>4.2708333333333335E-4</v>
      </c>
      <c r="E31" s="180">
        <v>52</v>
      </c>
      <c r="F31" s="6" t="s">
        <v>118</v>
      </c>
      <c r="G31" s="5" t="s">
        <v>92</v>
      </c>
      <c r="H31" s="11" t="s">
        <v>13</v>
      </c>
      <c r="J31" s="3" t="s">
        <v>90</v>
      </c>
    </row>
    <row r="32" spans="1:11" x14ac:dyDescent="0.25">
      <c r="A32" s="180">
        <f t="shared" si="1"/>
        <v>30</v>
      </c>
      <c r="B32" s="181">
        <f t="shared" si="0"/>
        <v>71</v>
      </c>
      <c r="C32" s="5" t="s">
        <v>106</v>
      </c>
      <c r="D32" s="184">
        <v>4.3055555555555555E-4</v>
      </c>
      <c r="E32" s="180">
        <v>42</v>
      </c>
      <c r="F32" s="6" t="s">
        <v>121</v>
      </c>
      <c r="G32" s="5" t="s">
        <v>92</v>
      </c>
      <c r="H32" s="11" t="s">
        <v>31</v>
      </c>
      <c r="J32" s="3" t="s">
        <v>90</v>
      </c>
    </row>
    <row r="33" spans="1:11" x14ac:dyDescent="0.25">
      <c r="A33" s="180">
        <f t="shared" si="1"/>
        <v>31</v>
      </c>
      <c r="B33" s="181">
        <f t="shared" si="0"/>
        <v>70</v>
      </c>
      <c r="C33" s="5" t="s">
        <v>136</v>
      </c>
      <c r="D33" s="184">
        <v>4.3865740740740736E-4</v>
      </c>
      <c r="E33" s="180">
        <v>40</v>
      </c>
      <c r="F33" s="6" t="s">
        <v>18</v>
      </c>
      <c r="G33" s="5" t="s">
        <v>92</v>
      </c>
      <c r="H33" s="11" t="s">
        <v>135</v>
      </c>
      <c r="J33" s="3" t="s">
        <v>90</v>
      </c>
      <c r="K33" s="16"/>
    </row>
    <row r="34" spans="1:11" x14ac:dyDescent="0.25">
      <c r="A34" s="180">
        <f t="shared" si="1"/>
        <v>32</v>
      </c>
      <c r="B34" s="181">
        <f t="shared" si="0"/>
        <v>69</v>
      </c>
      <c r="C34" s="5" t="s">
        <v>69</v>
      </c>
      <c r="D34" s="184">
        <v>4.4328703703703701E-4</v>
      </c>
      <c r="E34" s="180">
        <v>40</v>
      </c>
      <c r="F34" s="6" t="s">
        <v>18</v>
      </c>
      <c r="G34" s="3" t="s">
        <v>92</v>
      </c>
      <c r="H34" s="11" t="s">
        <v>13</v>
      </c>
      <c r="J34" s="3" t="s">
        <v>90</v>
      </c>
    </row>
    <row r="35" spans="1:11" s="14" customFormat="1" x14ac:dyDescent="0.25">
      <c r="A35" s="177">
        <f t="shared" si="1"/>
        <v>33</v>
      </c>
      <c r="B35" s="177">
        <f t="shared" si="0"/>
        <v>68</v>
      </c>
      <c r="C35" s="2" t="s">
        <v>61</v>
      </c>
      <c r="D35" s="185">
        <v>4.4791666666666672E-4</v>
      </c>
      <c r="E35" s="186">
        <v>60</v>
      </c>
      <c r="F35" s="1" t="s">
        <v>18</v>
      </c>
      <c r="G35" s="2" t="s">
        <v>92</v>
      </c>
      <c r="H35" s="13" t="s">
        <v>45</v>
      </c>
      <c r="I35" s="48">
        <f>D35</f>
        <v>4.4791666666666672E-4</v>
      </c>
      <c r="J35" s="14" t="s">
        <v>90</v>
      </c>
      <c r="K35" s="15"/>
    </row>
    <row r="36" spans="1:11" x14ac:dyDescent="0.25">
      <c r="A36" s="180">
        <f t="shared" si="1"/>
        <v>34</v>
      </c>
      <c r="B36" s="181">
        <f t="shared" si="0"/>
        <v>67</v>
      </c>
      <c r="C36" s="5" t="s">
        <v>47</v>
      </c>
      <c r="D36" s="184">
        <v>4.5138888888888892E-4</v>
      </c>
      <c r="E36" s="180">
        <v>38</v>
      </c>
      <c r="F36" s="6" t="s">
        <v>18</v>
      </c>
      <c r="G36" s="3" t="s">
        <v>92</v>
      </c>
      <c r="H36" s="11" t="s">
        <v>13</v>
      </c>
      <c r="J36" s="3" t="s">
        <v>90</v>
      </c>
    </row>
    <row r="37" spans="1:11" x14ac:dyDescent="0.25">
      <c r="A37" s="180">
        <f t="shared" si="1"/>
        <v>35</v>
      </c>
      <c r="B37" s="181">
        <f t="shared" si="0"/>
        <v>66</v>
      </c>
      <c r="C37" s="5" t="s">
        <v>49</v>
      </c>
      <c r="D37" s="184">
        <v>4.5370370370370378E-4</v>
      </c>
      <c r="E37" s="180">
        <v>38</v>
      </c>
      <c r="F37" s="6" t="s">
        <v>51</v>
      </c>
      <c r="G37" s="5" t="s">
        <v>92</v>
      </c>
      <c r="H37" s="11" t="s">
        <v>50</v>
      </c>
      <c r="J37" s="3" t="s">
        <v>90</v>
      </c>
    </row>
    <row r="38" spans="1:11" x14ac:dyDescent="0.25">
      <c r="A38" s="180">
        <f t="shared" si="1"/>
        <v>36</v>
      </c>
      <c r="B38" s="181">
        <f t="shared" si="0"/>
        <v>65</v>
      </c>
      <c r="C38" s="5" t="s">
        <v>108</v>
      </c>
      <c r="D38" s="184">
        <v>4.5486111111111102E-4</v>
      </c>
      <c r="E38" s="180">
        <v>34</v>
      </c>
      <c r="F38" s="6" t="s">
        <v>71</v>
      </c>
      <c r="G38" s="5" t="s">
        <v>92</v>
      </c>
      <c r="H38" s="11" t="s">
        <v>50</v>
      </c>
      <c r="J38" s="3" t="s">
        <v>90</v>
      </c>
    </row>
    <row r="39" spans="1:11" x14ac:dyDescent="0.25">
      <c r="A39" s="180">
        <f>A40+1</f>
        <v>38</v>
      </c>
      <c r="B39" s="181">
        <f t="shared" si="0"/>
        <v>64</v>
      </c>
      <c r="C39" s="5" t="s">
        <v>95</v>
      </c>
      <c r="D39" s="184">
        <v>4.5486111111111102E-4</v>
      </c>
      <c r="E39" s="180">
        <v>41</v>
      </c>
      <c r="F39" s="6" t="s">
        <v>18</v>
      </c>
      <c r="G39" s="3" t="s">
        <v>92</v>
      </c>
      <c r="H39" s="11" t="s">
        <v>13</v>
      </c>
      <c r="J39" s="3" t="s">
        <v>90</v>
      </c>
    </row>
    <row r="40" spans="1:11" x14ac:dyDescent="0.25">
      <c r="A40" s="180">
        <f>A38+1</f>
        <v>37</v>
      </c>
      <c r="B40" s="181">
        <f t="shared" si="0"/>
        <v>63</v>
      </c>
      <c r="C40" s="5" t="s">
        <v>70</v>
      </c>
      <c r="D40" s="184">
        <v>4.5486111111111102E-4</v>
      </c>
      <c r="E40" s="180">
        <v>40</v>
      </c>
      <c r="F40" s="6" t="s">
        <v>71</v>
      </c>
      <c r="G40" s="5" t="s">
        <v>92</v>
      </c>
      <c r="H40" s="11" t="s">
        <v>31</v>
      </c>
      <c r="J40" s="3" t="s">
        <v>90</v>
      </c>
    </row>
    <row r="41" spans="1:11" x14ac:dyDescent="0.25">
      <c r="A41" s="180">
        <f>A39+1</f>
        <v>39</v>
      </c>
      <c r="B41" s="181">
        <f t="shared" si="0"/>
        <v>62</v>
      </c>
      <c r="C41" s="5" t="s">
        <v>107</v>
      </c>
      <c r="D41" s="184">
        <v>4.6296296296296293E-4</v>
      </c>
      <c r="E41" s="180">
        <v>40</v>
      </c>
      <c r="F41" s="6" t="s">
        <v>71</v>
      </c>
      <c r="G41" s="5" t="s">
        <v>92</v>
      </c>
      <c r="H41" s="11" t="s">
        <v>50</v>
      </c>
      <c r="J41" s="3" t="s">
        <v>90</v>
      </c>
    </row>
    <row r="42" spans="1:11" s="14" customFormat="1" x14ac:dyDescent="0.25">
      <c r="A42" s="177">
        <f t="shared" si="1"/>
        <v>40</v>
      </c>
      <c r="B42" s="177">
        <f t="shared" si="0"/>
        <v>61</v>
      </c>
      <c r="C42" s="2" t="s">
        <v>53</v>
      </c>
      <c r="D42" s="182">
        <v>4.6296296296296293E-4</v>
      </c>
      <c r="E42" s="177">
        <v>40</v>
      </c>
      <c r="F42" s="1" t="s">
        <v>54</v>
      </c>
      <c r="G42" s="2" t="s">
        <v>92</v>
      </c>
      <c r="H42" s="13" t="s">
        <v>34</v>
      </c>
      <c r="I42" s="48">
        <f>D42</f>
        <v>4.6296296296296293E-4</v>
      </c>
      <c r="J42" s="2" t="s">
        <v>90</v>
      </c>
      <c r="K42" s="13"/>
    </row>
    <row r="43" spans="1:11" s="14" customFormat="1" x14ac:dyDescent="0.25">
      <c r="A43" s="177">
        <f t="shared" si="1"/>
        <v>41</v>
      </c>
      <c r="B43" s="177">
        <f t="shared" si="0"/>
        <v>60</v>
      </c>
      <c r="C43" s="2" t="s">
        <v>140</v>
      </c>
      <c r="D43" s="182">
        <v>4.6296296296296293E-4</v>
      </c>
      <c r="E43" s="177">
        <v>42</v>
      </c>
      <c r="F43" s="1" t="s">
        <v>18</v>
      </c>
      <c r="G43" s="2" t="s">
        <v>92</v>
      </c>
      <c r="H43" s="13" t="s">
        <v>245</v>
      </c>
      <c r="I43" s="48">
        <f>D43</f>
        <v>4.6296296296296293E-4</v>
      </c>
      <c r="J43" s="2" t="s">
        <v>90</v>
      </c>
      <c r="K43" s="32"/>
    </row>
    <row r="44" spans="1:11" x14ac:dyDescent="0.25">
      <c r="A44" s="180">
        <f t="shared" si="1"/>
        <v>42</v>
      </c>
      <c r="B44" s="181">
        <f t="shared" si="0"/>
        <v>59</v>
      </c>
      <c r="C44" s="5" t="s">
        <v>109</v>
      </c>
      <c r="D44" s="184">
        <v>4.6527777777777778E-4</v>
      </c>
      <c r="E44" s="180">
        <v>40</v>
      </c>
      <c r="F44" s="6" t="s">
        <v>71</v>
      </c>
      <c r="G44" s="5" t="s">
        <v>92</v>
      </c>
      <c r="H44" s="11" t="s">
        <v>101</v>
      </c>
      <c r="J44" s="3" t="s">
        <v>90</v>
      </c>
    </row>
    <row r="45" spans="1:11" s="14" customFormat="1" x14ac:dyDescent="0.25">
      <c r="A45" s="177">
        <f t="shared" si="1"/>
        <v>43</v>
      </c>
      <c r="B45" s="177">
        <f t="shared" si="0"/>
        <v>58</v>
      </c>
      <c r="C45" s="2" t="s">
        <v>119</v>
      </c>
      <c r="D45" s="182">
        <v>4.6759259259259258E-4</v>
      </c>
      <c r="E45" s="177">
        <v>35</v>
      </c>
      <c r="F45" s="1" t="s">
        <v>120</v>
      </c>
      <c r="G45" s="2" t="s">
        <v>77</v>
      </c>
      <c r="H45" s="13" t="s">
        <v>25</v>
      </c>
      <c r="I45" s="48">
        <f>D45</f>
        <v>4.6759259259259258E-4</v>
      </c>
      <c r="J45" s="2" t="s">
        <v>90</v>
      </c>
      <c r="K45" s="15"/>
    </row>
    <row r="46" spans="1:11" x14ac:dyDescent="0.25">
      <c r="A46" s="180">
        <f t="shared" si="1"/>
        <v>44</v>
      </c>
      <c r="B46" s="181">
        <f t="shared" si="0"/>
        <v>57</v>
      </c>
      <c r="C46" s="5" t="s">
        <v>110</v>
      </c>
      <c r="D46" s="184">
        <v>4.7569444444444444E-4</v>
      </c>
      <c r="E46" s="180">
        <v>45</v>
      </c>
      <c r="F46" s="6" t="s">
        <v>71</v>
      </c>
      <c r="G46" s="5" t="s">
        <v>92</v>
      </c>
      <c r="H46" s="11" t="s">
        <v>101</v>
      </c>
      <c r="J46" s="3" t="s">
        <v>90</v>
      </c>
    </row>
    <row r="47" spans="1:11" s="14" customFormat="1" x14ac:dyDescent="0.25">
      <c r="A47" s="177">
        <f t="shared" si="1"/>
        <v>45</v>
      </c>
      <c r="B47" s="177">
        <f t="shared" si="0"/>
        <v>56</v>
      </c>
      <c r="C47" s="2" t="s">
        <v>75</v>
      </c>
      <c r="D47" s="182">
        <v>4.8379629629629624E-4</v>
      </c>
      <c r="E47" s="177">
        <v>43</v>
      </c>
      <c r="F47" s="1" t="s">
        <v>18</v>
      </c>
      <c r="G47" s="2" t="s">
        <v>77</v>
      </c>
      <c r="H47" s="13" t="s">
        <v>7</v>
      </c>
      <c r="I47" s="48">
        <f>D47</f>
        <v>4.8379629629629624E-4</v>
      </c>
      <c r="J47" s="2" t="s">
        <v>90</v>
      </c>
      <c r="K47" s="15"/>
    </row>
    <row r="48" spans="1:11" s="14" customFormat="1" x14ac:dyDescent="0.25">
      <c r="A48" s="177">
        <f t="shared" si="1"/>
        <v>46</v>
      </c>
      <c r="B48" s="177">
        <f t="shared" si="0"/>
        <v>55</v>
      </c>
      <c r="C48" s="2" t="s">
        <v>55</v>
      </c>
      <c r="D48" s="185">
        <v>4.895833333333333E-4</v>
      </c>
      <c r="E48" s="186">
        <v>46</v>
      </c>
      <c r="F48" s="1" t="s">
        <v>57</v>
      </c>
      <c r="G48" s="2" t="s">
        <v>77</v>
      </c>
      <c r="H48" s="13" t="s">
        <v>56</v>
      </c>
      <c r="I48" s="48">
        <f>D48</f>
        <v>4.895833333333333E-4</v>
      </c>
      <c r="J48" s="14" t="s">
        <v>90</v>
      </c>
      <c r="K48" s="15"/>
    </row>
    <row r="49" spans="1:11" x14ac:dyDescent="0.25">
      <c r="A49" s="180">
        <f t="shared" si="1"/>
        <v>47</v>
      </c>
      <c r="B49" s="181">
        <f t="shared" si="0"/>
        <v>54</v>
      </c>
      <c r="C49" s="5" t="s">
        <v>112</v>
      </c>
      <c r="D49" s="184">
        <v>4.942129629629629E-4</v>
      </c>
      <c r="E49" s="180">
        <v>37</v>
      </c>
      <c r="F49" s="6" t="s">
        <v>71</v>
      </c>
      <c r="G49" s="5" t="s">
        <v>92</v>
      </c>
      <c r="H49" s="11" t="s">
        <v>101</v>
      </c>
      <c r="J49" s="3" t="s">
        <v>90</v>
      </c>
    </row>
    <row r="50" spans="1:11" s="14" customFormat="1" x14ac:dyDescent="0.25">
      <c r="A50" s="177">
        <f t="shared" si="1"/>
        <v>48</v>
      </c>
      <c r="B50" s="177">
        <f t="shared" si="0"/>
        <v>53</v>
      </c>
      <c r="C50" s="2" t="s">
        <v>20</v>
      </c>
      <c r="D50" s="182">
        <v>5.023148148148147E-4</v>
      </c>
      <c r="E50" s="177">
        <v>47</v>
      </c>
      <c r="F50" s="1" t="s">
        <v>28</v>
      </c>
      <c r="G50" s="2" t="s">
        <v>77</v>
      </c>
      <c r="H50" s="13" t="s">
        <v>13</v>
      </c>
      <c r="I50" s="48">
        <f>D50</f>
        <v>5.023148148148147E-4</v>
      </c>
      <c r="J50" s="2" t="s">
        <v>90</v>
      </c>
      <c r="K50" s="15"/>
    </row>
    <row r="51" spans="1:11" s="14" customFormat="1" x14ac:dyDescent="0.25">
      <c r="A51" s="177">
        <f t="shared" si="1"/>
        <v>49</v>
      </c>
      <c r="B51" s="177">
        <f t="shared" si="0"/>
        <v>52</v>
      </c>
      <c r="C51" s="2" t="s">
        <v>138</v>
      </c>
      <c r="D51" s="182">
        <v>5.3125000000000004E-4</v>
      </c>
      <c r="E51" s="177">
        <v>39</v>
      </c>
      <c r="F51" s="1" t="s">
        <v>18</v>
      </c>
      <c r="G51" s="2" t="s">
        <v>92</v>
      </c>
      <c r="H51" s="13" t="s">
        <v>114</v>
      </c>
      <c r="I51" s="48">
        <f>D51</f>
        <v>5.3125000000000004E-4</v>
      </c>
      <c r="J51" s="2" t="s">
        <v>90</v>
      </c>
      <c r="K51" s="32"/>
    </row>
    <row r="52" spans="1:11" s="29" customFormat="1" x14ac:dyDescent="0.25">
      <c r="A52" s="180">
        <f t="shared" si="1"/>
        <v>50</v>
      </c>
      <c r="B52" s="181">
        <f t="shared" si="0"/>
        <v>51</v>
      </c>
      <c r="C52" s="29" t="s">
        <v>74</v>
      </c>
      <c r="D52" s="187">
        <v>5.3819444444444444E-4</v>
      </c>
      <c r="E52" s="188">
        <v>41</v>
      </c>
      <c r="F52" s="217" t="s">
        <v>18</v>
      </c>
      <c r="G52" s="29" t="s">
        <v>92</v>
      </c>
      <c r="H52" s="30" t="s">
        <v>245</v>
      </c>
      <c r="I52" s="50"/>
      <c r="J52" s="29" t="s">
        <v>90</v>
      </c>
      <c r="K52" s="31"/>
    </row>
    <row r="53" spans="1:11" s="14" customFormat="1" x14ac:dyDescent="0.25">
      <c r="A53" s="177">
        <f t="shared" si="1"/>
        <v>51</v>
      </c>
      <c r="B53" s="177">
        <f t="shared" si="0"/>
        <v>50</v>
      </c>
      <c r="C53" s="2" t="s">
        <v>62</v>
      </c>
      <c r="D53" s="182">
        <v>5.5439814814814815E-4</v>
      </c>
      <c r="E53" s="177">
        <v>42</v>
      </c>
      <c r="F53" s="1" t="s">
        <v>18</v>
      </c>
      <c r="G53" s="2" t="s">
        <v>77</v>
      </c>
      <c r="H53" s="13" t="s">
        <v>133</v>
      </c>
      <c r="I53" s="48">
        <f>D53</f>
        <v>5.5439814814814815E-4</v>
      </c>
      <c r="J53" s="2" t="s">
        <v>90</v>
      </c>
      <c r="K53" s="15"/>
    </row>
    <row r="54" spans="1:11" x14ac:dyDescent="0.25">
      <c r="A54" s="180">
        <f t="shared" si="1"/>
        <v>52</v>
      </c>
      <c r="B54" s="181">
        <f t="shared" si="0"/>
        <v>49</v>
      </c>
      <c r="C54" s="5" t="s">
        <v>145</v>
      </c>
      <c r="D54" s="184">
        <v>5.5555555555555556E-4</v>
      </c>
      <c r="E54" s="180">
        <v>33</v>
      </c>
      <c r="F54" s="6" t="s">
        <v>18</v>
      </c>
      <c r="G54" s="5" t="s">
        <v>92</v>
      </c>
      <c r="H54" s="11" t="s">
        <v>245</v>
      </c>
      <c r="J54" s="3" t="s">
        <v>90</v>
      </c>
      <c r="K54" s="16"/>
    </row>
    <row r="55" spans="1:11" x14ac:dyDescent="0.25">
      <c r="A55" s="180">
        <f t="shared" si="1"/>
        <v>53</v>
      </c>
      <c r="B55" s="181">
        <f t="shared" si="0"/>
        <v>48</v>
      </c>
      <c r="C55" s="5" t="s">
        <v>141</v>
      </c>
      <c r="D55" s="184">
        <v>5.6724537037037041E-4</v>
      </c>
      <c r="E55" s="180">
        <v>35</v>
      </c>
      <c r="F55" s="6" t="s">
        <v>18</v>
      </c>
      <c r="G55" s="5" t="s">
        <v>92</v>
      </c>
      <c r="H55" s="11" t="s">
        <v>245</v>
      </c>
      <c r="J55" s="3" t="s">
        <v>90</v>
      </c>
      <c r="K55" s="16"/>
    </row>
    <row r="56" spans="1:11" x14ac:dyDescent="0.25">
      <c r="A56" s="180">
        <f t="shared" si="1"/>
        <v>54</v>
      </c>
      <c r="B56" s="181">
        <f t="shared" si="0"/>
        <v>47</v>
      </c>
      <c r="C56" s="5" t="s">
        <v>115</v>
      </c>
      <c r="D56" s="184">
        <v>5.8564814814814818E-4</v>
      </c>
      <c r="E56" s="180">
        <v>40</v>
      </c>
      <c r="F56" s="6" t="s">
        <v>18</v>
      </c>
      <c r="G56" s="5" t="s">
        <v>92</v>
      </c>
      <c r="H56" s="11" t="s">
        <v>7</v>
      </c>
      <c r="J56" s="3" t="s">
        <v>90</v>
      </c>
    </row>
    <row r="57" spans="1:11" x14ac:dyDescent="0.25">
      <c r="A57" s="180">
        <f t="shared" si="1"/>
        <v>55</v>
      </c>
      <c r="B57" s="181">
        <f t="shared" si="0"/>
        <v>46</v>
      </c>
      <c r="C57" s="5" t="s">
        <v>139</v>
      </c>
      <c r="D57" s="184">
        <v>6.030092592592593E-4</v>
      </c>
      <c r="E57" s="180">
        <v>38</v>
      </c>
      <c r="F57" s="6" t="s">
        <v>18</v>
      </c>
      <c r="G57" s="5" t="s">
        <v>92</v>
      </c>
      <c r="H57" s="11" t="s">
        <v>114</v>
      </c>
      <c r="J57" s="3" t="s">
        <v>90</v>
      </c>
      <c r="K57" s="16"/>
    </row>
    <row r="58" spans="1:11" s="14" customFormat="1" x14ac:dyDescent="0.25">
      <c r="A58" s="177">
        <f t="shared" si="1"/>
        <v>56</v>
      </c>
      <c r="B58" s="177">
        <f t="shared" si="0"/>
        <v>45</v>
      </c>
      <c r="C58" s="2" t="s">
        <v>9</v>
      </c>
      <c r="D58" s="185">
        <v>6.0648148148148139E-4</v>
      </c>
      <c r="E58" s="186">
        <v>57</v>
      </c>
      <c r="F58" s="1" t="s">
        <v>18</v>
      </c>
      <c r="G58" s="2" t="s">
        <v>92</v>
      </c>
      <c r="H58" s="13" t="s">
        <v>5</v>
      </c>
      <c r="I58" s="48">
        <f>D58</f>
        <v>6.0648148148148139E-4</v>
      </c>
      <c r="J58" s="14" t="s">
        <v>90</v>
      </c>
      <c r="K58" s="15"/>
    </row>
    <row r="59" spans="1:11" s="14" customFormat="1" x14ac:dyDescent="0.25">
      <c r="A59" s="177">
        <f t="shared" si="1"/>
        <v>57</v>
      </c>
      <c r="B59" s="177">
        <f t="shared" si="0"/>
        <v>44</v>
      </c>
      <c r="C59" s="2" t="s">
        <v>111</v>
      </c>
      <c r="D59" s="182">
        <v>6.076388888888889E-4</v>
      </c>
      <c r="E59" s="177">
        <v>40</v>
      </c>
      <c r="F59" s="1" t="s">
        <v>71</v>
      </c>
      <c r="G59" s="2" t="s">
        <v>92</v>
      </c>
      <c r="H59" s="13" t="s">
        <v>101</v>
      </c>
      <c r="I59" s="48">
        <f>D59</f>
        <v>6.076388888888889E-4</v>
      </c>
      <c r="J59" s="2" t="s">
        <v>90</v>
      </c>
      <c r="K59" s="15"/>
    </row>
    <row r="60" spans="1:11" s="14" customFormat="1" x14ac:dyDescent="0.25">
      <c r="A60" s="177">
        <f t="shared" si="1"/>
        <v>58</v>
      </c>
      <c r="B60" s="177">
        <f t="shared" si="0"/>
        <v>43</v>
      </c>
      <c r="C60" s="2" t="s">
        <v>137</v>
      </c>
      <c r="D60" s="182">
        <v>6.087962962962963E-4</v>
      </c>
      <c r="E60" s="177">
        <v>35</v>
      </c>
      <c r="F60" s="1" t="s">
        <v>18</v>
      </c>
      <c r="G60" s="2" t="s">
        <v>77</v>
      </c>
      <c r="H60" s="13" t="s">
        <v>135</v>
      </c>
      <c r="I60" s="48">
        <f>D60</f>
        <v>6.087962962962963E-4</v>
      </c>
      <c r="J60" s="2" t="s">
        <v>90</v>
      </c>
      <c r="K60" s="32"/>
    </row>
    <row r="61" spans="1:11" x14ac:dyDescent="0.25">
      <c r="A61" s="180">
        <f t="shared" si="1"/>
        <v>59</v>
      </c>
      <c r="B61" s="181">
        <f t="shared" si="0"/>
        <v>42</v>
      </c>
      <c r="C61" s="5" t="s">
        <v>21</v>
      </c>
      <c r="D61" s="184">
        <v>6.2500000000000001E-4</v>
      </c>
      <c r="E61" s="180">
        <v>45</v>
      </c>
      <c r="F61" s="6" t="s">
        <v>22</v>
      </c>
      <c r="G61" s="5" t="s">
        <v>77</v>
      </c>
      <c r="H61" s="11" t="s">
        <v>7</v>
      </c>
      <c r="J61" s="5" t="s">
        <v>23</v>
      </c>
    </row>
    <row r="62" spans="1:11" x14ac:dyDescent="0.25">
      <c r="A62" s="180">
        <f t="shared" si="1"/>
        <v>60</v>
      </c>
      <c r="B62" s="181">
        <f t="shared" si="0"/>
        <v>41</v>
      </c>
      <c r="C62" s="5" t="s">
        <v>132</v>
      </c>
      <c r="D62" s="184">
        <v>6.7013888888888885E-4</v>
      </c>
      <c r="E62" s="180">
        <v>33</v>
      </c>
      <c r="F62" s="6" t="s">
        <v>18</v>
      </c>
      <c r="G62" s="5" t="s">
        <v>77</v>
      </c>
      <c r="H62" s="11" t="s">
        <v>31</v>
      </c>
      <c r="J62" s="3" t="s">
        <v>90</v>
      </c>
    </row>
    <row r="63" spans="1:11" s="2" customFormat="1" x14ac:dyDescent="0.25">
      <c r="A63" s="177">
        <f t="shared" si="1"/>
        <v>61</v>
      </c>
      <c r="B63" s="177">
        <f t="shared" si="0"/>
        <v>40</v>
      </c>
      <c r="C63" s="2" t="s">
        <v>113</v>
      </c>
      <c r="D63" s="182">
        <v>7.6967592592592593E-4</v>
      </c>
      <c r="E63" s="177">
        <v>35</v>
      </c>
      <c r="F63" s="1" t="s">
        <v>18</v>
      </c>
      <c r="G63" s="2" t="s">
        <v>92</v>
      </c>
      <c r="H63" s="13" t="s">
        <v>146</v>
      </c>
      <c r="I63" s="48">
        <f>D63</f>
        <v>7.6967592592592593E-4</v>
      </c>
      <c r="J63" s="2" t="s">
        <v>90</v>
      </c>
      <c r="K63" s="13"/>
    </row>
    <row r="64" spans="1:11" x14ac:dyDescent="0.25">
      <c r="A64" s="180"/>
      <c r="B64" s="180"/>
      <c r="C64" s="5" t="s">
        <v>144</v>
      </c>
      <c r="D64" s="184"/>
      <c r="E64" s="180"/>
      <c r="F64" s="6" t="s">
        <v>37</v>
      </c>
      <c r="G64" s="3" t="s">
        <v>92</v>
      </c>
      <c r="H64" s="11" t="s">
        <v>7</v>
      </c>
      <c r="J64" s="3" t="s">
        <v>90</v>
      </c>
    </row>
    <row r="65" spans="1:11" x14ac:dyDescent="0.25">
      <c r="A65" s="180"/>
      <c r="B65" s="180"/>
      <c r="C65" s="5" t="s">
        <v>29</v>
      </c>
      <c r="D65" s="184"/>
      <c r="E65" s="180"/>
      <c r="F65" s="6" t="s">
        <v>37</v>
      </c>
      <c r="G65" s="3" t="s">
        <v>92</v>
      </c>
      <c r="H65" s="11" t="s">
        <v>7</v>
      </c>
      <c r="J65" s="3" t="s">
        <v>90</v>
      </c>
    </row>
    <row r="66" spans="1:11" x14ac:dyDescent="0.25">
      <c r="A66" s="180"/>
      <c r="B66" s="180"/>
      <c r="C66" s="5" t="s">
        <v>78</v>
      </c>
      <c r="D66" s="184"/>
      <c r="E66" s="180"/>
      <c r="F66" s="6" t="s">
        <v>18</v>
      </c>
      <c r="G66" s="5" t="s">
        <v>92</v>
      </c>
      <c r="H66" s="11" t="s">
        <v>50</v>
      </c>
      <c r="J66" s="3" t="s">
        <v>90</v>
      </c>
    </row>
    <row r="67" spans="1:11" s="33" customFormat="1" x14ac:dyDescent="0.25">
      <c r="A67" s="178"/>
      <c r="B67" s="178"/>
      <c r="C67" s="33" t="s">
        <v>80</v>
      </c>
      <c r="D67" s="183"/>
      <c r="E67" s="178"/>
      <c r="F67" s="34" t="s">
        <v>18</v>
      </c>
      <c r="G67" s="33" t="s">
        <v>77</v>
      </c>
      <c r="H67" s="35" t="s">
        <v>7</v>
      </c>
      <c r="I67" s="38"/>
      <c r="J67" s="33" t="s">
        <v>90</v>
      </c>
      <c r="K67" s="35"/>
    </row>
    <row r="68" spans="1:11" x14ac:dyDescent="0.25">
      <c r="A68" s="180"/>
      <c r="B68" s="180"/>
      <c r="C68" s="5" t="s">
        <v>41</v>
      </c>
      <c r="D68" s="184"/>
      <c r="E68" s="180"/>
      <c r="F68" s="6" t="s">
        <v>18</v>
      </c>
      <c r="G68" s="5" t="s">
        <v>92</v>
      </c>
      <c r="H68" s="11" t="s">
        <v>25</v>
      </c>
      <c r="J68" s="3" t="s">
        <v>90</v>
      </c>
    </row>
    <row r="69" spans="1:11" x14ac:dyDescent="0.25">
      <c r="A69" s="180"/>
      <c r="B69" s="180"/>
      <c r="C69" s="5" t="s">
        <v>35</v>
      </c>
      <c r="D69" s="184"/>
      <c r="E69" s="180"/>
      <c r="F69" s="6" t="s">
        <v>26</v>
      </c>
      <c r="G69" s="3" t="s">
        <v>92</v>
      </c>
      <c r="H69" s="11" t="s">
        <v>34</v>
      </c>
      <c r="J69" s="3" t="s">
        <v>90</v>
      </c>
    </row>
    <row r="70" spans="1:11" x14ac:dyDescent="0.25">
      <c r="A70" s="180"/>
      <c r="B70" s="180"/>
      <c r="C70" s="5" t="s">
        <v>27</v>
      </c>
      <c r="D70" s="184"/>
      <c r="E70" s="180"/>
      <c r="F70" s="6" t="s">
        <v>36</v>
      </c>
      <c r="G70" s="3" t="s">
        <v>92</v>
      </c>
      <c r="H70" s="11" t="s">
        <v>13</v>
      </c>
      <c r="J70" s="3" t="s">
        <v>90</v>
      </c>
    </row>
    <row r="71" spans="1:11" x14ac:dyDescent="0.25">
      <c r="A71" s="180"/>
      <c r="B71" s="180"/>
      <c r="C71" s="5" t="s">
        <v>68</v>
      </c>
      <c r="D71" s="184"/>
      <c r="E71" s="180"/>
      <c r="F71" s="6" t="s">
        <v>18</v>
      </c>
      <c r="G71" s="3" t="s">
        <v>92</v>
      </c>
      <c r="H71" s="11" t="s">
        <v>7</v>
      </c>
      <c r="J71" s="3" t="s">
        <v>90</v>
      </c>
    </row>
    <row r="72" spans="1:11" s="33" customFormat="1" x14ac:dyDescent="0.25">
      <c r="A72" s="178"/>
      <c r="B72" s="178"/>
      <c r="C72" s="33" t="s">
        <v>30</v>
      </c>
      <c r="D72" s="183"/>
      <c r="E72" s="178"/>
      <c r="F72" s="34" t="s">
        <v>37</v>
      </c>
      <c r="G72" s="33" t="s">
        <v>77</v>
      </c>
      <c r="H72" s="35" t="s">
        <v>31</v>
      </c>
      <c r="I72" s="34"/>
      <c r="J72" s="33" t="s">
        <v>90</v>
      </c>
      <c r="K72" s="35"/>
    </row>
    <row r="73" spans="1:11" x14ac:dyDescent="0.25">
      <c r="A73" s="180"/>
      <c r="B73" s="180"/>
      <c r="C73" s="5" t="s">
        <v>67</v>
      </c>
      <c r="D73" s="184"/>
      <c r="E73" s="180"/>
      <c r="F73" s="6" t="s">
        <v>26</v>
      </c>
      <c r="G73" s="3" t="s">
        <v>92</v>
      </c>
      <c r="H73" s="11" t="s">
        <v>7</v>
      </c>
      <c r="J73" s="3" t="s">
        <v>90</v>
      </c>
    </row>
    <row r="74" spans="1:11" x14ac:dyDescent="0.25">
      <c r="A74" s="180"/>
      <c r="B74" s="180"/>
      <c r="C74" s="5" t="s">
        <v>64</v>
      </c>
      <c r="D74" s="184"/>
      <c r="E74" s="180"/>
      <c r="F74" s="6" t="s">
        <v>18</v>
      </c>
      <c r="G74" s="5" t="s">
        <v>92</v>
      </c>
      <c r="H74" s="11" t="s">
        <v>13</v>
      </c>
      <c r="J74" s="3" t="s">
        <v>90</v>
      </c>
    </row>
    <row r="75" spans="1:11" x14ac:dyDescent="0.25">
      <c r="A75" s="180"/>
      <c r="B75" s="180"/>
      <c r="C75" s="5" t="s">
        <v>82</v>
      </c>
      <c r="D75" s="184"/>
      <c r="E75" s="180"/>
      <c r="F75" s="6" t="s">
        <v>83</v>
      </c>
      <c r="G75" s="5" t="s">
        <v>77</v>
      </c>
      <c r="H75" s="11" t="s">
        <v>13</v>
      </c>
      <c r="J75" s="3" t="s">
        <v>90</v>
      </c>
    </row>
    <row r="76" spans="1:11" s="33" customFormat="1" x14ac:dyDescent="0.25">
      <c r="A76" s="178"/>
      <c r="B76" s="178"/>
      <c r="C76" s="33" t="s">
        <v>24</v>
      </c>
      <c r="D76" s="183"/>
      <c r="E76" s="178"/>
      <c r="F76" s="34" t="s">
        <v>36</v>
      </c>
      <c r="G76" s="33" t="s">
        <v>92</v>
      </c>
      <c r="H76" s="35" t="s">
        <v>25</v>
      </c>
      <c r="I76" s="38"/>
      <c r="J76" s="33" t="s">
        <v>90</v>
      </c>
      <c r="K76" s="35"/>
    </row>
    <row r="77" spans="1:11" s="33" customFormat="1" x14ac:dyDescent="0.25">
      <c r="A77" s="178"/>
      <c r="B77" s="178"/>
      <c r="C77" s="33" t="s">
        <v>33</v>
      </c>
      <c r="D77" s="183"/>
      <c r="E77" s="178"/>
      <c r="F77" s="34" t="s">
        <v>37</v>
      </c>
      <c r="G77" s="33" t="s">
        <v>92</v>
      </c>
      <c r="H77" s="35" t="s">
        <v>34</v>
      </c>
      <c r="I77" s="38"/>
      <c r="J77" s="33" t="s">
        <v>90</v>
      </c>
      <c r="K77" s="35"/>
    </row>
  </sheetData>
  <sheetProtection password="D09D" sheet="1" objects="1" scenarios="1"/>
  <phoneticPr fontId="1" type="noConversion"/>
  <pageMargins left="0.511811024" right="0.511811024" top="0.78740157499999996" bottom="0.78740157499999996" header="0.31496062000000002" footer="0.31496062000000002"/>
  <pageSetup paperSize="9" scale="6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C0066"/>
  </sheetPr>
  <dimension ref="A1:U109"/>
  <sheetViews>
    <sheetView showGridLines="0" zoomScaleNormal="100" workbookViewId="0">
      <selection activeCell="A63" sqref="A63"/>
    </sheetView>
  </sheetViews>
  <sheetFormatPr defaultRowHeight="15.75" x14ac:dyDescent="0.25"/>
  <cols>
    <col min="1" max="1" width="9.7109375" style="6" bestFit="1" customWidth="1"/>
    <col min="2" max="2" width="9.28515625" style="6" bestFit="1" customWidth="1"/>
    <col min="3" max="3" width="34.140625" style="5" customWidth="1"/>
    <col min="4" max="4" width="8.28515625" style="4" customWidth="1"/>
    <col min="5" max="5" width="5.5703125" style="6" bestFit="1" customWidth="1"/>
    <col min="6" max="6" width="27.140625" style="11" customWidth="1"/>
    <col min="7" max="7" width="3" style="5" bestFit="1" customWidth="1"/>
    <col min="8" max="8" width="12.85546875" style="11" customWidth="1"/>
    <col min="9" max="9" width="15.28515625" style="127" bestFit="1" customWidth="1"/>
    <col min="10" max="10" width="21.85546875" style="21" customWidth="1"/>
    <col min="11" max="11" width="16.28515625" style="5" bestFit="1" customWidth="1"/>
    <col min="12" max="12" width="38.7109375" style="11" customWidth="1"/>
    <col min="13" max="16384" width="9.140625" style="5"/>
  </cols>
  <sheetData>
    <row r="1" spans="1:21" s="216" customFormat="1" ht="26.25" x14ac:dyDescent="0.4">
      <c r="A1" s="238" t="s">
        <v>215</v>
      </c>
      <c r="B1" s="238"/>
      <c r="C1" s="238"/>
      <c r="D1" s="238"/>
      <c r="E1" s="238"/>
      <c r="F1" s="239" t="s">
        <v>294</v>
      </c>
      <c r="G1" s="238"/>
      <c r="H1" s="238"/>
      <c r="I1" s="238"/>
      <c r="J1" s="238"/>
      <c r="K1" s="238"/>
      <c r="L1" s="219"/>
      <c r="M1" s="219"/>
      <c r="N1" s="219"/>
      <c r="O1" s="219"/>
      <c r="P1" s="219"/>
      <c r="Q1" s="219"/>
      <c r="R1" s="219"/>
      <c r="S1" s="219"/>
      <c r="T1" s="219"/>
      <c r="U1" s="219"/>
    </row>
    <row r="2" spans="1:21" s="90" customFormat="1" x14ac:dyDescent="0.25">
      <c r="A2" s="59" t="s">
        <v>93</v>
      </c>
      <c r="B2" s="59" t="s">
        <v>84</v>
      </c>
      <c r="C2" s="90" t="s">
        <v>3</v>
      </c>
      <c r="D2" s="63" t="s">
        <v>2</v>
      </c>
      <c r="E2" s="59" t="s">
        <v>4</v>
      </c>
      <c r="F2" s="10" t="s">
        <v>1</v>
      </c>
      <c r="H2" s="10" t="s">
        <v>0</v>
      </c>
      <c r="I2" s="55" t="s">
        <v>207</v>
      </c>
      <c r="J2" s="20" t="s">
        <v>361</v>
      </c>
      <c r="K2" s="90" t="s">
        <v>89</v>
      </c>
      <c r="L2" s="10"/>
    </row>
    <row r="3" spans="1:21" s="73" customFormat="1" x14ac:dyDescent="0.25">
      <c r="A3" s="70">
        <v>1</v>
      </c>
      <c r="B3" s="70">
        <v>100</v>
      </c>
      <c r="C3" s="71" t="s">
        <v>164</v>
      </c>
      <c r="D3" s="72">
        <v>5.3587962962962953E-4</v>
      </c>
      <c r="E3" s="70">
        <v>49</v>
      </c>
      <c r="F3" s="71" t="s">
        <v>165</v>
      </c>
      <c r="G3" s="73" t="s">
        <v>92</v>
      </c>
      <c r="H3" s="71" t="s">
        <v>7</v>
      </c>
      <c r="I3" s="74">
        <v>5.3587962962962953E-4</v>
      </c>
      <c r="J3" s="76" t="s">
        <v>166</v>
      </c>
      <c r="K3" s="75" t="s">
        <v>90</v>
      </c>
      <c r="L3" s="71"/>
    </row>
    <row r="4" spans="1:21" s="75" customFormat="1" x14ac:dyDescent="0.25">
      <c r="A4" s="70">
        <f>A3+1</f>
        <v>2</v>
      </c>
      <c r="B4" s="70">
        <v>99</v>
      </c>
      <c r="C4" s="75" t="s">
        <v>14</v>
      </c>
      <c r="D4" s="72">
        <v>5.4976851851851855E-4</v>
      </c>
      <c r="E4" s="70">
        <v>42</v>
      </c>
      <c r="F4" s="71" t="s">
        <v>121</v>
      </c>
      <c r="G4" s="75" t="s">
        <v>92</v>
      </c>
      <c r="H4" s="71" t="s">
        <v>13</v>
      </c>
      <c r="I4" s="74">
        <f>D4</f>
        <v>5.4976851851851855E-4</v>
      </c>
      <c r="J4" s="76" t="s">
        <v>211</v>
      </c>
      <c r="K4" s="75" t="s">
        <v>90</v>
      </c>
      <c r="L4" s="71"/>
    </row>
    <row r="5" spans="1:21" x14ac:dyDescent="0.25">
      <c r="A5" s="60">
        <f t="shared" ref="A5:A63" si="0">A4+1</f>
        <v>3</v>
      </c>
      <c r="B5" s="61">
        <v>98</v>
      </c>
      <c r="C5" s="5" t="s">
        <v>167</v>
      </c>
      <c r="D5" s="64">
        <v>5.5787037037037036E-4</v>
      </c>
      <c r="E5" s="60">
        <v>46</v>
      </c>
      <c r="F5" s="11" t="s">
        <v>208</v>
      </c>
      <c r="G5" s="3" t="s">
        <v>92</v>
      </c>
      <c r="H5" s="11" t="s">
        <v>13</v>
      </c>
      <c r="J5" s="21" t="s">
        <v>210</v>
      </c>
      <c r="K5" s="3" t="s">
        <v>90</v>
      </c>
    </row>
    <row r="6" spans="1:21" s="14" customFormat="1" x14ac:dyDescent="0.25">
      <c r="A6" s="60">
        <f t="shared" si="0"/>
        <v>4</v>
      </c>
      <c r="B6" s="61">
        <v>97</v>
      </c>
      <c r="C6" s="2" t="s">
        <v>39</v>
      </c>
      <c r="D6" s="64">
        <v>5.6134259259259256E-4</v>
      </c>
      <c r="E6" s="65">
        <v>49</v>
      </c>
      <c r="F6" s="13" t="s">
        <v>18</v>
      </c>
      <c r="G6" s="2" t="s">
        <v>92</v>
      </c>
      <c r="H6" s="13" t="s">
        <v>13</v>
      </c>
      <c r="I6" s="48"/>
      <c r="J6" s="21" t="s">
        <v>210</v>
      </c>
      <c r="K6" s="2" t="s">
        <v>90</v>
      </c>
      <c r="L6" s="15"/>
    </row>
    <row r="7" spans="1:21" s="75" customFormat="1" x14ac:dyDescent="0.25">
      <c r="A7" s="70">
        <f t="shared" si="0"/>
        <v>5</v>
      </c>
      <c r="B7" s="70">
        <v>96</v>
      </c>
      <c r="C7" s="75" t="s">
        <v>168</v>
      </c>
      <c r="D7" s="72">
        <v>5.6712962962962956E-4</v>
      </c>
      <c r="E7" s="70">
        <v>46</v>
      </c>
      <c r="F7" s="71" t="s">
        <v>18</v>
      </c>
      <c r="G7" s="75" t="s">
        <v>92</v>
      </c>
      <c r="H7" s="71" t="s">
        <v>31</v>
      </c>
      <c r="I7" s="74">
        <f>D7</f>
        <v>5.6712962962962956E-4</v>
      </c>
      <c r="J7" s="76" t="s">
        <v>210</v>
      </c>
      <c r="K7" s="75" t="s">
        <v>90</v>
      </c>
      <c r="L7" s="71"/>
    </row>
    <row r="8" spans="1:21" s="14" customFormat="1" x14ac:dyDescent="0.25">
      <c r="A8" s="60">
        <f t="shared" si="0"/>
        <v>6</v>
      </c>
      <c r="B8" s="61">
        <v>95</v>
      </c>
      <c r="C8" s="2" t="s">
        <v>6</v>
      </c>
      <c r="D8" s="64">
        <v>5.6712962962962956E-4</v>
      </c>
      <c r="E8" s="65">
        <v>37</v>
      </c>
      <c r="F8" s="13" t="s">
        <v>8</v>
      </c>
      <c r="G8" s="2" t="s">
        <v>92</v>
      </c>
      <c r="H8" s="13" t="s">
        <v>7</v>
      </c>
      <c r="I8" s="48"/>
      <c r="J8" s="21" t="s">
        <v>210</v>
      </c>
      <c r="K8" s="2" t="s">
        <v>90</v>
      </c>
      <c r="L8" s="15"/>
    </row>
    <row r="9" spans="1:21" s="33" customFormat="1" x14ac:dyDescent="0.25">
      <c r="A9" s="60">
        <f t="shared" si="0"/>
        <v>7</v>
      </c>
      <c r="B9" s="61">
        <v>94</v>
      </c>
      <c r="C9" s="2" t="s">
        <v>52</v>
      </c>
      <c r="D9" s="64">
        <v>5.6712962962962956E-4</v>
      </c>
      <c r="E9" s="65">
        <v>48</v>
      </c>
      <c r="F9" s="13" t="s">
        <v>18</v>
      </c>
      <c r="G9" s="2" t="s">
        <v>92</v>
      </c>
      <c r="H9" s="13" t="s">
        <v>31</v>
      </c>
      <c r="I9" s="48"/>
      <c r="J9" s="21" t="s">
        <v>210</v>
      </c>
      <c r="K9" s="2" t="s">
        <v>90</v>
      </c>
      <c r="L9" s="15"/>
    </row>
    <row r="10" spans="1:21" s="14" customFormat="1" x14ac:dyDescent="0.25">
      <c r="A10" s="60">
        <f t="shared" si="0"/>
        <v>8</v>
      </c>
      <c r="B10" s="61">
        <v>93</v>
      </c>
      <c r="C10" s="3" t="s">
        <v>38</v>
      </c>
      <c r="D10" s="64">
        <v>5.7175925925925927E-4</v>
      </c>
      <c r="E10" s="60">
        <v>46</v>
      </c>
      <c r="F10" s="12" t="s">
        <v>18</v>
      </c>
      <c r="G10" s="3" t="s">
        <v>92</v>
      </c>
      <c r="H10" s="12" t="s">
        <v>13</v>
      </c>
      <c r="I10" s="49"/>
      <c r="J10" s="21" t="s">
        <v>210</v>
      </c>
      <c r="K10" s="3" t="s">
        <v>90</v>
      </c>
      <c r="L10" s="11"/>
    </row>
    <row r="11" spans="1:21" x14ac:dyDescent="0.25">
      <c r="A11" s="60">
        <f t="shared" si="0"/>
        <v>9</v>
      </c>
      <c r="B11" s="61">
        <v>92</v>
      </c>
      <c r="C11" s="5" t="s">
        <v>169</v>
      </c>
      <c r="D11" s="64">
        <v>5.7638888888888887E-4</v>
      </c>
      <c r="E11" s="60">
        <v>42</v>
      </c>
      <c r="F11" s="11" t="s">
        <v>170</v>
      </c>
      <c r="G11" s="3" t="s">
        <v>92</v>
      </c>
      <c r="H11" s="11" t="s">
        <v>13</v>
      </c>
      <c r="J11" s="21" t="s">
        <v>212</v>
      </c>
      <c r="K11" s="3" t="s">
        <v>90</v>
      </c>
    </row>
    <row r="12" spans="1:21" x14ac:dyDescent="0.25">
      <c r="A12" s="60">
        <f t="shared" si="0"/>
        <v>10</v>
      </c>
      <c r="B12" s="61">
        <v>91</v>
      </c>
      <c r="C12" s="5" t="s">
        <v>16</v>
      </c>
      <c r="D12" s="64">
        <v>5.7754629629629627E-4</v>
      </c>
      <c r="E12" s="60">
        <v>47</v>
      </c>
      <c r="F12" s="11" t="s">
        <v>8</v>
      </c>
      <c r="G12" s="3" t="s">
        <v>92</v>
      </c>
      <c r="H12" s="11" t="s">
        <v>7</v>
      </c>
      <c r="J12" s="21" t="s">
        <v>210</v>
      </c>
      <c r="K12" s="3" t="s">
        <v>90</v>
      </c>
    </row>
    <row r="13" spans="1:21" s="75" customFormat="1" x14ac:dyDescent="0.25">
      <c r="A13" s="70">
        <f t="shared" si="0"/>
        <v>11</v>
      </c>
      <c r="B13" s="70">
        <v>90</v>
      </c>
      <c r="C13" s="75" t="s">
        <v>171</v>
      </c>
      <c r="D13" s="72">
        <v>5.7754629629629627E-4</v>
      </c>
      <c r="E13" s="70">
        <v>51</v>
      </c>
      <c r="F13" s="71" t="s">
        <v>181</v>
      </c>
      <c r="G13" s="75" t="s">
        <v>92</v>
      </c>
      <c r="H13" s="71" t="s">
        <v>233</v>
      </c>
      <c r="I13" s="74">
        <f>D13</f>
        <v>5.7754629629629627E-4</v>
      </c>
      <c r="J13" s="76" t="s">
        <v>209</v>
      </c>
      <c r="K13" s="75" t="s">
        <v>90</v>
      </c>
      <c r="L13" s="71"/>
    </row>
    <row r="14" spans="1:21" x14ac:dyDescent="0.25">
      <c r="A14" s="60">
        <f t="shared" si="0"/>
        <v>12</v>
      </c>
      <c r="B14" s="61">
        <v>89</v>
      </c>
      <c r="C14" s="5" t="s">
        <v>104</v>
      </c>
      <c r="D14" s="64">
        <v>5.7870370370370378E-4</v>
      </c>
      <c r="E14" s="60">
        <v>46</v>
      </c>
      <c r="F14" s="11" t="s">
        <v>214</v>
      </c>
      <c r="G14" s="5" t="s">
        <v>92</v>
      </c>
      <c r="H14" s="11" t="s">
        <v>31</v>
      </c>
      <c r="J14" s="21" t="s">
        <v>213</v>
      </c>
      <c r="K14" s="3" t="s">
        <v>90</v>
      </c>
    </row>
    <row r="15" spans="1:21" s="75" customFormat="1" x14ac:dyDescent="0.25">
      <c r="A15" s="70">
        <f t="shared" si="0"/>
        <v>13</v>
      </c>
      <c r="B15" s="70">
        <v>88</v>
      </c>
      <c r="C15" s="75" t="s">
        <v>172</v>
      </c>
      <c r="D15" s="72">
        <v>5.8680555555555558E-4</v>
      </c>
      <c r="E15" s="70">
        <v>50</v>
      </c>
      <c r="F15" s="71" t="s">
        <v>181</v>
      </c>
      <c r="G15" s="75" t="s">
        <v>92</v>
      </c>
      <c r="H15" s="71" t="s">
        <v>173</v>
      </c>
      <c r="I15" s="74">
        <f>D15</f>
        <v>5.8680555555555558E-4</v>
      </c>
      <c r="J15" s="76" t="s">
        <v>209</v>
      </c>
      <c r="K15" s="75" t="s">
        <v>90</v>
      </c>
      <c r="L15" s="71"/>
    </row>
    <row r="16" spans="1:21" x14ac:dyDescent="0.25">
      <c r="A16" s="60">
        <f t="shared" si="0"/>
        <v>14</v>
      </c>
      <c r="B16" s="61">
        <v>87</v>
      </c>
      <c r="C16" s="5" t="s">
        <v>12</v>
      </c>
      <c r="D16" s="64">
        <v>5.912037037037037E-4</v>
      </c>
      <c r="E16" s="60">
        <v>42</v>
      </c>
      <c r="F16" s="11" t="s">
        <v>18</v>
      </c>
      <c r="G16" s="3" t="s">
        <v>92</v>
      </c>
      <c r="H16" s="11" t="s">
        <v>13</v>
      </c>
      <c r="J16" s="21" t="s">
        <v>210</v>
      </c>
      <c r="K16" s="3" t="s">
        <v>90</v>
      </c>
    </row>
    <row r="17" spans="1:12" x14ac:dyDescent="0.25">
      <c r="A17" s="60">
        <f t="shared" si="0"/>
        <v>15</v>
      </c>
      <c r="B17" s="61">
        <v>86</v>
      </c>
      <c r="C17" s="5" t="s">
        <v>174</v>
      </c>
      <c r="D17" s="64">
        <v>5.9143518518518518E-4</v>
      </c>
      <c r="E17" s="60">
        <v>43</v>
      </c>
      <c r="F17" s="11" t="s">
        <v>181</v>
      </c>
      <c r="G17" s="5" t="s">
        <v>92</v>
      </c>
      <c r="H17" s="11" t="s">
        <v>173</v>
      </c>
      <c r="J17" s="57" t="s">
        <v>209</v>
      </c>
      <c r="K17" s="3" t="s">
        <v>90</v>
      </c>
    </row>
    <row r="18" spans="1:12" x14ac:dyDescent="0.25">
      <c r="A18" s="60">
        <f t="shared" si="0"/>
        <v>16</v>
      </c>
      <c r="B18" s="61">
        <v>85</v>
      </c>
      <c r="C18" s="5" t="s">
        <v>44</v>
      </c>
      <c r="D18" s="64">
        <v>5.9143518518518518E-4</v>
      </c>
      <c r="E18" s="60">
        <v>47</v>
      </c>
      <c r="F18" s="5" t="s">
        <v>18</v>
      </c>
      <c r="G18" s="5" t="s">
        <v>92</v>
      </c>
      <c r="H18" s="5" t="s">
        <v>13</v>
      </c>
      <c r="J18" s="21" t="s">
        <v>210</v>
      </c>
      <c r="K18" s="3" t="s">
        <v>90</v>
      </c>
    </row>
    <row r="19" spans="1:12" x14ac:dyDescent="0.25">
      <c r="A19" s="60">
        <f t="shared" si="0"/>
        <v>17</v>
      </c>
      <c r="B19" s="61">
        <v>84</v>
      </c>
      <c r="C19" s="5" t="s">
        <v>175</v>
      </c>
      <c r="D19" s="64">
        <v>5.9259259259259258E-4</v>
      </c>
      <c r="E19" s="60">
        <v>42</v>
      </c>
      <c r="F19" s="11" t="s">
        <v>170</v>
      </c>
      <c r="G19" s="3" t="s">
        <v>92</v>
      </c>
      <c r="H19" s="11" t="s">
        <v>135</v>
      </c>
      <c r="J19" s="21" t="s">
        <v>212</v>
      </c>
      <c r="K19" s="3" t="s">
        <v>90</v>
      </c>
    </row>
    <row r="20" spans="1:12" x14ac:dyDescent="0.25">
      <c r="A20" s="60">
        <f t="shared" si="0"/>
        <v>18</v>
      </c>
      <c r="B20" s="61">
        <v>83</v>
      </c>
      <c r="C20" s="5" t="s">
        <v>19</v>
      </c>
      <c r="D20" s="64">
        <v>5.9490740740740739E-4</v>
      </c>
      <c r="E20" s="60">
        <v>52</v>
      </c>
      <c r="F20" s="11" t="s">
        <v>18</v>
      </c>
      <c r="G20" s="3" t="s">
        <v>92</v>
      </c>
      <c r="H20" s="11" t="s">
        <v>7</v>
      </c>
      <c r="J20" s="21" t="s">
        <v>210</v>
      </c>
      <c r="K20" s="3" t="s">
        <v>90</v>
      </c>
    </row>
    <row r="21" spans="1:12" s="14" customFormat="1" x14ac:dyDescent="0.25">
      <c r="A21" s="60">
        <f t="shared" si="0"/>
        <v>19</v>
      </c>
      <c r="B21" s="61">
        <v>82</v>
      </c>
      <c r="C21" s="5" t="s">
        <v>97</v>
      </c>
      <c r="D21" s="64">
        <v>6.0648148148148139E-4</v>
      </c>
      <c r="E21" s="60">
        <v>44</v>
      </c>
      <c r="F21" s="11" t="s">
        <v>122</v>
      </c>
      <c r="G21" s="5" t="s">
        <v>92</v>
      </c>
      <c r="H21" s="11" t="s">
        <v>13</v>
      </c>
      <c r="I21" s="127"/>
      <c r="J21" s="21" t="s">
        <v>212</v>
      </c>
      <c r="K21" s="3" t="s">
        <v>90</v>
      </c>
      <c r="L21" s="11"/>
    </row>
    <row r="22" spans="1:12" x14ac:dyDescent="0.25">
      <c r="A22" s="60">
        <f t="shared" si="0"/>
        <v>20</v>
      </c>
      <c r="B22" s="61">
        <v>81</v>
      </c>
      <c r="C22" s="5" t="s">
        <v>176</v>
      </c>
      <c r="D22" s="64">
        <v>6.0648148148148139E-4</v>
      </c>
      <c r="E22" s="60">
        <v>48</v>
      </c>
      <c r="F22" s="11" t="s">
        <v>170</v>
      </c>
      <c r="G22" s="5" t="s">
        <v>92</v>
      </c>
      <c r="H22" s="11" t="s">
        <v>135</v>
      </c>
      <c r="J22" s="21" t="s">
        <v>212</v>
      </c>
      <c r="K22" s="3" t="s">
        <v>90</v>
      </c>
    </row>
    <row r="23" spans="1:12" s="14" customFormat="1" x14ac:dyDescent="0.25">
      <c r="A23" s="60">
        <f t="shared" si="0"/>
        <v>21</v>
      </c>
      <c r="B23" s="61">
        <v>80</v>
      </c>
      <c r="C23" s="5" t="s">
        <v>72</v>
      </c>
      <c r="D23" s="64">
        <v>6.0995370370370381E-4</v>
      </c>
      <c r="E23" s="60">
        <v>54</v>
      </c>
      <c r="F23" s="11" t="s">
        <v>73</v>
      </c>
      <c r="G23" s="3" t="s">
        <v>92</v>
      </c>
      <c r="H23" s="11" t="s">
        <v>7</v>
      </c>
      <c r="I23" s="127"/>
      <c r="J23" s="21" t="s">
        <v>125</v>
      </c>
      <c r="K23" s="3" t="s">
        <v>90</v>
      </c>
      <c r="L23" s="11"/>
    </row>
    <row r="24" spans="1:12" x14ac:dyDescent="0.25">
      <c r="A24" s="60">
        <f t="shared" si="0"/>
        <v>22</v>
      </c>
      <c r="B24" s="61">
        <v>79</v>
      </c>
      <c r="C24" s="5" t="s">
        <v>46</v>
      </c>
      <c r="D24" s="64">
        <v>6.122685185185185E-4</v>
      </c>
      <c r="E24" s="60">
        <v>42</v>
      </c>
      <c r="F24" s="11" t="s">
        <v>18</v>
      </c>
      <c r="G24" s="3" t="s">
        <v>92</v>
      </c>
      <c r="H24" s="11" t="s">
        <v>13</v>
      </c>
      <c r="J24" s="21" t="s">
        <v>210</v>
      </c>
      <c r="K24" s="3" t="s">
        <v>90</v>
      </c>
    </row>
    <row r="25" spans="1:12" x14ac:dyDescent="0.25">
      <c r="A25" s="61">
        <f t="shared" si="0"/>
        <v>23</v>
      </c>
      <c r="B25" s="61">
        <v>78</v>
      </c>
      <c r="C25" s="3" t="s">
        <v>177</v>
      </c>
      <c r="D25" s="64">
        <v>6.2384259259259261E-4</v>
      </c>
      <c r="E25" s="61">
        <v>35</v>
      </c>
      <c r="F25" s="12" t="s">
        <v>178</v>
      </c>
      <c r="G25" s="3" t="s">
        <v>92</v>
      </c>
      <c r="H25" s="12" t="s">
        <v>7</v>
      </c>
      <c r="I25" s="49"/>
      <c r="J25" s="57" t="s">
        <v>179</v>
      </c>
      <c r="K25" s="3" t="s">
        <v>90</v>
      </c>
      <c r="L25" s="15"/>
    </row>
    <row r="26" spans="1:12" x14ac:dyDescent="0.25">
      <c r="A26" s="60">
        <f t="shared" si="0"/>
        <v>24</v>
      </c>
      <c r="B26" s="61">
        <v>77</v>
      </c>
      <c r="C26" s="5" t="s">
        <v>69</v>
      </c>
      <c r="D26" s="64">
        <v>6.3194444444444442E-4</v>
      </c>
      <c r="E26" s="60">
        <v>45</v>
      </c>
      <c r="F26" s="11" t="s">
        <v>18</v>
      </c>
      <c r="G26" s="3" t="s">
        <v>92</v>
      </c>
      <c r="H26" s="11" t="s">
        <v>13</v>
      </c>
      <c r="J26" s="21" t="s">
        <v>210</v>
      </c>
      <c r="K26" s="3" t="s">
        <v>90</v>
      </c>
    </row>
    <row r="27" spans="1:12" s="86" customFormat="1" x14ac:dyDescent="0.25">
      <c r="A27" s="82">
        <f t="shared" si="0"/>
        <v>25</v>
      </c>
      <c r="B27" s="82">
        <v>76</v>
      </c>
      <c r="C27" s="75" t="s">
        <v>218</v>
      </c>
      <c r="D27" s="72">
        <v>6.3310185185185192E-4</v>
      </c>
      <c r="E27" s="70">
        <v>47</v>
      </c>
      <c r="F27" s="71" t="s">
        <v>18</v>
      </c>
      <c r="G27" s="75" t="s">
        <v>92</v>
      </c>
      <c r="H27" s="71" t="s">
        <v>50</v>
      </c>
      <c r="I27" s="74"/>
      <c r="J27" s="84" t="s">
        <v>210</v>
      </c>
      <c r="K27" s="75" t="s">
        <v>90</v>
      </c>
      <c r="L27" s="71"/>
    </row>
    <row r="28" spans="1:12" x14ac:dyDescent="0.25">
      <c r="A28" s="60">
        <f t="shared" si="0"/>
        <v>26</v>
      </c>
      <c r="B28" s="61">
        <v>75</v>
      </c>
      <c r="C28" s="5" t="s">
        <v>180</v>
      </c>
      <c r="D28" s="64">
        <v>6.3541666666666662E-4</v>
      </c>
      <c r="E28" s="60">
        <v>48</v>
      </c>
      <c r="F28" s="11" t="s">
        <v>181</v>
      </c>
      <c r="G28" s="3" t="s">
        <v>92</v>
      </c>
      <c r="H28" s="11" t="s">
        <v>135</v>
      </c>
      <c r="J28" s="56" t="s">
        <v>209</v>
      </c>
      <c r="K28" s="3" t="s">
        <v>90</v>
      </c>
    </row>
    <row r="29" spans="1:12" s="75" customFormat="1" x14ac:dyDescent="0.25">
      <c r="A29" s="60">
        <f t="shared" si="0"/>
        <v>27</v>
      </c>
      <c r="B29" s="70">
        <v>74</v>
      </c>
      <c r="C29" s="75" t="s">
        <v>41</v>
      </c>
      <c r="D29" s="72">
        <v>6.3773148148148142E-4</v>
      </c>
      <c r="E29" s="70">
        <v>40</v>
      </c>
      <c r="F29" s="71" t="s">
        <v>18</v>
      </c>
      <c r="G29" s="75" t="s">
        <v>92</v>
      </c>
      <c r="H29" s="71" t="s">
        <v>25</v>
      </c>
      <c r="I29" s="74">
        <f>D29</f>
        <v>6.3773148148148142E-4</v>
      </c>
      <c r="J29" s="76" t="s">
        <v>210</v>
      </c>
      <c r="K29" s="75" t="s">
        <v>90</v>
      </c>
      <c r="L29" s="71"/>
    </row>
    <row r="30" spans="1:12" x14ac:dyDescent="0.25">
      <c r="A30" s="60">
        <f t="shared" si="0"/>
        <v>28</v>
      </c>
      <c r="B30" s="61">
        <v>73</v>
      </c>
      <c r="C30" s="5" t="s">
        <v>106</v>
      </c>
      <c r="D30" s="64">
        <v>6.4004629629629622E-4</v>
      </c>
      <c r="E30" s="60">
        <v>44</v>
      </c>
      <c r="F30" s="11" t="s">
        <v>121</v>
      </c>
      <c r="G30" s="5" t="s">
        <v>92</v>
      </c>
      <c r="H30" s="11" t="s">
        <v>31</v>
      </c>
      <c r="K30" s="3" t="s">
        <v>90</v>
      </c>
    </row>
    <row r="31" spans="1:12" s="75" customFormat="1" x14ac:dyDescent="0.25">
      <c r="A31" s="60">
        <f t="shared" si="0"/>
        <v>29</v>
      </c>
      <c r="B31" s="70">
        <v>72</v>
      </c>
      <c r="C31" s="75" t="s">
        <v>53</v>
      </c>
      <c r="D31" s="72">
        <v>6.4004629629629622E-4</v>
      </c>
      <c r="E31" s="70">
        <v>44</v>
      </c>
      <c r="F31" s="71" t="s">
        <v>54</v>
      </c>
      <c r="G31" s="75" t="s">
        <v>92</v>
      </c>
      <c r="H31" s="71" t="s">
        <v>34</v>
      </c>
      <c r="I31" s="74">
        <f>D31</f>
        <v>6.4004629629629622E-4</v>
      </c>
      <c r="J31" s="76" t="s">
        <v>128</v>
      </c>
      <c r="K31" s="75" t="s">
        <v>90</v>
      </c>
      <c r="L31" s="71"/>
    </row>
    <row r="32" spans="1:12" x14ac:dyDescent="0.25">
      <c r="A32" s="60">
        <f t="shared" si="0"/>
        <v>30</v>
      </c>
      <c r="B32" s="61">
        <v>71</v>
      </c>
      <c r="C32" s="2" t="s">
        <v>40</v>
      </c>
      <c r="D32" s="66">
        <v>6.4120370370370373E-4</v>
      </c>
      <c r="E32" s="65">
        <v>49</v>
      </c>
      <c r="F32" s="13" t="s">
        <v>18</v>
      </c>
      <c r="G32" s="2" t="s">
        <v>92</v>
      </c>
      <c r="H32" s="13" t="s">
        <v>25</v>
      </c>
      <c r="I32" s="48"/>
      <c r="J32" s="21" t="s">
        <v>210</v>
      </c>
      <c r="K32" s="2" t="s">
        <v>357</v>
      </c>
      <c r="L32" s="15"/>
    </row>
    <row r="33" spans="1:12" s="33" customFormat="1" x14ac:dyDescent="0.25">
      <c r="A33" s="60">
        <f t="shared" si="0"/>
        <v>31</v>
      </c>
      <c r="B33" s="61">
        <v>70</v>
      </c>
      <c r="C33" s="5" t="s">
        <v>185</v>
      </c>
      <c r="D33" s="64">
        <v>6.4236111111111113E-4</v>
      </c>
      <c r="E33" s="60">
        <v>38</v>
      </c>
      <c r="F33" s="11" t="s">
        <v>121</v>
      </c>
      <c r="G33" s="3" t="s">
        <v>92</v>
      </c>
      <c r="H33" s="11" t="s">
        <v>31</v>
      </c>
      <c r="I33" s="127"/>
      <c r="J33" s="21"/>
      <c r="K33" s="3" t="s">
        <v>90</v>
      </c>
      <c r="L33" s="11"/>
    </row>
    <row r="34" spans="1:12" x14ac:dyDescent="0.25">
      <c r="A34" s="60">
        <f t="shared" si="0"/>
        <v>32</v>
      </c>
      <c r="B34" s="61">
        <v>69</v>
      </c>
      <c r="C34" s="5" t="s">
        <v>183</v>
      </c>
      <c r="D34" s="64">
        <v>6.4236111111111113E-4</v>
      </c>
      <c r="E34" s="60">
        <v>44</v>
      </c>
      <c r="F34" s="11" t="s">
        <v>184</v>
      </c>
      <c r="G34" s="3" t="s">
        <v>92</v>
      </c>
      <c r="H34" s="11" t="s">
        <v>135</v>
      </c>
      <c r="J34" s="21" t="s">
        <v>210</v>
      </c>
      <c r="K34" s="3" t="s">
        <v>90</v>
      </c>
    </row>
    <row r="35" spans="1:12" s="75" customFormat="1" x14ac:dyDescent="0.25">
      <c r="A35" s="60">
        <f t="shared" si="0"/>
        <v>33</v>
      </c>
      <c r="B35" s="70">
        <v>68</v>
      </c>
      <c r="C35" s="75" t="s">
        <v>186</v>
      </c>
      <c r="D35" s="72">
        <v>6.5046296296296304E-4</v>
      </c>
      <c r="E35" s="70">
        <v>51</v>
      </c>
      <c r="F35" s="71" t="s">
        <v>18</v>
      </c>
      <c r="G35" s="75" t="s">
        <v>92</v>
      </c>
      <c r="H35" s="71" t="s">
        <v>101</v>
      </c>
      <c r="I35" s="74">
        <f>D35</f>
        <v>6.5046296296296304E-4</v>
      </c>
      <c r="J35" s="76" t="s">
        <v>210</v>
      </c>
      <c r="K35" s="75" t="s">
        <v>90</v>
      </c>
      <c r="L35" s="71"/>
    </row>
    <row r="36" spans="1:12" s="75" customFormat="1" x14ac:dyDescent="0.25">
      <c r="A36" s="60">
        <f t="shared" si="0"/>
        <v>34</v>
      </c>
      <c r="B36" s="70">
        <v>67</v>
      </c>
      <c r="C36" s="75" t="s">
        <v>74</v>
      </c>
      <c r="D36" s="72">
        <v>6.5740740740740733E-4</v>
      </c>
      <c r="E36" s="70">
        <v>48</v>
      </c>
      <c r="F36" s="71" t="s">
        <v>18</v>
      </c>
      <c r="G36" s="75" t="s">
        <v>92</v>
      </c>
      <c r="H36" s="71" t="s">
        <v>142</v>
      </c>
      <c r="I36" s="74">
        <f>D36</f>
        <v>6.5740740740740733E-4</v>
      </c>
      <c r="J36" s="76" t="s">
        <v>210</v>
      </c>
      <c r="K36" s="75" t="s">
        <v>66</v>
      </c>
      <c r="L36" s="77"/>
    </row>
    <row r="37" spans="1:12" s="3" customFormat="1" x14ac:dyDescent="0.25">
      <c r="A37" s="60">
        <f t="shared" si="0"/>
        <v>35</v>
      </c>
      <c r="B37" s="61">
        <v>66</v>
      </c>
      <c r="C37" s="3" t="s">
        <v>187</v>
      </c>
      <c r="D37" s="64">
        <v>6.6435185185185184E-4</v>
      </c>
      <c r="E37" s="61">
        <v>37</v>
      </c>
      <c r="F37" s="12" t="s">
        <v>18</v>
      </c>
      <c r="G37" s="3" t="s">
        <v>92</v>
      </c>
      <c r="H37" s="12" t="s">
        <v>13</v>
      </c>
      <c r="I37" s="49"/>
      <c r="J37" s="21" t="s">
        <v>210</v>
      </c>
      <c r="K37" s="3" t="s">
        <v>90</v>
      </c>
      <c r="L37" s="58"/>
    </row>
    <row r="38" spans="1:12" x14ac:dyDescent="0.25">
      <c r="A38" s="60">
        <f t="shared" si="0"/>
        <v>36</v>
      </c>
      <c r="B38" s="61">
        <v>65</v>
      </c>
      <c r="C38" s="5" t="s">
        <v>10</v>
      </c>
      <c r="D38" s="64">
        <v>6.6550925925925935E-4</v>
      </c>
      <c r="E38" s="60">
        <v>33</v>
      </c>
      <c r="F38" s="11" t="s">
        <v>18</v>
      </c>
      <c r="G38" s="3" t="s">
        <v>92</v>
      </c>
      <c r="H38" s="11" t="s">
        <v>13</v>
      </c>
      <c r="J38" s="21" t="s">
        <v>210</v>
      </c>
      <c r="K38" s="3" t="s">
        <v>90</v>
      </c>
    </row>
    <row r="39" spans="1:12" x14ac:dyDescent="0.25">
      <c r="A39" s="60">
        <f t="shared" si="0"/>
        <v>37</v>
      </c>
      <c r="B39" s="61">
        <v>64</v>
      </c>
      <c r="C39" s="5" t="s">
        <v>188</v>
      </c>
      <c r="D39" s="64">
        <v>6.6782407407407404E-4</v>
      </c>
      <c r="E39" s="60">
        <v>38</v>
      </c>
      <c r="F39" s="11" t="s">
        <v>170</v>
      </c>
      <c r="G39" s="3" t="s">
        <v>92</v>
      </c>
      <c r="H39" s="11" t="s">
        <v>135</v>
      </c>
      <c r="J39" s="21" t="s">
        <v>212</v>
      </c>
      <c r="K39" s="3" t="s">
        <v>90</v>
      </c>
    </row>
    <row r="40" spans="1:12" s="14" customFormat="1" x14ac:dyDescent="0.25">
      <c r="A40" s="60">
        <f t="shared" si="0"/>
        <v>38</v>
      </c>
      <c r="B40" s="61">
        <v>63</v>
      </c>
      <c r="C40" s="5" t="s">
        <v>189</v>
      </c>
      <c r="D40" s="64">
        <v>6.7013888888888885E-4</v>
      </c>
      <c r="E40" s="60">
        <v>38</v>
      </c>
      <c r="F40" s="11" t="s">
        <v>170</v>
      </c>
      <c r="G40" s="3" t="s">
        <v>92</v>
      </c>
      <c r="H40" s="11" t="s">
        <v>25</v>
      </c>
      <c r="I40" s="127"/>
      <c r="J40" s="21" t="s">
        <v>212</v>
      </c>
      <c r="K40" s="3" t="s">
        <v>90</v>
      </c>
      <c r="L40" s="11"/>
    </row>
    <row r="41" spans="1:12" s="14" customFormat="1" x14ac:dyDescent="0.25">
      <c r="A41" s="60">
        <f t="shared" si="0"/>
        <v>39</v>
      </c>
      <c r="B41" s="61">
        <v>62</v>
      </c>
      <c r="C41" s="5" t="s">
        <v>49</v>
      </c>
      <c r="D41" s="64">
        <v>6.8634259259259256E-4</v>
      </c>
      <c r="E41" s="60">
        <v>36</v>
      </c>
      <c r="F41" s="11" t="s">
        <v>51</v>
      </c>
      <c r="G41" s="5" t="s">
        <v>92</v>
      </c>
      <c r="H41" s="11" t="s">
        <v>50</v>
      </c>
      <c r="I41" s="127"/>
      <c r="J41" s="21" t="s">
        <v>131</v>
      </c>
      <c r="K41" s="3" t="s">
        <v>90</v>
      </c>
      <c r="L41" s="11"/>
    </row>
    <row r="42" spans="1:12" x14ac:dyDescent="0.25">
      <c r="A42" s="60">
        <f t="shared" si="0"/>
        <v>40</v>
      </c>
      <c r="B42" s="61">
        <v>61</v>
      </c>
      <c r="C42" s="5" t="s">
        <v>95</v>
      </c>
      <c r="D42" s="64">
        <v>6.8750000000000007E-4</v>
      </c>
      <c r="E42" s="60">
        <v>39</v>
      </c>
      <c r="F42" s="11" t="s">
        <v>18</v>
      </c>
      <c r="G42" s="3" t="s">
        <v>92</v>
      </c>
      <c r="H42" s="11" t="s">
        <v>13</v>
      </c>
      <c r="J42" s="21" t="s">
        <v>210</v>
      </c>
      <c r="K42" s="3" t="s">
        <v>90</v>
      </c>
    </row>
    <row r="43" spans="1:12" x14ac:dyDescent="0.25">
      <c r="A43" s="60">
        <f t="shared" si="0"/>
        <v>41</v>
      </c>
      <c r="B43" s="61">
        <v>60</v>
      </c>
      <c r="C43" s="5" t="s">
        <v>190</v>
      </c>
      <c r="D43" s="64">
        <v>7.2222222222222219E-4</v>
      </c>
      <c r="E43" s="60">
        <v>37</v>
      </c>
      <c r="F43" s="11" t="s">
        <v>170</v>
      </c>
      <c r="G43" s="3" t="s">
        <v>92</v>
      </c>
      <c r="H43" s="11" t="s">
        <v>13</v>
      </c>
      <c r="J43" s="21" t="s">
        <v>212</v>
      </c>
      <c r="K43" s="3" t="s">
        <v>90</v>
      </c>
    </row>
    <row r="44" spans="1:12" s="33" customFormat="1" x14ac:dyDescent="0.25">
      <c r="A44" s="60">
        <f t="shared" si="0"/>
        <v>42</v>
      </c>
      <c r="B44" s="61">
        <v>59</v>
      </c>
      <c r="C44" s="5" t="s">
        <v>191</v>
      </c>
      <c r="D44" s="64">
        <v>7.2685185185185179E-4</v>
      </c>
      <c r="E44" s="60">
        <v>38</v>
      </c>
      <c r="F44" s="11" t="s">
        <v>170</v>
      </c>
      <c r="G44" s="3" t="s">
        <v>92</v>
      </c>
      <c r="H44" s="11" t="s">
        <v>13</v>
      </c>
      <c r="I44" s="127"/>
      <c r="J44" s="21" t="s">
        <v>212</v>
      </c>
      <c r="K44" s="3" t="s">
        <v>90</v>
      </c>
      <c r="L44" s="11"/>
    </row>
    <row r="45" spans="1:12" s="33" customFormat="1" x14ac:dyDescent="0.25">
      <c r="A45" s="60">
        <f t="shared" si="0"/>
        <v>43</v>
      </c>
      <c r="B45" s="61">
        <v>58</v>
      </c>
      <c r="C45" s="5" t="s">
        <v>192</v>
      </c>
      <c r="D45" s="64">
        <v>7.3148148148148139E-4</v>
      </c>
      <c r="E45" s="60" t="s">
        <v>182</v>
      </c>
      <c r="F45" s="11" t="s">
        <v>170</v>
      </c>
      <c r="G45" s="3" t="s">
        <v>92</v>
      </c>
      <c r="H45" s="11" t="s">
        <v>25</v>
      </c>
      <c r="I45" s="127"/>
      <c r="J45" s="21" t="s">
        <v>212</v>
      </c>
      <c r="K45" s="3" t="s">
        <v>90</v>
      </c>
      <c r="L45" s="11"/>
    </row>
    <row r="46" spans="1:12" s="75" customFormat="1" x14ac:dyDescent="0.25">
      <c r="A46" s="60">
        <f t="shared" si="0"/>
        <v>44</v>
      </c>
      <c r="B46" s="70">
        <v>57</v>
      </c>
      <c r="C46" s="75" t="s">
        <v>193</v>
      </c>
      <c r="D46" s="72">
        <v>7.361111111111111E-4</v>
      </c>
      <c r="E46" s="70">
        <v>42</v>
      </c>
      <c r="F46" s="71" t="s">
        <v>170</v>
      </c>
      <c r="G46" s="75" t="s">
        <v>77</v>
      </c>
      <c r="H46" s="71" t="s">
        <v>173</v>
      </c>
      <c r="I46" s="74">
        <f>D46</f>
        <v>7.361111111111111E-4</v>
      </c>
      <c r="J46" s="76" t="s">
        <v>212</v>
      </c>
      <c r="K46" s="75" t="s">
        <v>90</v>
      </c>
      <c r="L46" s="71"/>
    </row>
    <row r="47" spans="1:12" s="75" customFormat="1" x14ac:dyDescent="0.25">
      <c r="A47" s="60">
        <f t="shared" si="0"/>
        <v>45</v>
      </c>
      <c r="B47" s="70">
        <v>56</v>
      </c>
      <c r="C47" s="75" t="s">
        <v>119</v>
      </c>
      <c r="D47" s="72">
        <v>7.4537037037037031E-4</v>
      </c>
      <c r="E47" s="70">
        <v>28</v>
      </c>
      <c r="F47" s="71" t="s">
        <v>217</v>
      </c>
      <c r="G47" s="75" t="s">
        <v>77</v>
      </c>
      <c r="H47" s="71" t="s">
        <v>25</v>
      </c>
      <c r="I47" s="83"/>
      <c r="J47" s="76" t="s">
        <v>225</v>
      </c>
      <c r="K47" s="75" t="s">
        <v>90</v>
      </c>
      <c r="L47" s="85"/>
    </row>
    <row r="48" spans="1:12" s="75" customFormat="1" x14ac:dyDescent="0.25">
      <c r="A48" s="60">
        <f t="shared" si="0"/>
        <v>46</v>
      </c>
      <c r="B48" s="70">
        <v>55</v>
      </c>
      <c r="C48" s="75" t="s">
        <v>55</v>
      </c>
      <c r="D48" s="72">
        <v>7.4652777777777781E-4</v>
      </c>
      <c r="E48" s="70">
        <v>45</v>
      </c>
      <c r="F48" s="71" t="s">
        <v>57</v>
      </c>
      <c r="G48" s="75" t="s">
        <v>77</v>
      </c>
      <c r="H48" s="71" t="s">
        <v>56</v>
      </c>
      <c r="I48" s="74">
        <f>D48</f>
        <v>7.4652777777777781E-4</v>
      </c>
      <c r="J48" s="76" t="s">
        <v>210</v>
      </c>
      <c r="K48" s="75" t="s">
        <v>90</v>
      </c>
      <c r="L48" s="71"/>
    </row>
    <row r="49" spans="1:12" s="75" customFormat="1" x14ac:dyDescent="0.25">
      <c r="A49" s="60">
        <f t="shared" si="0"/>
        <v>47</v>
      </c>
      <c r="B49" s="70">
        <v>54</v>
      </c>
      <c r="C49" s="75" t="s">
        <v>194</v>
      </c>
      <c r="D49" s="72">
        <v>7.5000000000000012E-4</v>
      </c>
      <c r="E49" s="70">
        <v>38</v>
      </c>
      <c r="F49" s="71" t="s">
        <v>170</v>
      </c>
      <c r="G49" s="75" t="s">
        <v>92</v>
      </c>
      <c r="H49" s="71" t="s">
        <v>195</v>
      </c>
      <c r="I49" s="74"/>
      <c r="J49" s="76" t="s">
        <v>212</v>
      </c>
      <c r="K49" s="75" t="s">
        <v>90</v>
      </c>
      <c r="L49" s="71"/>
    </row>
    <row r="50" spans="1:12" s="75" customFormat="1" x14ac:dyDescent="0.25">
      <c r="A50" s="60">
        <f t="shared" si="0"/>
        <v>48</v>
      </c>
      <c r="B50" s="70">
        <v>53</v>
      </c>
      <c r="C50" s="75" t="s">
        <v>20</v>
      </c>
      <c r="D50" s="72">
        <v>7.5000000000000012E-4</v>
      </c>
      <c r="E50" s="70">
        <v>40</v>
      </c>
      <c r="F50" s="71" t="s">
        <v>28</v>
      </c>
      <c r="G50" s="75" t="s">
        <v>77</v>
      </c>
      <c r="H50" s="71" t="s">
        <v>13</v>
      </c>
      <c r="I50" s="74">
        <f>D50</f>
        <v>7.5000000000000012E-4</v>
      </c>
      <c r="J50" s="76" t="s">
        <v>210</v>
      </c>
      <c r="K50" s="75" t="s">
        <v>90</v>
      </c>
      <c r="L50" s="71"/>
    </row>
    <row r="51" spans="1:12" s="75" customFormat="1" x14ac:dyDescent="0.25">
      <c r="A51" s="60">
        <f t="shared" si="0"/>
        <v>49</v>
      </c>
      <c r="B51" s="70">
        <v>52</v>
      </c>
      <c r="C51" s="75" t="s">
        <v>196</v>
      </c>
      <c r="D51" s="72">
        <v>7.5231481481481471E-4</v>
      </c>
      <c r="E51" s="70">
        <v>39</v>
      </c>
      <c r="F51" s="71" t="s">
        <v>170</v>
      </c>
      <c r="G51" s="75" t="s">
        <v>92</v>
      </c>
      <c r="H51" s="71" t="s">
        <v>197</v>
      </c>
      <c r="I51" s="74"/>
      <c r="J51" s="76" t="s">
        <v>212</v>
      </c>
      <c r="K51" s="75" t="s">
        <v>90</v>
      </c>
      <c r="L51" s="71"/>
    </row>
    <row r="52" spans="1:12" s="75" customFormat="1" x14ac:dyDescent="0.25">
      <c r="A52" s="60">
        <f t="shared" si="0"/>
        <v>50</v>
      </c>
      <c r="B52" s="70">
        <v>51</v>
      </c>
      <c r="C52" s="75" t="s">
        <v>75</v>
      </c>
      <c r="D52" s="72">
        <v>7.5578703703703702E-4</v>
      </c>
      <c r="E52" s="70">
        <v>43</v>
      </c>
      <c r="F52" s="71" t="s">
        <v>18</v>
      </c>
      <c r="G52" s="75" t="s">
        <v>77</v>
      </c>
      <c r="H52" s="71" t="s">
        <v>7</v>
      </c>
      <c r="I52" s="74">
        <f>D52</f>
        <v>7.5578703703703702E-4</v>
      </c>
      <c r="J52" s="76" t="s">
        <v>210</v>
      </c>
      <c r="K52" s="75" t="s">
        <v>90</v>
      </c>
      <c r="L52" s="71"/>
    </row>
    <row r="53" spans="1:12" s="75" customFormat="1" x14ac:dyDescent="0.25">
      <c r="A53" s="60">
        <f t="shared" si="0"/>
        <v>51</v>
      </c>
      <c r="B53" s="70">
        <v>50</v>
      </c>
      <c r="C53" s="75" t="s">
        <v>198</v>
      </c>
      <c r="D53" s="72">
        <v>7.6388888888888893E-4</v>
      </c>
      <c r="E53" s="70">
        <v>37</v>
      </c>
      <c r="F53" s="71" t="s">
        <v>199</v>
      </c>
      <c r="G53" s="75" t="s">
        <v>77</v>
      </c>
      <c r="H53" s="71" t="s">
        <v>31</v>
      </c>
      <c r="I53" s="74">
        <f>D53</f>
        <v>7.6388888888888893E-4</v>
      </c>
      <c r="J53" s="76" t="s">
        <v>210</v>
      </c>
      <c r="K53" s="75" t="s">
        <v>90</v>
      </c>
      <c r="L53" s="71"/>
    </row>
    <row r="54" spans="1:12" s="75" customFormat="1" x14ac:dyDescent="0.25">
      <c r="A54" s="60">
        <f t="shared" si="0"/>
        <v>52</v>
      </c>
      <c r="B54" s="70">
        <v>49</v>
      </c>
      <c r="C54" s="75" t="s">
        <v>200</v>
      </c>
      <c r="D54" s="72">
        <v>7.7546296296296304E-4</v>
      </c>
      <c r="E54" s="70">
        <v>38</v>
      </c>
      <c r="F54" s="71" t="s">
        <v>170</v>
      </c>
      <c r="G54" s="75" t="s">
        <v>92</v>
      </c>
      <c r="H54" s="71" t="s">
        <v>123</v>
      </c>
      <c r="I54" s="74"/>
      <c r="J54" s="76" t="s">
        <v>212</v>
      </c>
      <c r="K54" s="75" t="s">
        <v>90</v>
      </c>
      <c r="L54" s="71"/>
    </row>
    <row r="55" spans="1:12" s="3" customFormat="1" x14ac:dyDescent="0.25">
      <c r="A55" s="60">
        <f t="shared" si="0"/>
        <v>53</v>
      </c>
      <c r="B55" s="61">
        <v>48</v>
      </c>
      <c r="C55" s="3" t="s">
        <v>201</v>
      </c>
      <c r="D55" s="64">
        <v>7.8472222222222214E-4</v>
      </c>
      <c r="E55" s="61">
        <v>40</v>
      </c>
      <c r="F55" s="12" t="s">
        <v>18</v>
      </c>
      <c r="G55" s="3" t="s">
        <v>92</v>
      </c>
      <c r="H55" s="12" t="s">
        <v>25</v>
      </c>
      <c r="I55" s="8"/>
      <c r="J55" s="21" t="s">
        <v>210</v>
      </c>
      <c r="K55" s="9" t="s">
        <v>66</v>
      </c>
      <c r="L55" s="12"/>
    </row>
    <row r="56" spans="1:12" s="3" customFormat="1" x14ac:dyDescent="0.25">
      <c r="A56" s="60">
        <f t="shared" si="0"/>
        <v>54</v>
      </c>
      <c r="B56" s="61">
        <v>47</v>
      </c>
      <c r="C56" s="3" t="s">
        <v>202</v>
      </c>
      <c r="D56" s="64">
        <v>8.0092592592592585E-4</v>
      </c>
      <c r="E56" s="61">
        <v>40</v>
      </c>
      <c r="F56" s="12" t="s">
        <v>170</v>
      </c>
      <c r="G56" s="3" t="s">
        <v>92</v>
      </c>
      <c r="H56" s="12" t="s">
        <v>195</v>
      </c>
      <c r="I56" s="49"/>
      <c r="J56" s="21" t="s">
        <v>212</v>
      </c>
      <c r="K56" s="3" t="s">
        <v>90</v>
      </c>
      <c r="L56" s="12"/>
    </row>
    <row r="57" spans="1:12" s="3" customFormat="1" x14ac:dyDescent="0.25">
      <c r="A57" s="60">
        <f t="shared" si="0"/>
        <v>55</v>
      </c>
      <c r="B57" s="61">
        <v>46</v>
      </c>
      <c r="C57" s="3" t="s">
        <v>216</v>
      </c>
      <c r="D57" s="64">
        <v>8.2523148148148158E-4</v>
      </c>
      <c r="E57" s="61">
        <v>42</v>
      </c>
      <c r="F57" s="12" t="s">
        <v>170</v>
      </c>
      <c r="G57" s="3" t="s">
        <v>77</v>
      </c>
      <c r="H57" s="12" t="s">
        <v>25</v>
      </c>
      <c r="I57" s="49">
        <f>D57</f>
        <v>8.2523148148148158E-4</v>
      </c>
      <c r="J57" s="57" t="s">
        <v>212</v>
      </c>
      <c r="K57" s="3" t="s">
        <v>90</v>
      </c>
      <c r="L57" s="12"/>
    </row>
    <row r="58" spans="1:12" s="3" customFormat="1" x14ac:dyDescent="0.25">
      <c r="A58" s="60">
        <f t="shared" si="0"/>
        <v>56</v>
      </c>
      <c r="B58" s="61">
        <v>45</v>
      </c>
      <c r="C58" s="3" t="s">
        <v>203</v>
      </c>
      <c r="D58" s="64">
        <v>8.3796296296296299E-4</v>
      </c>
      <c r="E58" s="61">
        <v>47</v>
      </c>
      <c r="F58" s="12" t="s">
        <v>170</v>
      </c>
      <c r="G58" s="3" t="s">
        <v>77</v>
      </c>
      <c r="H58" s="12" t="s">
        <v>13</v>
      </c>
      <c r="I58" s="49"/>
      <c r="J58" s="21" t="s">
        <v>212</v>
      </c>
      <c r="K58" s="3" t="s">
        <v>90</v>
      </c>
      <c r="L58" s="12"/>
    </row>
    <row r="59" spans="1:12" s="3" customFormat="1" x14ac:dyDescent="0.25">
      <c r="A59" s="60">
        <f t="shared" si="0"/>
        <v>57</v>
      </c>
      <c r="B59" s="61">
        <v>44</v>
      </c>
      <c r="C59" s="3" t="s">
        <v>204</v>
      </c>
      <c r="D59" s="64">
        <v>8.4027777777777779E-4</v>
      </c>
      <c r="E59" s="61">
        <v>39</v>
      </c>
      <c r="F59" s="12" t="s">
        <v>170</v>
      </c>
      <c r="G59" s="3" t="s">
        <v>77</v>
      </c>
      <c r="H59" s="12" t="s">
        <v>13</v>
      </c>
      <c r="I59" s="49"/>
      <c r="J59" s="21" t="s">
        <v>212</v>
      </c>
      <c r="K59" s="3" t="s">
        <v>90</v>
      </c>
      <c r="L59" s="12"/>
    </row>
    <row r="60" spans="1:12" s="3" customFormat="1" x14ac:dyDescent="0.25">
      <c r="A60" s="60">
        <f t="shared" si="0"/>
        <v>58</v>
      </c>
      <c r="B60" s="61">
        <v>43</v>
      </c>
      <c r="C60" s="3" t="s">
        <v>205</v>
      </c>
      <c r="D60" s="64">
        <v>8.4143518518518519E-4</v>
      </c>
      <c r="E60" s="61">
        <v>32</v>
      </c>
      <c r="F60" s="12" t="s">
        <v>170</v>
      </c>
      <c r="G60" s="3" t="s">
        <v>77</v>
      </c>
      <c r="H60" s="12" t="s">
        <v>13</v>
      </c>
      <c r="I60" s="49"/>
      <c r="J60" s="21" t="s">
        <v>212</v>
      </c>
      <c r="K60" s="3" t="s">
        <v>90</v>
      </c>
      <c r="L60" s="12"/>
    </row>
    <row r="61" spans="1:12" s="14" customFormat="1" x14ac:dyDescent="0.25">
      <c r="A61" s="60">
        <f t="shared" si="0"/>
        <v>59</v>
      </c>
      <c r="B61" s="61">
        <v>42</v>
      </c>
      <c r="C61" s="3" t="s">
        <v>206</v>
      </c>
      <c r="D61" s="64">
        <v>8.4374999999999999E-4</v>
      </c>
      <c r="E61" s="61">
        <v>36</v>
      </c>
      <c r="F61" s="12" t="s">
        <v>170</v>
      </c>
      <c r="G61" s="3" t="s">
        <v>77</v>
      </c>
      <c r="H61" s="12" t="s">
        <v>173</v>
      </c>
      <c r="I61" s="49"/>
      <c r="J61" s="21" t="s">
        <v>212</v>
      </c>
      <c r="K61" s="3" t="s">
        <v>90</v>
      </c>
      <c r="L61" s="15"/>
    </row>
    <row r="62" spans="1:12" s="14" customFormat="1" x14ac:dyDescent="0.25">
      <c r="A62" s="60">
        <f t="shared" si="0"/>
        <v>60</v>
      </c>
      <c r="B62" s="61">
        <v>41</v>
      </c>
      <c r="C62" s="2" t="s">
        <v>62</v>
      </c>
      <c r="D62" s="66">
        <v>8.6921296296296302E-4</v>
      </c>
      <c r="E62" s="65">
        <v>42</v>
      </c>
      <c r="F62" s="13" t="s">
        <v>18</v>
      </c>
      <c r="G62" s="2" t="s">
        <v>77</v>
      </c>
      <c r="H62" s="13" t="s">
        <v>133</v>
      </c>
      <c r="I62" s="48"/>
      <c r="J62" s="21" t="s">
        <v>210</v>
      </c>
      <c r="K62" s="2" t="s">
        <v>90</v>
      </c>
      <c r="L62" s="11"/>
    </row>
    <row r="63" spans="1:12" s="3" customFormat="1" x14ac:dyDescent="0.25">
      <c r="A63" s="60">
        <f t="shared" si="0"/>
        <v>61</v>
      </c>
      <c r="B63" s="61">
        <v>40</v>
      </c>
      <c r="C63" s="5" t="s">
        <v>21</v>
      </c>
      <c r="D63" s="66">
        <v>1.0532407407407407E-3</v>
      </c>
      <c r="E63" s="60">
        <v>42</v>
      </c>
      <c r="F63" s="11" t="s">
        <v>22</v>
      </c>
      <c r="G63" s="5" t="s">
        <v>77</v>
      </c>
      <c r="H63" s="11" t="s">
        <v>7</v>
      </c>
      <c r="I63" s="127"/>
      <c r="J63" s="21" t="s">
        <v>224</v>
      </c>
      <c r="K63" s="5" t="s">
        <v>23</v>
      </c>
      <c r="L63" s="12"/>
    </row>
    <row r="64" spans="1:12" s="14" customFormat="1" x14ac:dyDescent="0.25">
      <c r="A64" s="60"/>
      <c r="B64" s="61"/>
      <c r="C64" s="2" t="s">
        <v>100</v>
      </c>
      <c r="D64" s="66"/>
      <c r="E64" s="65">
        <v>34</v>
      </c>
      <c r="F64" s="13" t="s">
        <v>99</v>
      </c>
      <c r="G64" s="2" t="s">
        <v>92</v>
      </c>
      <c r="H64" s="13" t="s">
        <v>50</v>
      </c>
      <c r="I64" s="127"/>
      <c r="J64" s="28" t="s">
        <v>126</v>
      </c>
      <c r="K64" s="2" t="s">
        <v>90</v>
      </c>
      <c r="L64" s="15"/>
    </row>
    <row r="65" spans="1:12" s="14" customFormat="1" x14ac:dyDescent="0.25">
      <c r="A65" s="60"/>
      <c r="B65" s="61"/>
      <c r="C65" s="5" t="s">
        <v>81</v>
      </c>
      <c r="D65" s="66"/>
      <c r="E65" s="60">
        <v>51</v>
      </c>
      <c r="F65" s="11" t="s">
        <v>18</v>
      </c>
      <c r="G65" s="3" t="s">
        <v>92</v>
      </c>
      <c r="H65" s="11" t="s">
        <v>13</v>
      </c>
      <c r="I65" s="127"/>
      <c r="J65" s="21" t="s">
        <v>210</v>
      </c>
      <c r="K65" s="3" t="s">
        <v>90</v>
      </c>
      <c r="L65" s="11"/>
    </row>
    <row r="66" spans="1:12" s="14" customFormat="1" x14ac:dyDescent="0.25">
      <c r="A66" s="60"/>
      <c r="B66" s="60"/>
      <c r="C66" s="5" t="s">
        <v>29</v>
      </c>
      <c r="D66" s="67"/>
      <c r="E66" s="60"/>
      <c r="F66" s="11" t="s">
        <v>37</v>
      </c>
      <c r="G66" s="3" t="s">
        <v>92</v>
      </c>
      <c r="H66" s="11" t="s">
        <v>7</v>
      </c>
      <c r="I66" s="127"/>
      <c r="J66" s="21" t="s">
        <v>358</v>
      </c>
      <c r="K66" s="3" t="s">
        <v>90</v>
      </c>
      <c r="L66" s="11"/>
    </row>
    <row r="67" spans="1:12" s="14" customFormat="1" x14ac:dyDescent="0.25">
      <c r="A67" s="60"/>
      <c r="B67" s="61"/>
      <c r="C67" s="5" t="s">
        <v>141</v>
      </c>
      <c r="D67" s="66"/>
      <c r="E67" s="60">
        <v>35</v>
      </c>
      <c r="F67" s="11" t="s">
        <v>18</v>
      </c>
      <c r="G67" s="5" t="s">
        <v>92</v>
      </c>
      <c r="H67" s="11" t="s">
        <v>142</v>
      </c>
      <c r="I67" s="127"/>
      <c r="J67" s="21" t="s">
        <v>210</v>
      </c>
      <c r="K67" s="3" t="s">
        <v>90</v>
      </c>
      <c r="L67" s="16"/>
    </row>
    <row r="68" spans="1:12" s="14" customFormat="1" x14ac:dyDescent="0.25">
      <c r="A68" s="60"/>
      <c r="B68" s="61"/>
      <c r="C68" s="5" t="s">
        <v>109</v>
      </c>
      <c r="D68" s="66"/>
      <c r="E68" s="60">
        <v>40</v>
      </c>
      <c r="F68" s="11" t="s">
        <v>71</v>
      </c>
      <c r="G68" s="5" t="s">
        <v>92</v>
      </c>
      <c r="H68" s="11" t="s">
        <v>101</v>
      </c>
      <c r="I68" s="127"/>
      <c r="J68" s="21" t="s">
        <v>210</v>
      </c>
      <c r="K68" s="3" t="s">
        <v>90</v>
      </c>
      <c r="L68" s="11"/>
    </row>
    <row r="69" spans="1:12" s="14" customFormat="1" x14ac:dyDescent="0.25">
      <c r="A69" s="60"/>
      <c r="B69" s="60"/>
      <c r="C69" s="5" t="s">
        <v>78</v>
      </c>
      <c r="D69" s="67"/>
      <c r="E69" s="60"/>
      <c r="F69" s="11" t="s">
        <v>18</v>
      </c>
      <c r="G69" s="5" t="s">
        <v>92</v>
      </c>
      <c r="H69" s="11" t="s">
        <v>50</v>
      </c>
      <c r="I69" s="127"/>
      <c r="J69" s="21" t="s">
        <v>210</v>
      </c>
      <c r="K69" s="3" t="s">
        <v>90</v>
      </c>
      <c r="L69" s="11"/>
    </row>
    <row r="70" spans="1:12" s="14" customFormat="1" x14ac:dyDescent="0.25">
      <c r="A70" s="60"/>
      <c r="B70" s="62"/>
      <c r="C70" s="33" t="s">
        <v>80</v>
      </c>
      <c r="D70" s="68"/>
      <c r="E70" s="62"/>
      <c r="F70" s="35" t="s">
        <v>18</v>
      </c>
      <c r="G70" s="33" t="s">
        <v>77</v>
      </c>
      <c r="H70" s="35" t="s">
        <v>7</v>
      </c>
      <c r="I70" s="127"/>
      <c r="J70" s="21" t="s">
        <v>210</v>
      </c>
      <c r="K70" s="33" t="s">
        <v>90</v>
      </c>
      <c r="L70" s="35"/>
    </row>
    <row r="71" spans="1:12" s="14" customFormat="1" x14ac:dyDescent="0.25">
      <c r="A71" s="60"/>
      <c r="B71" s="61"/>
      <c r="C71" s="5" t="s">
        <v>139</v>
      </c>
      <c r="D71" s="66"/>
      <c r="E71" s="60">
        <v>38</v>
      </c>
      <c r="F71" s="11" t="s">
        <v>18</v>
      </c>
      <c r="G71" s="5" t="s">
        <v>92</v>
      </c>
      <c r="H71" s="11" t="s">
        <v>114</v>
      </c>
      <c r="I71" s="127"/>
      <c r="J71" s="21" t="s">
        <v>210</v>
      </c>
      <c r="K71" s="3" t="s">
        <v>90</v>
      </c>
      <c r="L71" s="16"/>
    </row>
    <row r="72" spans="1:12" s="14" customFormat="1" x14ac:dyDescent="0.25">
      <c r="A72" s="60"/>
      <c r="B72" s="61"/>
      <c r="C72" s="5" t="s">
        <v>117</v>
      </c>
      <c r="D72" s="66"/>
      <c r="E72" s="60">
        <v>52</v>
      </c>
      <c r="F72" s="11" t="s">
        <v>118</v>
      </c>
      <c r="G72" s="5" t="s">
        <v>92</v>
      </c>
      <c r="H72" s="11" t="s">
        <v>13</v>
      </c>
      <c r="I72" s="127"/>
      <c r="J72" s="21" t="s">
        <v>210</v>
      </c>
      <c r="K72" s="3" t="s">
        <v>90</v>
      </c>
      <c r="L72" s="11"/>
    </row>
    <row r="73" spans="1:12" x14ac:dyDescent="0.25">
      <c r="A73" s="60"/>
      <c r="B73" s="60"/>
      <c r="C73" s="5" t="s">
        <v>35</v>
      </c>
      <c r="D73" s="67"/>
      <c r="E73" s="60"/>
      <c r="F73" s="11" t="s">
        <v>26</v>
      </c>
      <c r="G73" s="3" t="s">
        <v>92</v>
      </c>
      <c r="H73" s="11" t="s">
        <v>34</v>
      </c>
      <c r="J73" s="21" t="s">
        <v>360</v>
      </c>
      <c r="K73" s="3" t="s">
        <v>90</v>
      </c>
    </row>
    <row r="74" spans="1:12" s="14" customFormat="1" x14ac:dyDescent="0.25">
      <c r="A74" s="60"/>
      <c r="B74" s="60"/>
      <c r="C74" s="5" t="s">
        <v>27</v>
      </c>
      <c r="D74" s="67"/>
      <c r="E74" s="60"/>
      <c r="F74" s="11" t="s">
        <v>36</v>
      </c>
      <c r="G74" s="3" t="s">
        <v>92</v>
      </c>
      <c r="H74" s="11" t="s">
        <v>13</v>
      </c>
      <c r="I74" s="127"/>
      <c r="J74" s="21" t="s">
        <v>124</v>
      </c>
      <c r="K74" s="3" t="s">
        <v>90</v>
      </c>
      <c r="L74" s="11"/>
    </row>
    <row r="75" spans="1:12" s="14" customFormat="1" x14ac:dyDescent="0.25">
      <c r="A75" s="60"/>
      <c r="B75" s="61"/>
      <c r="C75" s="5" t="s">
        <v>145</v>
      </c>
      <c r="D75" s="66"/>
      <c r="E75" s="60">
        <v>33</v>
      </c>
      <c r="F75" s="11" t="s">
        <v>18</v>
      </c>
      <c r="G75" s="5" t="s">
        <v>92</v>
      </c>
      <c r="H75" s="11" t="s">
        <v>142</v>
      </c>
      <c r="I75" s="127"/>
      <c r="J75" s="21" t="s">
        <v>210</v>
      </c>
      <c r="K75" s="3" t="s">
        <v>90</v>
      </c>
      <c r="L75" s="16"/>
    </row>
    <row r="76" spans="1:12" x14ac:dyDescent="0.25">
      <c r="A76" s="60"/>
      <c r="B76" s="61"/>
      <c r="C76" s="2" t="s">
        <v>94</v>
      </c>
      <c r="D76" s="66"/>
      <c r="E76" s="65">
        <v>46</v>
      </c>
      <c r="F76" s="13" t="s">
        <v>18</v>
      </c>
      <c r="G76" s="2" t="s">
        <v>92</v>
      </c>
      <c r="H76" s="13" t="s">
        <v>143</v>
      </c>
      <c r="J76" s="21" t="s">
        <v>210</v>
      </c>
      <c r="K76" s="2" t="s">
        <v>90</v>
      </c>
      <c r="L76" s="15"/>
    </row>
    <row r="77" spans="1:12" x14ac:dyDescent="0.25">
      <c r="A77" s="60"/>
      <c r="B77" s="61"/>
      <c r="C77" s="5" t="s">
        <v>107</v>
      </c>
      <c r="D77" s="66"/>
      <c r="E77" s="60">
        <v>40</v>
      </c>
      <c r="F77" s="11" t="s">
        <v>71</v>
      </c>
      <c r="G77" s="5" t="s">
        <v>92</v>
      </c>
      <c r="H77" s="11" t="s">
        <v>50</v>
      </c>
      <c r="J77" s="21" t="s">
        <v>210</v>
      </c>
      <c r="K77" s="3" t="s">
        <v>90</v>
      </c>
    </row>
    <row r="78" spans="1:12" s="14" customFormat="1" x14ac:dyDescent="0.25">
      <c r="A78" s="60"/>
      <c r="B78" s="61"/>
      <c r="C78" s="2" t="s">
        <v>140</v>
      </c>
      <c r="D78" s="66"/>
      <c r="E78" s="65">
        <v>42</v>
      </c>
      <c r="F78" s="13" t="s">
        <v>18</v>
      </c>
      <c r="G78" s="2" t="s">
        <v>92</v>
      </c>
      <c r="H78" s="13" t="s">
        <v>142</v>
      </c>
      <c r="I78" s="127"/>
      <c r="J78" s="21" t="s">
        <v>210</v>
      </c>
      <c r="K78" s="2" t="s">
        <v>90</v>
      </c>
      <c r="L78" s="32"/>
    </row>
    <row r="79" spans="1:12" x14ac:dyDescent="0.25">
      <c r="A79" s="60"/>
      <c r="B79" s="60"/>
      <c r="C79" s="5" t="s">
        <v>68</v>
      </c>
      <c r="D79" s="67"/>
      <c r="E79" s="60"/>
      <c r="F79" s="11" t="s">
        <v>18</v>
      </c>
      <c r="G79" s="3" t="s">
        <v>92</v>
      </c>
      <c r="H79" s="11" t="s">
        <v>7</v>
      </c>
      <c r="J79" s="21" t="s">
        <v>210</v>
      </c>
      <c r="K79" s="3" t="s">
        <v>90</v>
      </c>
    </row>
    <row r="80" spans="1:12" x14ac:dyDescent="0.25">
      <c r="A80" s="60"/>
      <c r="B80" s="61"/>
      <c r="C80" s="5" t="s">
        <v>108</v>
      </c>
      <c r="D80" s="66"/>
      <c r="E80" s="60">
        <v>34</v>
      </c>
      <c r="F80" s="11" t="s">
        <v>71</v>
      </c>
      <c r="G80" s="5" t="s">
        <v>92</v>
      </c>
      <c r="H80" s="11" t="s">
        <v>50</v>
      </c>
      <c r="J80" s="21" t="s">
        <v>210</v>
      </c>
      <c r="K80" s="3" t="s">
        <v>90</v>
      </c>
    </row>
    <row r="81" spans="1:12" x14ac:dyDescent="0.25">
      <c r="A81" s="60"/>
      <c r="B81" s="61"/>
      <c r="C81" s="5" t="s">
        <v>115</v>
      </c>
      <c r="D81" s="66"/>
      <c r="E81" s="60">
        <v>40</v>
      </c>
      <c r="F81" s="11" t="s">
        <v>18</v>
      </c>
      <c r="G81" s="5" t="s">
        <v>92</v>
      </c>
      <c r="H81" s="11" t="s">
        <v>7</v>
      </c>
      <c r="J81" s="21" t="s">
        <v>210</v>
      </c>
      <c r="K81" s="3" t="s">
        <v>90</v>
      </c>
    </row>
    <row r="82" spans="1:12" x14ac:dyDescent="0.25">
      <c r="A82" s="60"/>
      <c r="B82" s="60"/>
      <c r="C82" s="5" t="s">
        <v>144</v>
      </c>
      <c r="D82" s="67"/>
      <c r="E82" s="60"/>
      <c r="F82" s="11" t="s">
        <v>37</v>
      </c>
      <c r="G82" s="3" t="s">
        <v>92</v>
      </c>
      <c r="H82" s="11" t="s">
        <v>7</v>
      </c>
      <c r="J82" s="21" t="s">
        <v>358</v>
      </c>
      <c r="K82" s="3" t="s">
        <v>90</v>
      </c>
    </row>
    <row r="83" spans="1:12" s="14" customFormat="1" x14ac:dyDescent="0.25">
      <c r="A83" s="60"/>
      <c r="B83" s="61"/>
      <c r="C83" s="5" t="s">
        <v>112</v>
      </c>
      <c r="D83" s="66"/>
      <c r="E83" s="60">
        <v>37</v>
      </c>
      <c r="F83" s="11" t="s">
        <v>71</v>
      </c>
      <c r="G83" s="5" t="s">
        <v>92</v>
      </c>
      <c r="H83" s="11" t="s">
        <v>101</v>
      </c>
      <c r="I83" s="127"/>
      <c r="J83" s="21" t="s">
        <v>210</v>
      </c>
      <c r="K83" s="3" t="s">
        <v>90</v>
      </c>
      <c r="L83" s="11"/>
    </row>
    <row r="84" spans="1:12" x14ac:dyDescent="0.25">
      <c r="A84" s="60"/>
      <c r="B84" s="62"/>
      <c r="C84" s="33" t="s">
        <v>30</v>
      </c>
      <c r="D84" s="68"/>
      <c r="E84" s="62"/>
      <c r="F84" s="35" t="s">
        <v>37</v>
      </c>
      <c r="G84" s="33" t="s">
        <v>77</v>
      </c>
      <c r="H84" s="35" t="s">
        <v>31</v>
      </c>
      <c r="J84" s="21" t="s">
        <v>358</v>
      </c>
      <c r="K84" s="33" t="s">
        <v>90</v>
      </c>
      <c r="L84" s="35"/>
    </row>
    <row r="85" spans="1:12" s="14" customFormat="1" x14ac:dyDescent="0.25">
      <c r="A85" s="60"/>
      <c r="B85" s="61"/>
      <c r="C85" s="2" t="s">
        <v>111</v>
      </c>
      <c r="D85" s="66"/>
      <c r="E85" s="65">
        <v>40</v>
      </c>
      <c r="F85" s="13" t="s">
        <v>71</v>
      </c>
      <c r="G85" s="2" t="s">
        <v>92</v>
      </c>
      <c r="H85" s="13" t="s">
        <v>101</v>
      </c>
      <c r="I85" s="127"/>
      <c r="J85" s="21" t="s">
        <v>210</v>
      </c>
      <c r="K85" s="2" t="s">
        <v>90</v>
      </c>
      <c r="L85" s="15"/>
    </row>
    <row r="86" spans="1:12" x14ac:dyDescent="0.25">
      <c r="A86" s="60"/>
      <c r="B86" s="61"/>
      <c r="C86" s="2" t="s">
        <v>96</v>
      </c>
      <c r="D86" s="66"/>
      <c r="E86" s="65">
        <v>41</v>
      </c>
      <c r="F86" s="13" t="s">
        <v>18</v>
      </c>
      <c r="G86" s="2" t="s">
        <v>92</v>
      </c>
      <c r="H86" s="13" t="s">
        <v>123</v>
      </c>
      <c r="J86" s="21" t="s">
        <v>210</v>
      </c>
      <c r="K86" s="2" t="s">
        <v>90</v>
      </c>
      <c r="L86" s="15"/>
    </row>
    <row r="87" spans="1:12" x14ac:dyDescent="0.25">
      <c r="A87" s="60"/>
      <c r="B87" s="61"/>
      <c r="C87" s="5" t="s">
        <v>110</v>
      </c>
      <c r="D87" s="66"/>
      <c r="E87" s="60">
        <v>45</v>
      </c>
      <c r="F87" s="11" t="s">
        <v>71</v>
      </c>
      <c r="G87" s="5" t="s">
        <v>92</v>
      </c>
      <c r="H87" s="11" t="s">
        <v>101</v>
      </c>
      <c r="J87" s="21" t="s">
        <v>210</v>
      </c>
      <c r="K87" s="3" t="s">
        <v>90</v>
      </c>
    </row>
    <row r="88" spans="1:12" s="14" customFormat="1" x14ac:dyDescent="0.25">
      <c r="A88" s="60"/>
      <c r="B88" s="61"/>
      <c r="C88" s="5" t="s">
        <v>79</v>
      </c>
      <c r="D88" s="66"/>
      <c r="E88" s="60">
        <v>45</v>
      </c>
      <c r="F88" s="11" t="s">
        <v>18</v>
      </c>
      <c r="G88" s="3" t="s">
        <v>92</v>
      </c>
      <c r="H88" s="11" t="s">
        <v>13</v>
      </c>
      <c r="I88" s="127"/>
      <c r="J88" s="21" t="s">
        <v>210</v>
      </c>
      <c r="K88" s="3" t="s">
        <v>90</v>
      </c>
      <c r="L88" s="11"/>
    </row>
    <row r="89" spans="1:12" x14ac:dyDescent="0.25">
      <c r="A89" s="60"/>
      <c r="B89" s="61"/>
      <c r="C89" s="5" t="s">
        <v>70</v>
      </c>
      <c r="D89" s="66"/>
      <c r="E89" s="60">
        <v>40</v>
      </c>
      <c r="F89" s="11" t="s">
        <v>71</v>
      </c>
      <c r="G89" s="5" t="s">
        <v>92</v>
      </c>
      <c r="H89" s="11" t="s">
        <v>31</v>
      </c>
      <c r="J89" s="21" t="s">
        <v>210</v>
      </c>
      <c r="K89" s="3" t="s">
        <v>90</v>
      </c>
    </row>
    <row r="90" spans="1:12" x14ac:dyDescent="0.25">
      <c r="A90" s="60"/>
      <c r="B90" s="60"/>
      <c r="C90" s="5" t="s">
        <v>67</v>
      </c>
      <c r="D90" s="67"/>
      <c r="E90" s="60"/>
      <c r="F90" s="11" t="s">
        <v>26</v>
      </c>
      <c r="G90" s="3" t="s">
        <v>92</v>
      </c>
      <c r="H90" s="11" t="s">
        <v>7</v>
      </c>
      <c r="J90" s="21" t="s">
        <v>360</v>
      </c>
      <c r="K90" s="3" t="s">
        <v>90</v>
      </c>
    </row>
    <row r="91" spans="1:12" x14ac:dyDescent="0.25">
      <c r="A91" s="60"/>
      <c r="B91" s="61"/>
      <c r="C91" s="2" t="s">
        <v>138</v>
      </c>
      <c r="D91" s="66"/>
      <c r="E91" s="65">
        <v>39</v>
      </c>
      <c r="F91" s="13" t="s">
        <v>18</v>
      </c>
      <c r="G91" s="2" t="s">
        <v>92</v>
      </c>
      <c r="H91" s="13" t="s">
        <v>114</v>
      </c>
      <c r="J91" s="28" t="s">
        <v>210</v>
      </c>
      <c r="K91" s="2" t="s">
        <v>90</v>
      </c>
      <c r="L91" s="32"/>
    </row>
    <row r="92" spans="1:12" x14ac:dyDescent="0.25">
      <c r="A92" s="60"/>
      <c r="B92" s="61"/>
      <c r="C92" s="33" t="s">
        <v>42</v>
      </c>
      <c r="D92" s="66"/>
      <c r="E92" s="62"/>
      <c r="F92" s="35" t="s">
        <v>36</v>
      </c>
      <c r="G92" s="33" t="s">
        <v>92</v>
      </c>
      <c r="H92" s="35" t="s">
        <v>43</v>
      </c>
      <c r="J92" s="36" t="s">
        <v>124</v>
      </c>
      <c r="K92" s="33" t="s">
        <v>90</v>
      </c>
      <c r="L92" s="35"/>
    </row>
    <row r="93" spans="1:12" s="14" customFormat="1" x14ac:dyDescent="0.25">
      <c r="A93" s="60"/>
      <c r="B93" s="60"/>
      <c r="C93" s="5" t="s">
        <v>64</v>
      </c>
      <c r="D93" s="67"/>
      <c r="E93" s="60"/>
      <c r="F93" s="11" t="s">
        <v>18</v>
      </c>
      <c r="G93" s="5" t="s">
        <v>92</v>
      </c>
      <c r="H93" s="11" t="s">
        <v>13</v>
      </c>
      <c r="I93" s="127"/>
      <c r="J93" s="21" t="s">
        <v>210</v>
      </c>
      <c r="K93" s="3" t="s">
        <v>90</v>
      </c>
      <c r="L93" s="11"/>
    </row>
    <row r="94" spans="1:12" s="14" customFormat="1" x14ac:dyDescent="0.25">
      <c r="A94" s="60"/>
      <c r="B94" s="61"/>
      <c r="C94" s="2" t="s">
        <v>113</v>
      </c>
      <c r="D94" s="66"/>
      <c r="E94" s="65">
        <v>35</v>
      </c>
      <c r="F94" s="13" t="s">
        <v>18</v>
      </c>
      <c r="G94" s="2" t="s">
        <v>92</v>
      </c>
      <c r="H94" s="13" t="s">
        <v>146</v>
      </c>
      <c r="I94" s="127"/>
      <c r="J94" s="28" t="s">
        <v>210</v>
      </c>
      <c r="K94" s="2" t="s">
        <v>90</v>
      </c>
      <c r="L94" s="13"/>
    </row>
    <row r="95" spans="1:12" s="14" customFormat="1" x14ac:dyDescent="0.25">
      <c r="A95" s="60"/>
      <c r="B95" s="61"/>
      <c r="C95" s="33" t="s">
        <v>58</v>
      </c>
      <c r="D95" s="66"/>
      <c r="E95" s="62">
        <v>50</v>
      </c>
      <c r="F95" s="35" t="s">
        <v>59</v>
      </c>
      <c r="G95" s="33" t="s">
        <v>92</v>
      </c>
      <c r="H95" s="35" t="s">
        <v>102</v>
      </c>
      <c r="I95" s="127"/>
      <c r="J95" s="36" t="s">
        <v>210</v>
      </c>
      <c r="K95" s="33" t="s">
        <v>90</v>
      </c>
      <c r="L95" s="35"/>
    </row>
    <row r="96" spans="1:12" x14ac:dyDescent="0.25">
      <c r="A96" s="60"/>
      <c r="B96" s="61"/>
      <c r="C96" s="5" t="s">
        <v>47</v>
      </c>
      <c r="D96" s="66"/>
      <c r="E96" s="60">
        <v>38</v>
      </c>
      <c r="F96" s="11" t="s">
        <v>18</v>
      </c>
      <c r="G96" s="3" t="s">
        <v>92</v>
      </c>
      <c r="H96" s="11" t="s">
        <v>13</v>
      </c>
      <c r="J96" s="21" t="s">
        <v>210</v>
      </c>
      <c r="K96" s="3" t="s">
        <v>90</v>
      </c>
    </row>
    <row r="97" spans="1:12" s="2" customFormat="1" x14ac:dyDescent="0.25">
      <c r="A97" s="60"/>
      <c r="B97" s="61"/>
      <c r="C97" s="5" t="s">
        <v>76</v>
      </c>
      <c r="D97" s="66"/>
      <c r="E97" s="60">
        <v>40</v>
      </c>
      <c r="F97" s="11" t="s">
        <v>18</v>
      </c>
      <c r="G97" s="3" t="s">
        <v>92</v>
      </c>
      <c r="H97" s="11" t="s">
        <v>13</v>
      </c>
      <c r="I97" s="127"/>
      <c r="J97" s="21" t="s">
        <v>210</v>
      </c>
      <c r="K97" s="3" t="s">
        <v>90</v>
      </c>
      <c r="L97" s="11"/>
    </row>
    <row r="98" spans="1:12" x14ac:dyDescent="0.25">
      <c r="A98" s="60"/>
      <c r="B98" s="61"/>
      <c r="C98" s="2" t="s">
        <v>9</v>
      </c>
      <c r="D98" s="66"/>
      <c r="E98" s="69">
        <v>57</v>
      </c>
      <c r="F98" s="13" t="s">
        <v>18</v>
      </c>
      <c r="G98" s="2" t="s">
        <v>92</v>
      </c>
      <c r="H98" s="13" t="s">
        <v>5</v>
      </c>
      <c r="J98" s="27" t="s">
        <v>210</v>
      </c>
      <c r="K98" s="14" t="s">
        <v>90</v>
      </c>
      <c r="L98" s="15"/>
    </row>
    <row r="99" spans="1:12" x14ac:dyDescent="0.25">
      <c r="A99" s="60"/>
      <c r="B99" s="61"/>
      <c r="C99" s="5" t="s">
        <v>17</v>
      </c>
      <c r="D99" s="66"/>
      <c r="E99" s="60">
        <v>47</v>
      </c>
      <c r="F99" s="11" t="s">
        <v>18</v>
      </c>
      <c r="G99" s="3" t="s">
        <v>92</v>
      </c>
      <c r="H99" s="11" t="s">
        <v>13</v>
      </c>
      <c r="J99" s="21" t="s">
        <v>210</v>
      </c>
      <c r="K99" s="3" t="s">
        <v>90</v>
      </c>
    </row>
    <row r="100" spans="1:12" x14ac:dyDescent="0.25">
      <c r="A100" s="60"/>
      <c r="B100" s="61"/>
      <c r="C100" s="5" t="s">
        <v>103</v>
      </c>
      <c r="D100" s="66"/>
      <c r="E100" s="60">
        <v>42</v>
      </c>
      <c r="F100" s="11" t="s">
        <v>116</v>
      </c>
      <c r="G100" s="5" t="s">
        <v>92</v>
      </c>
      <c r="H100" s="11" t="s">
        <v>102</v>
      </c>
      <c r="J100" s="21" t="s">
        <v>129</v>
      </c>
      <c r="K100" s="3" t="s">
        <v>90</v>
      </c>
    </row>
    <row r="101" spans="1:12" s="33" customFormat="1" x14ac:dyDescent="0.25">
      <c r="A101" s="62"/>
      <c r="B101" s="61"/>
      <c r="C101" s="2" t="s">
        <v>98</v>
      </c>
      <c r="D101" s="66"/>
      <c r="E101" s="65">
        <v>32</v>
      </c>
      <c r="F101" s="13" t="s">
        <v>99</v>
      </c>
      <c r="G101" s="2" t="s">
        <v>92</v>
      </c>
      <c r="H101" s="13" t="s">
        <v>101</v>
      </c>
      <c r="I101" s="127"/>
      <c r="J101" s="28" t="s">
        <v>126</v>
      </c>
      <c r="K101" s="2" t="s">
        <v>90</v>
      </c>
      <c r="L101" s="15"/>
    </row>
    <row r="102" spans="1:12" x14ac:dyDescent="0.25">
      <c r="A102" s="60"/>
      <c r="B102" s="61"/>
      <c r="C102" s="5" t="s">
        <v>132</v>
      </c>
      <c r="D102" s="66"/>
      <c r="E102" s="60">
        <v>33</v>
      </c>
      <c r="F102" s="11" t="s">
        <v>18</v>
      </c>
      <c r="G102" s="5" t="s">
        <v>77</v>
      </c>
      <c r="H102" s="11" t="s">
        <v>31</v>
      </c>
      <c r="J102" s="21" t="s">
        <v>210</v>
      </c>
      <c r="K102" s="3" t="s">
        <v>90</v>
      </c>
    </row>
    <row r="103" spans="1:12" x14ac:dyDescent="0.25">
      <c r="A103" s="60"/>
      <c r="B103" s="61"/>
      <c r="C103" s="5" t="s">
        <v>136</v>
      </c>
      <c r="D103" s="66"/>
      <c r="E103" s="60">
        <v>40</v>
      </c>
      <c r="F103" s="11" t="s">
        <v>18</v>
      </c>
      <c r="G103" s="5" t="s">
        <v>92</v>
      </c>
      <c r="H103" s="11" t="s">
        <v>135</v>
      </c>
      <c r="J103" s="21" t="s">
        <v>210</v>
      </c>
      <c r="K103" s="3" t="s">
        <v>90</v>
      </c>
      <c r="L103" s="16"/>
    </row>
    <row r="104" spans="1:12" x14ac:dyDescent="0.25">
      <c r="A104" s="60"/>
      <c r="B104" s="60"/>
      <c r="C104" s="5" t="s">
        <v>82</v>
      </c>
      <c r="D104" s="67"/>
      <c r="E104" s="60"/>
      <c r="F104" s="11" t="s">
        <v>83</v>
      </c>
      <c r="G104" s="5" t="s">
        <v>77</v>
      </c>
      <c r="H104" s="11" t="s">
        <v>13</v>
      </c>
      <c r="J104" s="21" t="s">
        <v>359</v>
      </c>
      <c r="K104" s="3" t="s">
        <v>90</v>
      </c>
    </row>
    <row r="105" spans="1:12" x14ac:dyDescent="0.25">
      <c r="A105" s="60"/>
      <c r="B105" s="62"/>
      <c r="C105" s="33" t="s">
        <v>24</v>
      </c>
      <c r="D105" s="68"/>
      <c r="E105" s="62"/>
      <c r="F105" s="35" t="s">
        <v>36</v>
      </c>
      <c r="G105" s="33" t="s">
        <v>92</v>
      </c>
      <c r="H105" s="35" t="s">
        <v>25</v>
      </c>
      <c r="J105" s="36" t="s">
        <v>124</v>
      </c>
      <c r="K105" s="33" t="s">
        <v>90</v>
      </c>
      <c r="L105" s="35"/>
    </row>
    <row r="106" spans="1:12" x14ac:dyDescent="0.25">
      <c r="A106" s="60"/>
      <c r="B106" s="62"/>
      <c r="C106" s="33" t="s">
        <v>33</v>
      </c>
      <c r="D106" s="68"/>
      <c r="E106" s="62"/>
      <c r="F106" s="35" t="s">
        <v>37</v>
      </c>
      <c r="G106" s="33" t="s">
        <v>92</v>
      </c>
      <c r="H106" s="35" t="s">
        <v>34</v>
      </c>
      <c r="J106" s="36" t="s">
        <v>358</v>
      </c>
      <c r="K106" s="33" t="s">
        <v>90</v>
      </c>
      <c r="L106" s="35"/>
    </row>
    <row r="107" spans="1:12" x14ac:dyDescent="0.25">
      <c r="A107" s="60"/>
      <c r="B107" s="61"/>
      <c r="C107" s="2" t="s">
        <v>134</v>
      </c>
      <c r="D107" s="66"/>
      <c r="E107" s="65">
        <v>36</v>
      </c>
      <c r="F107" s="13" t="s">
        <v>18</v>
      </c>
      <c r="G107" s="2" t="s">
        <v>92</v>
      </c>
      <c r="H107" s="13" t="s">
        <v>135</v>
      </c>
      <c r="J107" s="28" t="s">
        <v>210</v>
      </c>
      <c r="K107" s="2" t="s">
        <v>90</v>
      </c>
      <c r="L107" s="32"/>
    </row>
    <row r="108" spans="1:12" s="33" customFormat="1" x14ac:dyDescent="0.25">
      <c r="A108" s="62"/>
      <c r="B108" s="61"/>
      <c r="C108" s="2" t="s">
        <v>61</v>
      </c>
      <c r="D108" s="66"/>
      <c r="E108" s="69">
        <v>60</v>
      </c>
      <c r="F108" s="13" t="s">
        <v>18</v>
      </c>
      <c r="G108" s="2" t="s">
        <v>92</v>
      </c>
      <c r="H108" s="13" t="s">
        <v>45</v>
      </c>
      <c r="I108" s="127"/>
      <c r="J108" s="27" t="s">
        <v>210</v>
      </c>
      <c r="K108" s="14" t="s">
        <v>90</v>
      </c>
      <c r="L108" s="15"/>
    </row>
    <row r="109" spans="1:12" s="33" customFormat="1" x14ac:dyDescent="0.25">
      <c r="A109" s="62"/>
      <c r="B109" s="61"/>
      <c r="C109" s="2" t="s">
        <v>137</v>
      </c>
      <c r="D109" s="66"/>
      <c r="E109" s="65">
        <v>35</v>
      </c>
      <c r="F109" s="13" t="s">
        <v>18</v>
      </c>
      <c r="G109" s="2" t="s">
        <v>77</v>
      </c>
      <c r="H109" s="13" t="s">
        <v>135</v>
      </c>
      <c r="I109" s="127"/>
      <c r="J109" s="28" t="s">
        <v>210</v>
      </c>
      <c r="K109" s="2" t="s">
        <v>90</v>
      </c>
      <c r="L109" s="32"/>
    </row>
  </sheetData>
  <sheetProtection password="D09D" sheet="1" objects="1" scenarios="1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FFCC"/>
  </sheetPr>
  <dimension ref="A1:V212"/>
  <sheetViews>
    <sheetView showGridLines="0" topLeftCell="A49" zoomScaleNormal="100" workbookViewId="0">
      <selection activeCell="F1" sqref="F1"/>
    </sheetView>
  </sheetViews>
  <sheetFormatPr defaultRowHeight="15.75" x14ac:dyDescent="0.25"/>
  <cols>
    <col min="1" max="1" width="9" style="5" customWidth="1"/>
    <col min="2" max="2" width="8.85546875" style="78" customWidth="1"/>
    <col min="3" max="3" width="34.140625" style="5" customWidth="1"/>
    <col min="4" max="4" width="13.140625" style="6" customWidth="1"/>
    <col min="5" max="5" width="7.42578125" style="6" customWidth="1"/>
    <col min="6" max="6" width="27.85546875" style="11" customWidth="1"/>
    <col min="7" max="7" width="9.140625" style="6"/>
    <col min="8" max="8" width="13.42578125" style="11" customWidth="1"/>
    <col min="9" max="9" width="14.28515625" style="10" customWidth="1"/>
    <col min="10" max="10" width="21" style="21" customWidth="1"/>
    <col min="11" max="11" width="16.28515625" style="6" bestFit="1" customWidth="1"/>
    <col min="12" max="12" width="5" style="6" customWidth="1"/>
    <col min="13" max="13" width="9.7109375" style="6" bestFit="1" customWidth="1"/>
    <col min="14" max="14" width="9" style="6" customWidth="1"/>
    <col min="15" max="15" width="8.7109375" style="128" bestFit="1" customWidth="1"/>
    <col min="16" max="16" width="5.5703125" style="6" customWidth="1"/>
    <col min="17" max="17" width="9.7109375" style="6" customWidth="1"/>
    <col min="18" max="18" width="9.28515625" style="6" customWidth="1"/>
    <col min="19" max="19" width="9" style="4" customWidth="1"/>
    <col min="20" max="20" width="5" style="6" customWidth="1"/>
    <col min="21" max="21" width="9.7109375" style="6" bestFit="1" customWidth="1"/>
    <col min="22" max="22" width="9.28515625" style="6" customWidth="1"/>
    <col min="23" max="16384" width="9.140625" style="5"/>
  </cols>
  <sheetData>
    <row r="1" spans="1:22" s="90" customFormat="1" ht="26.25" x14ac:dyDescent="0.4">
      <c r="A1" s="240" t="s">
        <v>296</v>
      </c>
      <c r="B1" s="101"/>
      <c r="C1" s="100"/>
      <c r="D1" s="91"/>
      <c r="E1" s="91"/>
      <c r="F1" s="241" t="s">
        <v>295</v>
      </c>
      <c r="G1" s="122"/>
      <c r="H1" s="92"/>
      <c r="I1" s="92"/>
      <c r="J1" s="121"/>
      <c r="K1" s="122"/>
      <c r="L1" s="88"/>
      <c r="M1" s="88"/>
      <c r="N1" s="88"/>
      <c r="O1" s="348"/>
      <c r="P1" s="348"/>
      <c r="Q1" s="348"/>
      <c r="R1" s="348"/>
      <c r="S1" s="348"/>
      <c r="T1" s="348"/>
      <c r="U1" s="348"/>
      <c r="V1" s="348"/>
    </row>
    <row r="2" spans="1:22" s="90" customFormat="1" x14ac:dyDescent="0.25">
      <c r="A2" s="92" t="s">
        <v>93</v>
      </c>
      <c r="B2" s="92" t="s">
        <v>84</v>
      </c>
      <c r="C2" s="90" t="s">
        <v>3</v>
      </c>
      <c r="D2" s="92" t="s">
        <v>2</v>
      </c>
      <c r="E2" s="92" t="s">
        <v>4</v>
      </c>
      <c r="F2" s="90" t="s">
        <v>1</v>
      </c>
      <c r="H2" s="10" t="s">
        <v>0</v>
      </c>
      <c r="I2" s="90" t="s">
        <v>86</v>
      </c>
      <c r="J2" s="20" t="s">
        <v>361</v>
      </c>
      <c r="K2" s="90" t="s">
        <v>89</v>
      </c>
      <c r="O2" s="226"/>
      <c r="S2" s="55"/>
    </row>
    <row r="3" spans="1:22" s="110" customFormat="1" x14ac:dyDescent="0.25">
      <c r="A3" s="108">
        <v>1</v>
      </c>
      <c r="B3" s="108">
        <v>100</v>
      </c>
      <c r="C3" s="105" t="s">
        <v>276</v>
      </c>
      <c r="D3" s="107">
        <v>9.0435185185185184E-3</v>
      </c>
      <c r="E3" s="108">
        <v>28</v>
      </c>
      <c r="F3" s="105" t="s">
        <v>235</v>
      </c>
      <c r="G3" s="110" t="s">
        <v>92</v>
      </c>
      <c r="H3" s="105" t="s">
        <v>7</v>
      </c>
      <c r="I3" s="111" t="str">
        <f>H3</f>
        <v>SENIOR</v>
      </c>
      <c r="J3" s="109" t="s">
        <v>236</v>
      </c>
      <c r="K3" s="110" t="s">
        <v>90</v>
      </c>
      <c r="L3" s="105"/>
      <c r="M3" s="105"/>
      <c r="O3" s="112"/>
      <c r="P3" s="112"/>
      <c r="Q3" s="112"/>
      <c r="S3" s="113"/>
    </row>
    <row r="4" spans="1:22" s="90" customFormat="1" ht="15.75" customHeight="1" x14ac:dyDescent="0.25">
      <c r="A4" s="94">
        <v>2</v>
      </c>
      <c r="B4" s="94">
        <v>99</v>
      </c>
      <c r="C4" s="5" t="s">
        <v>72</v>
      </c>
      <c r="D4" s="98">
        <v>9.2453703703703708E-3</v>
      </c>
      <c r="E4" s="94">
        <v>30</v>
      </c>
      <c r="F4" s="11" t="s">
        <v>73</v>
      </c>
      <c r="G4" s="8" t="s">
        <v>92</v>
      </c>
      <c r="H4" s="11" t="s">
        <v>7</v>
      </c>
      <c r="I4" s="10"/>
      <c r="J4" s="21" t="s">
        <v>125</v>
      </c>
      <c r="K4" s="8" t="s">
        <v>90</v>
      </c>
      <c r="L4" s="6"/>
      <c r="M4" s="6"/>
      <c r="N4" s="8"/>
      <c r="O4" s="128"/>
      <c r="P4" s="6"/>
      <c r="Q4" s="6"/>
      <c r="R4" s="8"/>
      <c r="S4" s="4"/>
      <c r="T4" s="6"/>
      <c r="U4" s="6"/>
      <c r="V4" s="6"/>
    </row>
    <row r="5" spans="1:22" s="110" customFormat="1" x14ac:dyDescent="0.25">
      <c r="A5" s="94">
        <v>3</v>
      </c>
      <c r="B5" s="94">
        <v>98</v>
      </c>
      <c r="C5" s="5" t="s">
        <v>19</v>
      </c>
      <c r="D5" s="98">
        <v>9.2766203703703708E-3</v>
      </c>
      <c r="E5" s="94">
        <v>30</v>
      </c>
      <c r="F5" s="11" t="s">
        <v>18</v>
      </c>
      <c r="G5" s="8" t="s">
        <v>92</v>
      </c>
      <c r="H5" s="11" t="s">
        <v>7</v>
      </c>
      <c r="I5" s="10"/>
      <c r="J5" s="21" t="s">
        <v>210</v>
      </c>
      <c r="K5" s="8" t="s">
        <v>90</v>
      </c>
      <c r="L5" s="6"/>
      <c r="M5" s="6"/>
      <c r="N5" s="8"/>
      <c r="O5" s="128"/>
      <c r="P5" s="6"/>
      <c r="Q5" s="6"/>
      <c r="R5" s="8"/>
      <c r="S5" s="4"/>
      <c r="T5" s="6"/>
      <c r="U5" s="6"/>
      <c r="V5" s="6"/>
    </row>
    <row r="6" spans="1:22" s="110" customFormat="1" ht="15.75" customHeight="1" x14ac:dyDescent="0.25">
      <c r="A6" s="108">
        <v>4</v>
      </c>
      <c r="B6" s="108">
        <v>97</v>
      </c>
      <c r="C6" s="105" t="s">
        <v>237</v>
      </c>
      <c r="D6" s="107">
        <v>9.479166666666667E-3</v>
      </c>
      <c r="E6" s="108">
        <v>28</v>
      </c>
      <c r="F6" s="105" t="s">
        <v>275</v>
      </c>
      <c r="G6" s="110" t="s">
        <v>92</v>
      </c>
      <c r="H6" s="105" t="s">
        <v>34</v>
      </c>
      <c r="I6" s="111" t="str">
        <f>H6</f>
        <v>MASTER A</v>
      </c>
      <c r="J6" s="109" t="s">
        <v>121</v>
      </c>
      <c r="K6" s="110" t="s">
        <v>90</v>
      </c>
      <c r="L6" s="105"/>
      <c r="M6" s="105"/>
      <c r="O6" s="112"/>
      <c r="P6" s="112"/>
      <c r="Q6" s="112"/>
      <c r="S6" s="113"/>
    </row>
    <row r="7" spans="1:22" s="110" customFormat="1" x14ac:dyDescent="0.25">
      <c r="A7" s="108">
        <v>5</v>
      </c>
      <c r="B7" s="108">
        <v>96</v>
      </c>
      <c r="C7" s="106" t="s">
        <v>171</v>
      </c>
      <c r="D7" s="107">
        <v>9.5671296296296303E-3</v>
      </c>
      <c r="E7" s="108">
        <v>30</v>
      </c>
      <c r="F7" s="105" t="s">
        <v>181</v>
      </c>
      <c r="G7" s="110" t="s">
        <v>92</v>
      </c>
      <c r="H7" s="105" t="s">
        <v>233</v>
      </c>
      <c r="I7" s="111" t="str">
        <f>H7</f>
        <v xml:space="preserve">JUNIOR </v>
      </c>
      <c r="J7" s="109" t="s">
        <v>209</v>
      </c>
      <c r="K7" s="110" t="s">
        <v>90</v>
      </c>
      <c r="O7" s="112"/>
      <c r="P7" s="112"/>
      <c r="Q7" s="112"/>
      <c r="S7" s="113"/>
    </row>
    <row r="8" spans="1:22" s="110" customFormat="1" ht="15.75" customHeight="1" x14ac:dyDescent="0.25">
      <c r="A8" s="94">
        <v>6</v>
      </c>
      <c r="B8" s="94">
        <v>95</v>
      </c>
      <c r="C8" s="11" t="s">
        <v>238</v>
      </c>
      <c r="D8" s="98">
        <v>9.571759259259259E-3</v>
      </c>
      <c r="E8" s="94">
        <v>29</v>
      </c>
      <c r="F8" s="11" t="s">
        <v>235</v>
      </c>
      <c r="G8" s="6" t="s">
        <v>92</v>
      </c>
      <c r="H8" s="11" t="s">
        <v>135</v>
      </c>
      <c r="I8" s="6"/>
      <c r="J8" s="21" t="s">
        <v>236</v>
      </c>
      <c r="K8" s="6" t="s">
        <v>90</v>
      </c>
      <c r="L8" s="11"/>
      <c r="M8" s="11"/>
      <c r="N8" s="6"/>
      <c r="O8" s="99"/>
      <c r="P8" s="99"/>
      <c r="Q8" s="99"/>
      <c r="R8" s="6"/>
      <c r="S8" s="4"/>
      <c r="T8" s="6"/>
      <c r="U8" s="6"/>
      <c r="V8" s="6"/>
    </row>
    <row r="9" spans="1:22" s="110" customFormat="1" ht="15.75" customHeight="1" x14ac:dyDescent="0.25">
      <c r="A9" s="108">
        <v>7</v>
      </c>
      <c r="B9" s="108">
        <v>94</v>
      </c>
      <c r="C9" s="106" t="s">
        <v>174</v>
      </c>
      <c r="D9" s="107">
        <v>9.5821759259259263E-3</v>
      </c>
      <c r="E9" s="108">
        <v>29</v>
      </c>
      <c r="F9" s="105" t="s">
        <v>181</v>
      </c>
      <c r="G9" s="110" t="s">
        <v>92</v>
      </c>
      <c r="H9" s="105" t="s">
        <v>173</v>
      </c>
      <c r="I9" s="111" t="str">
        <f>H9</f>
        <v>SUB 23</v>
      </c>
      <c r="J9" s="109" t="s">
        <v>209</v>
      </c>
      <c r="K9" s="110" t="s">
        <v>90</v>
      </c>
      <c r="O9" s="112"/>
      <c r="P9" s="112"/>
      <c r="Q9" s="112"/>
      <c r="S9" s="113"/>
    </row>
    <row r="10" spans="1:22" s="110" customFormat="1" ht="15.75" customHeight="1" x14ac:dyDescent="0.25">
      <c r="A10" s="108">
        <v>8</v>
      </c>
      <c r="B10" s="108">
        <v>93</v>
      </c>
      <c r="C10" s="106" t="s">
        <v>39</v>
      </c>
      <c r="D10" s="107">
        <v>9.6400462962962959E-3</v>
      </c>
      <c r="E10" s="108">
        <v>29</v>
      </c>
      <c r="F10" s="105" t="s">
        <v>18</v>
      </c>
      <c r="G10" s="110" t="s">
        <v>92</v>
      </c>
      <c r="H10" s="105" t="s">
        <v>13</v>
      </c>
      <c r="I10" s="111" t="str">
        <f>H10</f>
        <v>MASTER C</v>
      </c>
      <c r="J10" s="109" t="s">
        <v>210</v>
      </c>
      <c r="K10" s="110" t="s">
        <v>90</v>
      </c>
      <c r="O10" s="162"/>
      <c r="S10" s="113"/>
    </row>
    <row r="11" spans="1:22" s="90" customFormat="1" x14ac:dyDescent="0.25">
      <c r="A11" s="94">
        <v>9</v>
      </c>
      <c r="B11" s="94">
        <v>92</v>
      </c>
      <c r="C11" s="75" t="s">
        <v>172</v>
      </c>
      <c r="D11" s="102">
        <v>9.6631944444444447E-3</v>
      </c>
      <c r="E11" s="97">
        <v>29</v>
      </c>
      <c r="F11" s="11" t="s">
        <v>181</v>
      </c>
      <c r="G11" s="8" t="s">
        <v>92</v>
      </c>
      <c r="H11" s="71" t="s">
        <v>173</v>
      </c>
      <c r="I11" s="127"/>
      <c r="J11" s="76" t="s">
        <v>209</v>
      </c>
      <c r="K11" s="73" t="s">
        <v>90</v>
      </c>
      <c r="L11" s="73"/>
      <c r="M11" s="73"/>
      <c r="N11" s="73"/>
      <c r="O11" s="99"/>
      <c r="P11" s="99"/>
      <c r="Q11" s="99"/>
      <c r="R11" s="6"/>
      <c r="S11" s="4"/>
      <c r="T11" s="6"/>
      <c r="U11" s="6"/>
      <c r="V11" s="6"/>
    </row>
    <row r="12" spans="1:22" s="90" customFormat="1" ht="15.75" customHeight="1" x14ac:dyDescent="0.25">
      <c r="A12" s="94">
        <v>10</v>
      </c>
      <c r="B12" s="94">
        <v>91</v>
      </c>
      <c r="C12" s="11" t="s">
        <v>241</v>
      </c>
      <c r="D12" s="98">
        <v>9.6678240740740735E-3</v>
      </c>
      <c r="E12" s="94">
        <v>33</v>
      </c>
      <c r="F12" s="11" t="s">
        <v>235</v>
      </c>
      <c r="G12" s="6" t="s">
        <v>92</v>
      </c>
      <c r="H12" s="11" t="s">
        <v>239</v>
      </c>
      <c r="I12" s="6"/>
      <c r="J12" s="21" t="s">
        <v>236</v>
      </c>
      <c r="K12" s="6" t="s">
        <v>90</v>
      </c>
      <c r="L12" s="11"/>
      <c r="M12" s="11"/>
      <c r="N12" s="6"/>
      <c r="O12" s="99"/>
      <c r="P12" s="99"/>
      <c r="Q12" s="99"/>
      <c r="R12" s="6"/>
      <c r="S12" s="4"/>
      <c r="T12" s="6"/>
      <c r="U12" s="6"/>
      <c r="V12" s="6"/>
    </row>
    <row r="13" spans="1:22" s="110" customFormat="1" ht="15.75" customHeight="1" x14ac:dyDescent="0.25">
      <c r="A13" s="94">
        <v>11</v>
      </c>
      <c r="B13" s="94">
        <v>90</v>
      </c>
      <c r="C13" s="2" t="s">
        <v>6</v>
      </c>
      <c r="D13" s="103">
        <v>9.7106481481481471E-3</v>
      </c>
      <c r="E13" s="93">
        <v>30</v>
      </c>
      <c r="F13" s="13" t="s">
        <v>8</v>
      </c>
      <c r="G13" s="8" t="s">
        <v>92</v>
      </c>
      <c r="H13" s="13" t="s">
        <v>7</v>
      </c>
      <c r="I13" s="13"/>
      <c r="J13" s="21" t="s">
        <v>210</v>
      </c>
      <c r="K13" s="1" t="s">
        <v>90</v>
      </c>
      <c r="L13" s="1"/>
      <c r="M13" s="6"/>
      <c r="N13" s="8"/>
      <c r="O13" s="227"/>
      <c r="P13" s="1"/>
      <c r="Q13" s="6"/>
      <c r="R13" s="8"/>
      <c r="S13" s="4"/>
      <c r="T13" s="6"/>
      <c r="U13" s="6"/>
      <c r="V13" s="6"/>
    </row>
    <row r="14" spans="1:22" s="110" customFormat="1" x14ac:dyDescent="0.25">
      <c r="A14" s="108">
        <v>12</v>
      </c>
      <c r="B14" s="108">
        <v>89</v>
      </c>
      <c r="C14" s="106" t="s">
        <v>168</v>
      </c>
      <c r="D14" s="107">
        <v>9.7129629629629632E-3</v>
      </c>
      <c r="E14" s="108">
        <v>22</v>
      </c>
      <c r="F14" s="105" t="s">
        <v>18</v>
      </c>
      <c r="G14" s="110" t="s">
        <v>92</v>
      </c>
      <c r="H14" s="105" t="s">
        <v>31</v>
      </c>
      <c r="I14" s="111" t="str">
        <f>H14</f>
        <v>MASTER B</v>
      </c>
      <c r="J14" s="109" t="s">
        <v>210</v>
      </c>
      <c r="K14" s="110" t="s">
        <v>90</v>
      </c>
      <c r="O14" s="112"/>
      <c r="P14" s="112"/>
      <c r="Q14" s="112"/>
      <c r="S14" s="113"/>
    </row>
    <row r="15" spans="1:22" s="90" customFormat="1" ht="15.75" customHeight="1" x14ac:dyDescent="0.25">
      <c r="A15" s="94">
        <v>13</v>
      </c>
      <c r="B15" s="94">
        <v>88</v>
      </c>
      <c r="C15" s="11" t="s">
        <v>240</v>
      </c>
      <c r="D15" s="98">
        <v>9.8530092592592593E-3</v>
      </c>
      <c r="E15" s="94">
        <v>29</v>
      </c>
      <c r="F15" s="11" t="s">
        <v>235</v>
      </c>
      <c r="G15" s="6" t="s">
        <v>92</v>
      </c>
      <c r="H15" s="11" t="s">
        <v>31</v>
      </c>
      <c r="I15" s="6"/>
      <c r="J15" s="21" t="s">
        <v>236</v>
      </c>
      <c r="K15" s="6" t="s">
        <v>90</v>
      </c>
      <c r="L15" s="11"/>
      <c r="M15" s="11"/>
      <c r="N15" s="6"/>
      <c r="O15" s="99"/>
      <c r="P15" s="99"/>
      <c r="Q15" s="99"/>
      <c r="R15" s="6"/>
      <c r="S15" s="4"/>
      <c r="T15" s="6"/>
      <c r="U15" s="6"/>
      <c r="V15" s="6"/>
    </row>
    <row r="16" spans="1:22" s="90" customFormat="1" x14ac:dyDescent="0.25">
      <c r="A16" s="94">
        <v>14</v>
      </c>
      <c r="B16" s="94">
        <v>87</v>
      </c>
      <c r="C16" s="5" t="s">
        <v>44</v>
      </c>
      <c r="D16" s="98">
        <v>9.8784722222222225E-3</v>
      </c>
      <c r="E16" s="94">
        <v>26</v>
      </c>
      <c r="F16" s="11" t="s">
        <v>18</v>
      </c>
      <c r="G16" s="8" t="s">
        <v>92</v>
      </c>
      <c r="H16" s="11" t="s">
        <v>13</v>
      </c>
      <c r="I16" s="127"/>
      <c r="J16" s="21" t="s">
        <v>210</v>
      </c>
      <c r="K16" s="8" t="s">
        <v>90</v>
      </c>
      <c r="L16" s="6"/>
      <c r="M16" s="6"/>
      <c r="N16" s="8"/>
      <c r="O16" s="128"/>
      <c r="P16" s="6"/>
      <c r="Q16" s="6"/>
      <c r="R16" s="8"/>
      <c r="S16" s="4"/>
      <c r="T16" s="6"/>
      <c r="U16" s="6"/>
      <c r="V16" s="6"/>
    </row>
    <row r="17" spans="1:22" s="90" customFormat="1" ht="15.75" customHeight="1" x14ac:dyDescent="0.25">
      <c r="A17" s="94">
        <v>15</v>
      </c>
      <c r="B17" s="94">
        <v>86</v>
      </c>
      <c r="C17" s="11" t="s">
        <v>242</v>
      </c>
      <c r="D17" s="98">
        <v>1.0047453703703704E-2</v>
      </c>
      <c r="E17" s="94">
        <v>29</v>
      </c>
      <c r="F17" s="11" t="s">
        <v>235</v>
      </c>
      <c r="G17" s="6" t="s">
        <v>92</v>
      </c>
      <c r="H17" s="11" t="s">
        <v>135</v>
      </c>
      <c r="I17" s="6"/>
      <c r="J17" s="21" t="s">
        <v>236</v>
      </c>
      <c r="K17" s="6" t="s">
        <v>90</v>
      </c>
      <c r="L17" s="11"/>
      <c r="M17" s="11"/>
      <c r="N17" s="6"/>
      <c r="O17" s="99"/>
      <c r="P17" s="99"/>
      <c r="Q17" s="99"/>
      <c r="R17" s="6"/>
      <c r="S17" s="4"/>
      <c r="T17" s="6"/>
      <c r="U17" s="6"/>
      <c r="V17" s="6"/>
    </row>
    <row r="18" spans="1:22" s="90" customFormat="1" x14ac:dyDescent="0.25">
      <c r="A18" s="94">
        <v>16</v>
      </c>
      <c r="B18" s="94">
        <v>85</v>
      </c>
      <c r="C18" s="5" t="s">
        <v>175</v>
      </c>
      <c r="D18" s="98">
        <v>1.0059027777777778E-2</v>
      </c>
      <c r="E18" s="94">
        <v>24</v>
      </c>
      <c r="F18" s="5" t="s">
        <v>170</v>
      </c>
      <c r="G18" s="8" t="s">
        <v>92</v>
      </c>
      <c r="H18" s="11" t="s">
        <v>135</v>
      </c>
      <c r="I18" s="22"/>
      <c r="J18" s="21" t="s">
        <v>212</v>
      </c>
      <c r="K18" s="8" t="s">
        <v>90</v>
      </c>
      <c r="L18" s="6"/>
      <c r="M18" s="6"/>
      <c r="N18" s="8"/>
      <c r="O18" s="99"/>
      <c r="P18" s="99"/>
      <c r="Q18" s="99"/>
      <c r="R18" s="6"/>
      <c r="S18" s="4"/>
      <c r="T18" s="6"/>
      <c r="U18" s="6"/>
      <c r="V18" s="6"/>
    </row>
    <row r="19" spans="1:22" s="90" customFormat="1" x14ac:dyDescent="0.25">
      <c r="A19" s="94">
        <v>17</v>
      </c>
      <c r="B19" s="94">
        <v>84</v>
      </c>
      <c r="C19" s="11" t="s">
        <v>244</v>
      </c>
      <c r="D19" s="98">
        <v>1.0128472222222223E-2</v>
      </c>
      <c r="E19" s="94">
        <v>23</v>
      </c>
      <c r="F19" s="11" t="s">
        <v>170</v>
      </c>
      <c r="G19" s="6" t="s">
        <v>92</v>
      </c>
      <c r="H19" s="11" t="s">
        <v>135</v>
      </c>
      <c r="I19" s="6"/>
      <c r="J19" s="21" t="s">
        <v>212</v>
      </c>
      <c r="K19" s="6" t="s">
        <v>90</v>
      </c>
      <c r="L19" s="11"/>
      <c r="M19" s="11"/>
      <c r="N19" s="6"/>
      <c r="O19" s="99"/>
      <c r="P19" s="99"/>
      <c r="Q19" s="99"/>
      <c r="R19" s="6"/>
      <c r="S19" s="4"/>
      <c r="T19" s="6"/>
      <c r="U19" s="6"/>
      <c r="V19" s="6"/>
    </row>
    <row r="20" spans="1:22" s="110" customFormat="1" x14ac:dyDescent="0.25">
      <c r="A20" s="94">
        <v>18</v>
      </c>
      <c r="B20" s="94">
        <v>83</v>
      </c>
      <c r="C20" s="11" t="s">
        <v>243</v>
      </c>
      <c r="D20" s="98">
        <v>1.0162037037037037E-2</v>
      </c>
      <c r="E20" s="94">
        <v>26</v>
      </c>
      <c r="F20" s="11" t="s">
        <v>170</v>
      </c>
      <c r="G20" s="6" t="s">
        <v>92</v>
      </c>
      <c r="H20" s="11" t="s">
        <v>7</v>
      </c>
      <c r="I20" s="6"/>
      <c r="J20" s="21" t="s">
        <v>212</v>
      </c>
      <c r="K20" s="6" t="s">
        <v>90</v>
      </c>
      <c r="L20" s="11"/>
      <c r="M20" s="11"/>
      <c r="N20" s="6"/>
      <c r="O20" s="99"/>
      <c r="P20" s="99"/>
      <c r="Q20" s="99"/>
      <c r="R20" s="6"/>
      <c r="S20" s="4"/>
      <c r="T20" s="6"/>
      <c r="U20" s="6"/>
      <c r="V20" s="6"/>
    </row>
    <row r="21" spans="1:22" s="110" customFormat="1" x14ac:dyDescent="0.25">
      <c r="A21" s="108">
        <v>19</v>
      </c>
      <c r="B21" s="108">
        <v>82</v>
      </c>
      <c r="C21" s="105" t="s">
        <v>246</v>
      </c>
      <c r="D21" s="107">
        <v>1.0171296296296296E-2</v>
      </c>
      <c r="E21" s="108"/>
      <c r="F21" s="105" t="s">
        <v>170</v>
      </c>
      <c r="G21" s="110" t="s">
        <v>92</v>
      </c>
      <c r="H21" s="105" t="s">
        <v>245</v>
      </c>
      <c r="I21" s="111" t="str">
        <f>H21</f>
        <v>JUNIOR B</v>
      </c>
      <c r="J21" s="109" t="s">
        <v>212</v>
      </c>
      <c r="K21" s="110" t="s">
        <v>90</v>
      </c>
      <c r="L21" s="105"/>
      <c r="M21" s="105"/>
      <c r="O21" s="112"/>
      <c r="P21" s="112"/>
      <c r="Q21" s="112"/>
      <c r="S21" s="113"/>
    </row>
    <row r="22" spans="1:22" s="90" customFormat="1" ht="15.75" customHeight="1" x14ac:dyDescent="0.25">
      <c r="A22" s="94">
        <v>20</v>
      </c>
      <c r="B22" s="94">
        <v>81</v>
      </c>
      <c r="C22" s="11" t="s">
        <v>247</v>
      </c>
      <c r="D22" s="98">
        <v>1.0229166666666666E-2</v>
      </c>
      <c r="E22" s="94">
        <v>30</v>
      </c>
      <c r="F22" s="11" t="s">
        <v>235</v>
      </c>
      <c r="G22" s="6" t="s">
        <v>92</v>
      </c>
      <c r="H22" s="11" t="s">
        <v>173</v>
      </c>
      <c r="I22" s="6"/>
      <c r="J22" s="21" t="s">
        <v>236</v>
      </c>
      <c r="K22" s="6" t="s">
        <v>90</v>
      </c>
      <c r="L22" s="11"/>
      <c r="M22" s="11"/>
      <c r="N22" s="6"/>
      <c r="O22" s="99"/>
      <c r="P22" s="99"/>
      <c r="Q22" s="99"/>
      <c r="R22" s="6"/>
      <c r="S22" s="4"/>
      <c r="T22" s="6"/>
      <c r="U22" s="6"/>
      <c r="V22" s="6"/>
    </row>
    <row r="23" spans="1:22" s="90" customFormat="1" x14ac:dyDescent="0.25">
      <c r="A23" s="94">
        <v>21</v>
      </c>
      <c r="B23" s="94">
        <v>80</v>
      </c>
      <c r="C23" s="5" t="s">
        <v>176</v>
      </c>
      <c r="D23" s="98">
        <v>1.0274305555555556E-2</v>
      </c>
      <c r="E23" s="94">
        <v>22</v>
      </c>
      <c r="F23" s="13" t="s">
        <v>170</v>
      </c>
      <c r="G23" s="8" t="s">
        <v>92</v>
      </c>
      <c r="H23" s="11" t="s">
        <v>135</v>
      </c>
      <c r="I23" s="13"/>
      <c r="J23" s="21" t="s">
        <v>212</v>
      </c>
      <c r="K23" s="8" t="s">
        <v>90</v>
      </c>
      <c r="L23" s="6"/>
      <c r="M23" s="6"/>
      <c r="N23" s="8"/>
      <c r="O23" s="99"/>
      <c r="P23" s="99"/>
      <c r="Q23" s="99"/>
      <c r="R23" s="6"/>
      <c r="S23" s="4"/>
      <c r="T23" s="6"/>
      <c r="U23" s="6"/>
      <c r="V23" s="6"/>
    </row>
    <row r="24" spans="1:22" s="110" customFormat="1" ht="15.75" customHeight="1" x14ac:dyDescent="0.25">
      <c r="A24" s="94">
        <v>22</v>
      </c>
      <c r="B24" s="94">
        <v>79</v>
      </c>
      <c r="C24" s="11" t="s">
        <v>248</v>
      </c>
      <c r="D24" s="98">
        <v>1.0278935185185184E-2</v>
      </c>
      <c r="E24" s="94">
        <v>27</v>
      </c>
      <c r="F24" s="11" t="s">
        <v>235</v>
      </c>
      <c r="G24" s="6" t="s">
        <v>92</v>
      </c>
      <c r="H24" s="11" t="s">
        <v>13</v>
      </c>
      <c r="I24" s="6"/>
      <c r="J24" s="21" t="s">
        <v>236</v>
      </c>
      <c r="K24" s="6" t="s">
        <v>90</v>
      </c>
      <c r="L24" s="11"/>
      <c r="M24" s="11"/>
      <c r="N24" s="6"/>
      <c r="O24" s="99"/>
      <c r="P24" s="99"/>
      <c r="Q24" s="99"/>
      <c r="R24" s="6"/>
      <c r="S24" s="4"/>
      <c r="T24" s="6"/>
      <c r="U24" s="6"/>
      <c r="V24" s="6"/>
    </row>
    <row r="25" spans="1:22" s="110" customFormat="1" x14ac:dyDescent="0.25">
      <c r="A25" s="108">
        <v>23</v>
      </c>
      <c r="B25" s="108">
        <v>78</v>
      </c>
      <c r="C25" s="106" t="s">
        <v>186</v>
      </c>
      <c r="D25" s="107">
        <v>1.0280092592592592E-2</v>
      </c>
      <c r="E25" s="108">
        <v>24</v>
      </c>
      <c r="F25" s="105" t="s">
        <v>18</v>
      </c>
      <c r="G25" s="110" t="s">
        <v>92</v>
      </c>
      <c r="H25" s="105" t="s">
        <v>101</v>
      </c>
      <c r="I25" s="111" t="str">
        <f>H25</f>
        <v>MASTER F</v>
      </c>
      <c r="J25" s="109" t="s">
        <v>210</v>
      </c>
      <c r="K25" s="110" t="s">
        <v>90</v>
      </c>
      <c r="O25" s="112"/>
      <c r="P25" s="112"/>
      <c r="Q25" s="112"/>
      <c r="S25" s="113"/>
    </row>
    <row r="26" spans="1:22" s="90" customFormat="1" ht="15.75" customHeight="1" x14ac:dyDescent="0.25">
      <c r="A26" s="94">
        <v>24</v>
      </c>
      <c r="B26" s="94">
        <v>77</v>
      </c>
      <c r="C26" s="11" t="s">
        <v>249</v>
      </c>
      <c r="D26" s="98">
        <v>1.0305555555555556E-2</v>
      </c>
      <c r="E26" s="94">
        <v>28</v>
      </c>
      <c r="F26" s="11" t="s">
        <v>235</v>
      </c>
      <c r="G26" s="6" t="s">
        <v>92</v>
      </c>
      <c r="H26" s="11" t="s">
        <v>135</v>
      </c>
      <c r="I26" s="6"/>
      <c r="J26" s="21" t="s">
        <v>236</v>
      </c>
      <c r="K26" s="6" t="s">
        <v>90</v>
      </c>
      <c r="L26" s="11"/>
      <c r="M26" s="11"/>
      <c r="N26" s="6"/>
      <c r="O26" s="99"/>
      <c r="P26" s="99"/>
      <c r="Q26" s="99"/>
      <c r="R26" s="6"/>
      <c r="S26" s="4"/>
      <c r="T26" s="6"/>
      <c r="U26" s="6"/>
      <c r="V26" s="6"/>
    </row>
    <row r="27" spans="1:22" s="90" customFormat="1" ht="15.75" customHeight="1" x14ac:dyDescent="0.25">
      <c r="A27" s="94">
        <v>25</v>
      </c>
      <c r="B27" s="94">
        <v>76</v>
      </c>
      <c r="C27" s="3" t="s">
        <v>187</v>
      </c>
      <c r="D27" s="104">
        <v>1.0368055555555556E-2</v>
      </c>
      <c r="E27" s="95">
        <v>24</v>
      </c>
      <c r="F27" s="11" t="s">
        <v>18</v>
      </c>
      <c r="G27" s="8" t="s">
        <v>92</v>
      </c>
      <c r="H27" s="12" t="s">
        <v>13</v>
      </c>
      <c r="I27" s="10"/>
      <c r="J27" s="21" t="s">
        <v>210</v>
      </c>
      <c r="K27" s="8" t="s">
        <v>357</v>
      </c>
      <c r="L27" s="8"/>
      <c r="M27" s="6"/>
      <c r="N27" s="8"/>
      <c r="O27" s="99"/>
      <c r="P27" s="99"/>
      <c r="Q27" s="99"/>
      <c r="R27" s="6"/>
      <c r="S27" s="4"/>
      <c r="T27" s="6"/>
      <c r="U27" s="6"/>
      <c r="V27" s="6"/>
    </row>
    <row r="28" spans="1:22" s="90" customFormat="1" x14ac:dyDescent="0.25">
      <c r="A28" s="94">
        <v>26</v>
      </c>
      <c r="B28" s="94">
        <v>75</v>
      </c>
      <c r="C28" s="5" t="s">
        <v>169</v>
      </c>
      <c r="D28" s="98">
        <v>1.0403935185185186E-2</v>
      </c>
      <c r="E28" s="94">
        <v>24</v>
      </c>
      <c r="F28" s="12" t="s">
        <v>170</v>
      </c>
      <c r="G28" s="8" t="s">
        <v>92</v>
      </c>
      <c r="H28" s="11" t="s">
        <v>31</v>
      </c>
      <c r="I28" s="87"/>
      <c r="J28" s="21" t="s">
        <v>212</v>
      </c>
      <c r="K28" s="8" t="s">
        <v>90</v>
      </c>
      <c r="L28" s="6"/>
      <c r="M28" s="6"/>
      <c r="N28" s="8"/>
      <c r="O28" s="99"/>
      <c r="P28" s="99"/>
      <c r="Q28" s="99"/>
      <c r="R28" s="6"/>
      <c r="S28" s="4"/>
      <c r="T28" s="6"/>
      <c r="U28" s="6"/>
      <c r="V28" s="6"/>
    </row>
    <row r="29" spans="1:22" s="90" customFormat="1" ht="15.75" customHeight="1" x14ac:dyDescent="0.25">
      <c r="A29" s="94">
        <v>27</v>
      </c>
      <c r="B29" s="94">
        <v>74</v>
      </c>
      <c r="C29" s="11" t="s">
        <v>250</v>
      </c>
      <c r="D29" s="98">
        <v>1.0408564814814815E-2</v>
      </c>
      <c r="E29" s="94">
        <v>29</v>
      </c>
      <c r="F29" s="11" t="s">
        <v>235</v>
      </c>
      <c r="G29" s="6" t="s">
        <v>92</v>
      </c>
      <c r="H29" s="11" t="s">
        <v>34</v>
      </c>
      <c r="I29" s="6"/>
      <c r="J29" s="21" t="s">
        <v>236</v>
      </c>
      <c r="K29" s="6" t="s">
        <v>90</v>
      </c>
      <c r="L29" s="11"/>
      <c r="M29" s="11"/>
      <c r="N29" s="6"/>
      <c r="O29" s="99"/>
      <c r="P29" s="99"/>
      <c r="Q29" s="99"/>
      <c r="R29" s="6"/>
      <c r="S29" s="4"/>
      <c r="T29" s="6"/>
      <c r="U29" s="6"/>
      <c r="V29" s="6"/>
    </row>
    <row r="30" spans="1:22" s="90" customFormat="1" ht="15.75" customHeight="1" x14ac:dyDescent="0.25">
      <c r="A30" s="94">
        <v>28</v>
      </c>
      <c r="B30" s="94">
        <v>73</v>
      </c>
      <c r="C30" s="5" t="s">
        <v>220</v>
      </c>
      <c r="D30" s="98">
        <v>1.0413194444444444E-2</v>
      </c>
      <c r="E30" s="94">
        <v>30</v>
      </c>
      <c r="F30" s="12" t="s">
        <v>181</v>
      </c>
      <c r="G30" s="8" t="s">
        <v>92</v>
      </c>
      <c r="H30" s="11" t="s">
        <v>135</v>
      </c>
      <c r="I30" s="87"/>
      <c r="J30" s="21" t="s">
        <v>209</v>
      </c>
      <c r="K30" s="8" t="s">
        <v>90</v>
      </c>
      <c r="L30" s="6"/>
      <c r="M30" s="6"/>
      <c r="N30" s="8"/>
      <c r="O30" s="99"/>
      <c r="P30" s="99"/>
      <c r="Q30" s="99"/>
      <c r="R30" s="6"/>
      <c r="S30" s="4"/>
      <c r="T30" s="6"/>
      <c r="U30" s="6"/>
      <c r="V30" s="6"/>
    </row>
    <row r="31" spans="1:22" s="90" customFormat="1" x14ac:dyDescent="0.25">
      <c r="A31" s="94">
        <v>29</v>
      </c>
      <c r="B31" s="94">
        <v>72</v>
      </c>
      <c r="C31" s="3" t="s">
        <v>177</v>
      </c>
      <c r="D31" s="104">
        <v>1.0523148148148148E-2</v>
      </c>
      <c r="E31" s="95">
        <v>27</v>
      </c>
      <c r="F31" s="12" t="s">
        <v>178</v>
      </c>
      <c r="G31" s="8" t="s">
        <v>92</v>
      </c>
      <c r="H31" s="12" t="s">
        <v>7</v>
      </c>
      <c r="I31" s="87"/>
      <c r="J31" s="57" t="s">
        <v>179</v>
      </c>
      <c r="K31" s="8" t="s">
        <v>90</v>
      </c>
      <c r="L31" s="8"/>
      <c r="M31" s="8"/>
      <c r="N31" s="8"/>
      <c r="O31" s="99"/>
      <c r="P31" s="99"/>
      <c r="Q31" s="99"/>
      <c r="R31" s="6"/>
      <c r="S31" s="4"/>
      <c r="T31" s="6"/>
      <c r="U31" s="6"/>
      <c r="V31" s="6"/>
    </row>
    <row r="32" spans="1:22" s="90" customFormat="1" x14ac:dyDescent="0.25">
      <c r="A32" s="94">
        <v>30</v>
      </c>
      <c r="B32" s="94">
        <v>71</v>
      </c>
      <c r="C32" s="11" t="s">
        <v>252</v>
      </c>
      <c r="D32" s="98">
        <v>1.0605324074074074E-2</v>
      </c>
      <c r="E32" s="94">
        <v>29</v>
      </c>
      <c r="F32" s="11" t="s">
        <v>235</v>
      </c>
      <c r="G32" s="6" t="s">
        <v>92</v>
      </c>
      <c r="H32" s="11" t="s">
        <v>135</v>
      </c>
      <c r="I32" s="6"/>
      <c r="J32" s="21" t="s">
        <v>236</v>
      </c>
      <c r="K32" s="6" t="s">
        <v>90</v>
      </c>
      <c r="L32" s="11"/>
      <c r="M32" s="11"/>
      <c r="N32" s="6"/>
      <c r="O32" s="99"/>
      <c r="P32" s="99"/>
      <c r="Q32" s="99"/>
      <c r="R32" s="6"/>
      <c r="S32" s="4"/>
      <c r="T32" s="6"/>
      <c r="U32" s="6"/>
      <c r="V32" s="6"/>
    </row>
    <row r="33" spans="1:22" s="90" customFormat="1" ht="15.75" customHeight="1" x14ac:dyDescent="0.25">
      <c r="A33" s="94">
        <v>31</v>
      </c>
      <c r="B33" s="94">
        <v>70</v>
      </c>
      <c r="C33" s="11" t="s">
        <v>253</v>
      </c>
      <c r="D33" s="98">
        <v>1.0616898148148148E-2</v>
      </c>
      <c r="E33" s="94">
        <v>25</v>
      </c>
      <c r="F33" s="11" t="s">
        <v>170</v>
      </c>
      <c r="G33" s="6" t="s">
        <v>92</v>
      </c>
      <c r="H33" s="11" t="s">
        <v>7</v>
      </c>
      <c r="I33" s="6"/>
      <c r="J33" s="21" t="s">
        <v>212</v>
      </c>
      <c r="K33" s="6" t="s">
        <v>90</v>
      </c>
      <c r="L33" s="11"/>
      <c r="M33" s="11"/>
      <c r="N33" s="6"/>
      <c r="O33" s="99"/>
      <c r="P33" s="99"/>
      <c r="Q33" s="99"/>
      <c r="R33" s="6"/>
      <c r="S33" s="4"/>
      <c r="T33" s="6"/>
      <c r="U33" s="6"/>
      <c r="V33" s="6"/>
    </row>
    <row r="34" spans="1:22" s="110" customFormat="1" ht="15.75" customHeight="1" x14ac:dyDescent="0.25">
      <c r="A34" s="94">
        <v>32</v>
      </c>
      <c r="B34" s="94">
        <v>69</v>
      </c>
      <c r="C34" s="5" t="s">
        <v>69</v>
      </c>
      <c r="D34" s="98">
        <v>1.0628472222222221E-2</v>
      </c>
      <c r="E34" s="94">
        <v>25</v>
      </c>
      <c r="F34" s="11" t="s">
        <v>18</v>
      </c>
      <c r="G34" s="8" t="s">
        <v>92</v>
      </c>
      <c r="H34" s="11" t="s">
        <v>13</v>
      </c>
      <c r="I34" s="10"/>
      <c r="J34" s="21" t="s">
        <v>210</v>
      </c>
      <c r="K34" s="8" t="s">
        <v>90</v>
      </c>
      <c r="L34" s="6"/>
      <c r="M34" s="6"/>
      <c r="N34" s="8"/>
      <c r="O34" s="128"/>
      <c r="P34" s="6"/>
      <c r="Q34" s="6"/>
      <c r="R34" s="8"/>
      <c r="S34" s="4"/>
      <c r="T34" s="6"/>
      <c r="U34" s="6"/>
      <c r="V34" s="6"/>
    </row>
    <row r="35" spans="1:22" s="110" customFormat="1" x14ac:dyDescent="0.25">
      <c r="A35" s="108">
        <v>33</v>
      </c>
      <c r="B35" s="108">
        <v>68</v>
      </c>
      <c r="C35" s="106" t="s">
        <v>48</v>
      </c>
      <c r="D35" s="107">
        <v>1.0731481481481481E-2</v>
      </c>
      <c r="E35" s="108">
        <v>24</v>
      </c>
      <c r="F35" s="105" t="s">
        <v>18</v>
      </c>
      <c r="G35" s="110" t="s">
        <v>92</v>
      </c>
      <c r="H35" s="105" t="s">
        <v>50</v>
      </c>
      <c r="I35" s="111" t="str">
        <f>H35</f>
        <v>MASTER E</v>
      </c>
      <c r="J35" s="109" t="s">
        <v>210</v>
      </c>
      <c r="K35" s="110" t="s">
        <v>90</v>
      </c>
      <c r="O35" s="162"/>
      <c r="S35" s="113"/>
    </row>
    <row r="36" spans="1:22" s="90" customFormat="1" ht="15.75" customHeight="1" x14ac:dyDescent="0.25">
      <c r="A36" s="94">
        <v>34</v>
      </c>
      <c r="B36" s="94">
        <v>67</v>
      </c>
      <c r="C36" s="11" t="s">
        <v>254</v>
      </c>
      <c r="D36" s="98">
        <v>1.0769675925925926E-2</v>
      </c>
      <c r="E36" s="94">
        <v>29</v>
      </c>
      <c r="F36" s="11" t="s">
        <v>235</v>
      </c>
      <c r="G36" s="6" t="s">
        <v>92</v>
      </c>
      <c r="H36" s="11" t="s">
        <v>135</v>
      </c>
      <c r="I36" s="6"/>
      <c r="J36" s="21" t="s">
        <v>236</v>
      </c>
      <c r="K36" s="6" t="s">
        <v>90</v>
      </c>
      <c r="L36" s="11"/>
      <c r="M36" s="11"/>
      <c r="N36" s="6"/>
      <c r="O36" s="99"/>
      <c r="P36" s="99"/>
      <c r="Q36" s="99"/>
      <c r="R36" s="6"/>
      <c r="S36" s="4"/>
      <c r="T36" s="6"/>
      <c r="U36" s="6"/>
      <c r="V36" s="6"/>
    </row>
    <row r="37" spans="1:22" s="90" customFormat="1" x14ac:dyDescent="0.25">
      <c r="A37" s="94">
        <v>35</v>
      </c>
      <c r="B37" s="94">
        <v>66</v>
      </c>
      <c r="C37" s="5" t="s">
        <v>46</v>
      </c>
      <c r="D37" s="98">
        <v>1.0778935185185185E-2</v>
      </c>
      <c r="E37" s="94">
        <v>24</v>
      </c>
      <c r="F37" s="11" t="s">
        <v>18</v>
      </c>
      <c r="G37" s="8" t="s">
        <v>92</v>
      </c>
      <c r="H37" s="11" t="s">
        <v>13</v>
      </c>
      <c r="I37" s="10"/>
      <c r="J37" s="21" t="s">
        <v>210</v>
      </c>
      <c r="K37" s="8" t="s">
        <v>90</v>
      </c>
      <c r="L37" s="6"/>
      <c r="M37" s="6"/>
      <c r="N37" s="8"/>
      <c r="O37" s="128"/>
      <c r="P37" s="6"/>
      <c r="Q37" s="6"/>
      <c r="R37" s="8"/>
      <c r="S37" s="4"/>
      <c r="T37" s="6"/>
      <c r="U37" s="6"/>
      <c r="V37" s="6"/>
    </row>
    <row r="38" spans="1:22" s="24" customFormat="1" x14ac:dyDescent="0.25">
      <c r="A38" s="116">
        <v>36</v>
      </c>
      <c r="B38" s="116">
        <v>65</v>
      </c>
      <c r="C38" s="117" t="s">
        <v>251</v>
      </c>
      <c r="D38" s="118">
        <v>1.082175925925926E-2</v>
      </c>
      <c r="E38" s="116">
        <v>29</v>
      </c>
      <c r="F38" s="117" t="s">
        <v>235</v>
      </c>
      <c r="G38" s="24" t="s">
        <v>77</v>
      </c>
      <c r="H38" s="117" t="s">
        <v>31</v>
      </c>
      <c r="I38" s="24" t="str">
        <f>H38</f>
        <v>MASTER B</v>
      </c>
      <c r="J38" s="119" t="s">
        <v>236</v>
      </c>
      <c r="K38" s="24" t="s">
        <v>90</v>
      </c>
      <c r="L38" s="117"/>
      <c r="M38" s="117"/>
      <c r="O38" s="120"/>
      <c r="P38" s="120"/>
      <c r="Q38" s="120"/>
      <c r="S38" s="25"/>
    </row>
    <row r="39" spans="1:22" s="110" customFormat="1" ht="15.75" customHeight="1" x14ac:dyDescent="0.25">
      <c r="A39" s="108">
        <v>37</v>
      </c>
      <c r="B39" s="108">
        <v>64</v>
      </c>
      <c r="C39" s="105" t="s">
        <v>255</v>
      </c>
      <c r="D39" s="107">
        <v>1.0863425925925924E-2</v>
      </c>
      <c r="E39" s="108">
        <v>27</v>
      </c>
      <c r="F39" s="105" t="s">
        <v>18</v>
      </c>
      <c r="G39" s="110" t="s">
        <v>92</v>
      </c>
      <c r="H39" s="105" t="s">
        <v>25</v>
      </c>
      <c r="I39" s="111" t="str">
        <f>H39</f>
        <v>MASTER D</v>
      </c>
      <c r="J39" s="109" t="s">
        <v>210</v>
      </c>
      <c r="K39" s="110" t="s">
        <v>90</v>
      </c>
      <c r="L39" s="105"/>
      <c r="M39" s="105"/>
      <c r="O39" s="112"/>
      <c r="P39" s="112"/>
      <c r="Q39" s="112"/>
      <c r="S39" s="113"/>
    </row>
    <row r="40" spans="1:22" s="90" customFormat="1" x14ac:dyDescent="0.25">
      <c r="A40" s="94">
        <v>38</v>
      </c>
      <c r="B40" s="94">
        <v>63</v>
      </c>
      <c r="C40" s="2" t="s">
        <v>223</v>
      </c>
      <c r="D40" s="103">
        <v>1.0875000000000001E-2</v>
      </c>
      <c r="E40" s="93">
        <v>29</v>
      </c>
      <c r="F40" s="13" t="s">
        <v>18</v>
      </c>
      <c r="G40" s="8" t="s">
        <v>92</v>
      </c>
      <c r="H40" s="13" t="s">
        <v>25</v>
      </c>
      <c r="I40" s="13"/>
      <c r="J40" s="21" t="s">
        <v>210</v>
      </c>
      <c r="K40" s="8" t="s">
        <v>357</v>
      </c>
      <c r="L40" s="1"/>
      <c r="M40" s="6"/>
      <c r="N40" s="8"/>
      <c r="O40" s="227"/>
      <c r="P40" s="1"/>
      <c r="Q40" s="6"/>
      <c r="R40" s="8"/>
      <c r="S40" s="4"/>
      <c r="T40" s="6"/>
      <c r="U40" s="6"/>
      <c r="V40" s="6"/>
    </row>
    <row r="41" spans="1:22" s="90" customFormat="1" ht="15.75" customHeight="1" x14ac:dyDescent="0.25">
      <c r="A41" s="94">
        <v>39</v>
      </c>
      <c r="B41" s="94">
        <v>62</v>
      </c>
      <c r="C41" s="11" t="s">
        <v>256</v>
      </c>
      <c r="D41" s="98">
        <v>1.089699074074074E-2</v>
      </c>
      <c r="E41" s="94">
        <v>28</v>
      </c>
      <c r="F41" s="11" t="s">
        <v>235</v>
      </c>
      <c r="G41" s="6" t="s">
        <v>92</v>
      </c>
      <c r="H41" s="11" t="s">
        <v>135</v>
      </c>
      <c r="I41" s="6"/>
      <c r="J41" s="21" t="s">
        <v>236</v>
      </c>
      <c r="K41" s="6" t="s">
        <v>90</v>
      </c>
      <c r="L41" s="11"/>
      <c r="M41" s="11"/>
      <c r="N41" s="6"/>
      <c r="O41" s="99"/>
      <c r="P41" s="99"/>
      <c r="Q41" s="99"/>
      <c r="R41" s="6"/>
      <c r="S41" s="4"/>
      <c r="T41" s="6"/>
      <c r="U41" s="6"/>
      <c r="V41" s="6"/>
    </row>
    <row r="42" spans="1:22" s="106" customFormat="1" ht="18.75" customHeight="1" x14ac:dyDescent="0.25">
      <c r="A42" s="94">
        <v>40</v>
      </c>
      <c r="B42" s="94">
        <v>61</v>
      </c>
      <c r="C42" s="5" t="s">
        <v>14</v>
      </c>
      <c r="D42" s="98">
        <v>1.089699074074074E-2</v>
      </c>
      <c r="E42" s="94">
        <v>26</v>
      </c>
      <c r="F42" s="11" t="s">
        <v>121</v>
      </c>
      <c r="G42" s="8" t="s">
        <v>92</v>
      </c>
      <c r="H42" s="11" t="s">
        <v>13</v>
      </c>
      <c r="I42" s="10"/>
      <c r="J42" s="76" t="s">
        <v>211</v>
      </c>
      <c r="K42" s="73" t="s">
        <v>90</v>
      </c>
      <c r="L42" s="73"/>
      <c r="M42" s="73"/>
      <c r="N42" s="73"/>
      <c r="O42" s="128"/>
      <c r="P42" s="6"/>
      <c r="Q42" s="6"/>
      <c r="R42" s="8"/>
      <c r="S42" s="4"/>
      <c r="T42" s="6"/>
      <c r="U42" s="6"/>
      <c r="V42" s="6"/>
    </row>
    <row r="43" spans="1:22" s="106" customFormat="1" ht="18.75" customHeight="1" x14ac:dyDescent="0.25">
      <c r="A43" s="108">
        <v>41</v>
      </c>
      <c r="B43" s="108">
        <v>60</v>
      </c>
      <c r="C43" s="105" t="s">
        <v>257</v>
      </c>
      <c r="D43" s="107">
        <v>1.0974537037037038E-2</v>
      </c>
      <c r="E43" s="108">
        <v>26</v>
      </c>
      <c r="F43" s="105" t="s">
        <v>235</v>
      </c>
      <c r="G43" s="110" t="s">
        <v>92</v>
      </c>
      <c r="H43" s="105" t="s">
        <v>195</v>
      </c>
      <c r="I43" s="111" t="str">
        <f>H43</f>
        <v>PR3</v>
      </c>
      <c r="J43" s="109" t="s">
        <v>236</v>
      </c>
      <c r="K43" s="110" t="s">
        <v>90</v>
      </c>
      <c r="L43" s="105"/>
      <c r="M43" s="105"/>
      <c r="N43" s="110"/>
      <c r="O43" s="112"/>
      <c r="P43" s="112"/>
      <c r="Q43" s="112"/>
      <c r="R43" s="110"/>
      <c r="S43" s="113"/>
      <c r="T43" s="110"/>
      <c r="U43" s="110"/>
      <c r="V43" s="110"/>
    </row>
    <row r="44" spans="1:22" s="14" customFormat="1" x14ac:dyDescent="0.25">
      <c r="A44" s="94">
        <v>42</v>
      </c>
      <c r="B44" s="94">
        <v>59</v>
      </c>
      <c r="C44" s="11" t="s">
        <v>258</v>
      </c>
      <c r="D44" s="98">
        <v>1.1130787037037036E-2</v>
      </c>
      <c r="E44" s="94">
        <v>26</v>
      </c>
      <c r="F44" s="11" t="s">
        <v>235</v>
      </c>
      <c r="G44" s="6" t="s">
        <v>92</v>
      </c>
      <c r="H44" s="11" t="s">
        <v>101</v>
      </c>
      <c r="J44" s="21" t="s">
        <v>236</v>
      </c>
      <c r="K44" s="6" t="s">
        <v>90</v>
      </c>
      <c r="L44" s="11"/>
      <c r="M44" s="11"/>
      <c r="N44" s="6"/>
      <c r="O44" s="99"/>
      <c r="P44" s="99"/>
      <c r="Q44" s="99"/>
      <c r="R44" s="6"/>
      <c r="S44" s="4"/>
      <c r="T44" s="6"/>
      <c r="U44" s="6"/>
      <c r="V44" s="6"/>
    </row>
    <row r="45" spans="1:22" s="14" customFormat="1" x14ac:dyDescent="0.25">
      <c r="A45" s="94">
        <v>43</v>
      </c>
      <c r="B45" s="94">
        <v>58</v>
      </c>
      <c r="C45" s="5" t="s">
        <v>95</v>
      </c>
      <c r="D45" s="98">
        <v>1.1135416666666667E-2</v>
      </c>
      <c r="E45" s="94">
        <v>25</v>
      </c>
      <c r="F45" s="11" t="s">
        <v>18</v>
      </c>
      <c r="G45" s="8" t="s">
        <v>92</v>
      </c>
      <c r="H45" s="11" t="s">
        <v>13</v>
      </c>
      <c r="I45" s="10"/>
      <c r="J45" s="21" t="s">
        <v>210</v>
      </c>
      <c r="K45" s="8" t="s">
        <v>90</v>
      </c>
      <c r="L45" s="6"/>
      <c r="M45" s="6"/>
      <c r="N45" s="8"/>
      <c r="O45" s="128"/>
      <c r="P45" s="6"/>
      <c r="Q45" s="6"/>
      <c r="R45" s="8"/>
      <c r="S45" s="4"/>
      <c r="T45" s="6"/>
      <c r="U45" s="6"/>
      <c r="V45" s="6"/>
    </row>
    <row r="46" spans="1:22" s="33" customFormat="1" x14ac:dyDescent="0.25">
      <c r="A46" s="94">
        <v>44</v>
      </c>
      <c r="B46" s="94">
        <v>57</v>
      </c>
      <c r="C46" s="5" t="s">
        <v>97</v>
      </c>
      <c r="D46" s="98">
        <v>1.1241898148148147E-2</v>
      </c>
      <c r="E46" s="94">
        <v>24</v>
      </c>
      <c r="F46" s="11" t="s">
        <v>122</v>
      </c>
      <c r="G46" s="8" t="s">
        <v>92</v>
      </c>
      <c r="H46" s="11" t="s">
        <v>13</v>
      </c>
      <c r="I46" s="10"/>
      <c r="J46" s="21" t="s">
        <v>212</v>
      </c>
      <c r="K46" s="8" t="s">
        <v>90</v>
      </c>
      <c r="L46" s="6"/>
      <c r="M46" s="6"/>
      <c r="N46" s="8"/>
      <c r="O46" s="128"/>
      <c r="P46" s="6"/>
      <c r="Q46" s="6"/>
      <c r="R46" s="8"/>
      <c r="S46" s="4"/>
      <c r="T46" s="6"/>
      <c r="U46" s="6"/>
      <c r="V46" s="6"/>
    </row>
    <row r="47" spans="1:22" ht="18.75" customHeight="1" x14ac:dyDescent="0.25">
      <c r="A47" s="94">
        <v>45</v>
      </c>
      <c r="B47" s="94">
        <v>56</v>
      </c>
      <c r="C47" s="5" t="s">
        <v>189</v>
      </c>
      <c r="D47" s="98">
        <v>1.1263888888888888E-2</v>
      </c>
      <c r="E47" s="94">
        <v>23</v>
      </c>
      <c r="F47" s="11" t="s">
        <v>170</v>
      </c>
      <c r="G47" s="8" t="s">
        <v>92</v>
      </c>
      <c r="H47" s="11" t="s">
        <v>25</v>
      </c>
      <c r="J47" s="21" t="s">
        <v>212</v>
      </c>
      <c r="K47" s="8" t="s">
        <v>90</v>
      </c>
      <c r="N47" s="8"/>
      <c r="O47" s="99"/>
      <c r="P47" s="99"/>
      <c r="Q47" s="99"/>
    </row>
    <row r="48" spans="1:22" s="14" customFormat="1" x14ac:dyDescent="0.25">
      <c r="A48" s="94">
        <v>46</v>
      </c>
      <c r="B48" s="94">
        <v>55</v>
      </c>
      <c r="C48" s="11" t="s">
        <v>259</v>
      </c>
      <c r="D48" s="98">
        <v>1.1320601851851851E-2</v>
      </c>
      <c r="E48" s="94">
        <v>26</v>
      </c>
      <c r="F48" s="11" t="s">
        <v>235</v>
      </c>
      <c r="G48" s="6" t="s">
        <v>92</v>
      </c>
      <c r="H48" s="11" t="s">
        <v>101</v>
      </c>
      <c r="I48" s="6"/>
      <c r="J48" s="21" t="s">
        <v>236</v>
      </c>
      <c r="K48" s="6" t="s">
        <v>90</v>
      </c>
      <c r="L48" s="11"/>
      <c r="M48" s="11"/>
      <c r="N48" s="6"/>
      <c r="O48" s="99"/>
      <c r="P48" s="99"/>
      <c r="Q48" s="99"/>
      <c r="R48" s="6"/>
      <c r="S48" s="4"/>
      <c r="T48" s="6"/>
      <c r="U48" s="6"/>
      <c r="V48" s="6"/>
    </row>
    <row r="49" spans="1:22" x14ac:dyDescent="0.25">
      <c r="A49" s="94">
        <v>47</v>
      </c>
      <c r="B49" s="94">
        <v>54</v>
      </c>
      <c r="C49" s="5" t="s">
        <v>185</v>
      </c>
      <c r="D49" s="98">
        <v>1.151273148148148E-2</v>
      </c>
      <c r="E49" s="94">
        <v>26</v>
      </c>
      <c r="F49" s="12" t="s">
        <v>274</v>
      </c>
      <c r="G49" s="8" t="s">
        <v>92</v>
      </c>
      <c r="H49" s="11" t="s">
        <v>13</v>
      </c>
      <c r="I49" s="13"/>
      <c r="K49" s="8" t="s">
        <v>90</v>
      </c>
      <c r="N49" s="8"/>
      <c r="O49" s="99"/>
      <c r="P49" s="99"/>
      <c r="Q49" s="99"/>
    </row>
    <row r="50" spans="1:22" ht="18.75" customHeight="1" x14ac:dyDescent="0.25">
      <c r="A50" s="94">
        <v>48</v>
      </c>
      <c r="B50" s="94">
        <v>53</v>
      </c>
      <c r="C50" s="5" t="s">
        <v>10</v>
      </c>
      <c r="D50" s="98">
        <v>1.1525462962962965E-2</v>
      </c>
      <c r="E50" s="94">
        <v>21</v>
      </c>
      <c r="F50" s="11" t="s">
        <v>18</v>
      </c>
      <c r="G50" s="8" t="s">
        <v>92</v>
      </c>
      <c r="H50" s="11" t="s">
        <v>13</v>
      </c>
      <c r="J50" s="21" t="s">
        <v>210</v>
      </c>
      <c r="K50" s="8" t="s">
        <v>90</v>
      </c>
      <c r="N50" s="8"/>
      <c r="R50" s="8"/>
    </row>
    <row r="51" spans="1:22" s="106" customFormat="1" x14ac:dyDescent="0.25">
      <c r="A51" s="94">
        <v>49</v>
      </c>
      <c r="B51" s="94">
        <v>52</v>
      </c>
      <c r="C51" s="5" t="s">
        <v>64</v>
      </c>
      <c r="D51" s="98">
        <v>1.1585648148148149E-2</v>
      </c>
      <c r="E51" s="94">
        <v>22</v>
      </c>
      <c r="F51" s="11" t="s">
        <v>18</v>
      </c>
      <c r="G51" s="6" t="s">
        <v>92</v>
      </c>
      <c r="H51" s="11" t="s">
        <v>13</v>
      </c>
      <c r="I51" s="6"/>
      <c r="J51" s="21" t="s">
        <v>210</v>
      </c>
      <c r="K51" s="6" t="s">
        <v>90</v>
      </c>
      <c r="L51" s="11"/>
      <c r="M51" s="11"/>
      <c r="N51" s="6"/>
      <c r="O51" s="99"/>
      <c r="P51" s="99"/>
      <c r="Q51" s="99"/>
      <c r="R51" s="6"/>
      <c r="S51" s="4"/>
      <c r="T51" s="6"/>
      <c r="U51" s="6"/>
      <c r="V51" s="6"/>
    </row>
    <row r="52" spans="1:22" s="106" customFormat="1" x14ac:dyDescent="0.25">
      <c r="A52" s="108">
        <v>50</v>
      </c>
      <c r="B52" s="108">
        <v>51</v>
      </c>
      <c r="C52" s="106" t="s">
        <v>75</v>
      </c>
      <c r="D52" s="107">
        <v>1.1859953703703704E-2</v>
      </c>
      <c r="E52" s="108">
        <v>24</v>
      </c>
      <c r="F52" s="105" t="s">
        <v>18</v>
      </c>
      <c r="G52" s="110" t="s">
        <v>77</v>
      </c>
      <c r="H52" s="105" t="s">
        <v>7</v>
      </c>
      <c r="I52" s="111" t="str">
        <f>H52</f>
        <v>SENIOR</v>
      </c>
      <c r="J52" s="109" t="s">
        <v>210</v>
      </c>
      <c r="K52" s="110" t="s">
        <v>90</v>
      </c>
      <c r="L52" s="110"/>
      <c r="M52" s="110"/>
      <c r="N52" s="110"/>
      <c r="O52" s="162"/>
      <c r="P52" s="110"/>
      <c r="Q52" s="110"/>
      <c r="R52" s="110"/>
      <c r="S52" s="113"/>
      <c r="T52" s="110"/>
      <c r="U52" s="110"/>
      <c r="V52" s="110"/>
    </row>
    <row r="53" spans="1:22" ht="18.75" customHeight="1" x14ac:dyDescent="0.25">
      <c r="A53" s="94">
        <v>51</v>
      </c>
      <c r="B53" s="94">
        <v>50</v>
      </c>
      <c r="C53" s="5" t="s">
        <v>49</v>
      </c>
      <c r="D53" s="98">
        <v>1.1957175925925927E-2</v>
      </c>
      <c r="E53" s="94">
        <v>24</v>
      </c>
      <c r="F53" s="11" t="s">
        <v>51</v>
      </c>
      <c r="G53" s="8" t="s">
        <v>92</v>
      </c>
      <c r="H53" s="11" t="s">
        <v>50</v>
      </c>
      <c r="J53" s="21" t="s">
        <v>131</v>
      </c>
      <c r="K53" s="8" t="s">
        <v>90</v>
      </c>
      <c r="N53" s="8"/>
      <c r="R53" s="8"/>
    </row>
    <row r="54" spans="1:22" ht="18.75" customHeight="1" x14ac:dyDescent="0.25">
      <c r="A54" s="94">
        <v>52</v>
      </c>
      <c r="B54" s="94">
        <v>49</v>
      </c>
      <c r="C54" s="11" t="s">
        <v>260</v>
      </c>
      <c r="D54" s="98">
        <v>1.1971064814814815E-2</v>
      </c>
      <c r="E54" s="94">
        <v>25</v>
      </c>
      <c r="F54" s="11" t="s">
        <v>235</v>
      </c>
      <c r="G54" s="6" t="s">
        <v>92</v>
      </c>
      <c r="H54" s="11" t="s">
        <v>195</v>
      </c>
      <c r="I54" s="6"/>
      <c r="J54" s="21" t="s">
        <v>236</v>
      </c>
      <c r="K54" s="6" t="s">
        <v>90</v>
      </c>
      <c r="L54" s="11"/>
      <c r="M54" s="11"/>
      <c r="O54" s="99"/>
      <c r="P54" s="99"/>
      <c r="Q54" s="99"/>
    </row>
    <row r="55" spans="1:22" x14ac:dyDescent="0.25">
      <c r="A55" s="94">
        <v>53</v>
      </c>
      <c r="B55" s="94">
        <v>48</v>
      </c>
      <c r="C55" s="106" t="s">
        <v>55</v>
      </c>
      <c r="D55" s="107">
        <v>1.2040509259259259E-2</v>
      </c>
      <c r="E55" s="108">
        <v>29</v>
      </c>
      <c r="F55" s="105" t="s">
        <v>57</v>
      </c>
      <c r="G55" s="110" t="s">
        <v>77</v>
      </c>
      <c r="H55" s="105" t="s">
        <v>102</v>
      </c>
      <c r="I55" s="111" t="str">
        <f>H55</f>
        <v>UNIVERSITÁRIO</v>
      </c>
      <c r="J55" s="109" t="s">
        <v>210</v>
      </c>
      <c r="K55" s="110" t="s">
        <v>90</v>
      </c>
      <c r="L55" s="110"/>
      <c r="M55" s="110"/>
      <c r="N55" s="110"/>
      <c r="O55" s="162"/>
      <c r="P55" s="110"/>
      <c r="Q55" s="110"/>
      <c r="R55" s="110"/>
      <c r="S55" s="113"/>
      <c r="T55" s="110"/>
      <c r="U55" s="110"/>
      <c r="V55" s="110"/>
    </row>
    <row r="56" spans="1:22" s="106" customFormat="1" x14ac:dyDescent="0.25">
      <c r="A56" s="108">
        <v>54</v>
      </c>
      <c r="B56" s="108">
        <v>47</v>
      </c>
      <c r="C56" s="106" t="s">
        <v>20</v>
      </c>
      <c r="D56" s="107">
        <v>1.2046296296296298E-2</v>
      </c>
      <c r="E56" s="108">
        <v>24</v>
      </c>
      <c r="F56" s="105" t="s">
        <v>226</v>
      </c>
      <c r="G56" s="110" t="s">
        <v>77</v>
      </c>
      <c r="H56" s="105" t="s">
        <v>13</v>
      </c>
      <c r="I56" s="111" t="str">
        <f>H56</f>
        <v>MASTER C</v>
      </c>
      <c r="J56" s="109" t="s">
        <v>210</v>
      </c>
      <c r="K56" s="110" t="s">
        <v>90</v>
      </c>
      <c r="L56" s="110"/>
      <c r="M56" s="110"/>
      <c r="N56" s="110"/>
      <c r="O56" s="162"/>
      <c r="P56" s="110"/>
      <c r="Q56" s="110"/>
      <c r="R56" s="110"/>
      <c r="S56" s="113"/>
      <c r="T56" s="110"/>
      <c r="U56" s="110"/>
      <c r="V56" s="110"/>
    </row>
    <row r="57" spans="1:22" s="106" customFormat="1" ht="18.75" customHeight="1" x14ac:dyDescent="0.25">
      <c r="A57" s="108">
        <v>55</v>
      </c>
      <c r="B57" s="108">
        <v>46</v>
      </c>
      <c r="C57" s="11" t="s">
        <v>261</v>
      </c>
      <c r="D57" s="98">
        <v>1.2085648148148149E-2</v>
      </c>
      <c r="E57" s="94">
        <v>0</v>
      </c>
      <c r="F57" s="11" t="s">
        <v>170</v>
      </c>
      <c r="G57" s="6" t="s">
        <v>92</v>
      </c>
      <c r="H57" s="11" t="s">
        <v>245</v>
      </c>
      <c r="I57" s="6"/>
      <c r="J57" s="21" t="s">
        <v>212</v>
      </c>
      <c r="K57" s="6" t="s">
        <v>90</v>
      </c>
      <c r="L57" s="11"/>
      <c r="M57" s="11"/>
      <c r="N57" s="6"/>
      <c r="O57" s="99"/>
      <c r="P57" s="99"/>
      <c r="Q57" s="99"/>
      <c r="R57" s="6"/>
      <c r="S57" s="4"/>
      <c r="T57" s="6"/>
      <c r="U57" s="6"/>
      <c r="V57" s="6"/>
    </row>
    <row r="58" spans="1:22" s="14" customFormat="1" ht="18.75" customHeight="1" x14ac:dyDescent="0.25">
      <c r="A58" s="94">
        <v>56</v>
      </c>
      <c r="B58" s="94">
        <v>45</v>
      </c>
      <c r="C58" s="11" t="s">
        <v>262</v>
      </c>
      <c r="D58" s="98">
        <v>1.2222222222222223E-2</v>
      </c>
      <c r="E58" s="94">
        <v>27</v>
      </c>
      <c r="F58" s="11" t="s">
        <v>235</v>
      </c>
      <c r="G58" s="6" t="s">
        <v>77</v>
      </c>
      <c r="H58" s="11" t="s">
        <v>13</v>
      </c>
      <c r="I58" s="6"/>
      <c r="J58" s="21" t="s">
        <v>236</v>
      </c>
      <c r="K58" s="6" t="s">
        <v>90</v>
      </c>
      <c r="L58" s="11"/>
      <c r="M58" s="11"/>
      <c r="N58" s="6"/>
      <c r="O58" s="99"/>
      <c r="P58" s="99"/>
      <c r="Q58" s="99"/>
      <c r="R58" s="6"/>
      <c r="S58" s="4"/>
      <c r="T58" s="6"/>
      <c r="U58" s="6"/>
      <c r="V58" s="6"/>
    </row>
    <row r="59" spans="1:22" s="106" customFormat="1" ht="18.75" customHeight="1" x14ac:dyDescent="0.25">
      <c r="A59" s="94">
        <v>57</v>
      </c>
      <c r="B59" s="94">
        <v>44</v>
      </c>
      <c r="C59" s="11" t="s">
        <v>263</v>
      </c>
      <c r="D59" s="98">
        <v>1.2267361111111111E-2</v>
      </c>
      <c r="E59" s="94">
        <v>31</v>
      </c>
      <c r="F59" s="11" t="s">
        <v>235</v>
      </c>
      <c r="G59" s="6" t="s">
        <v>77</v>
      </c>
      <c r="H59" s="11" t="s">
        <v>13</v>
      </c>
      <c r="I59" s="6"/>
      <c r="J59" s="21" t="s">
        <v>236</v>
      </c>
      <c r="K59" s="6" t="s">
        <v>90</v>
      </c>
      <c r="L59" s="11"/>
      <c r="M59" s="11"/>
      <c r="N59" s="6"/>
      <c r="O59" s="99"/>
      <c r="P59" s="99"/>
      <c r="Q59" s="99"/>
      <c r="R59" s="6"/>
      <c r="S59" s="4"/>
      <c r="T59" s="6"/>
      <c r="U59" s="6"/>
      <c r="V59" s="6"/>
    </row>
    <row r="60" spans="1:22" s="106" customFormat="1" ht="18.75" customHeight="1" x14ac:dyDescent="0.25">
      <c r="A60" s="108">
        <v>58</v>
      </c>
      <c r="B60" s="108">
        <v>43</v>
      </c>
      <c r="C60" s="5" t="s">
        <v>106</v>
      </c>
      <c r="D60" s="98">
        <v>1.2597222222222223E-2</v>
      </c>
      <c r="E60" s="94">
        <v>23</v>
      </c>
      <c r="F60" s="11" t="s">
        <v>121</v>
      </c>
      <c r="G60" s="8" t="s">
        <v>92</v>
      </c>
      <c r="H60" s="11" t="s">
        <v>31</v>
      </c>
      <c r="I60" s="10"/>
      <c r="J60" s="21"/>
      <c r="K60" s="8" t="s">
        <v>90</v>
      </c>
      <c r="L60" s="6"/>
      <c r="M60" s="6"/>
      <c r="N60" s="8"/>
      <c r="O60" s="128"/>
      <c r="P60" s="6"/>
      <c r="Q60" s="6"/>
      <c r="R60" s="8"/>
      <c r="S60" s="4"/>
      <c r="T60" s="6"/>
      <c r="U60" s="6"/>
      <c r="V60" s="6"/>
    </row>
    <row r="61" spans="1:22" s="106" customFormat="1" x14ac:dyDescent="0.25">
      <c r="A61" s="94">
        <v>59</v>
      </c>
      <c r="B61" s="94">
        <v>42</v>
      </c>
      <c r="C61" s="105" t="s">
        <v>264</v>
      </c>
      <c r="D61" s="107">
        <v>1.2653935185185185E-2</v>
      </c>
      <c r="E61" s="108">
        <v>35</v>
      </c>
      <c r="F61" s="105" t="s">
        <v>235</v>
      </c>
      <c r="G61" s="110" t="s">
        <v>92</v>
      </c>
      <c r="H61" s="105" t="s">
        <v>123</v>
      </c>
      <c r="I61" s="111" t="str">
        <f>H61</f>
        <v>MASTER G</v>
      </c>
      <c r="J61" s="109" t="s">
        <v>236</v>
      </c>
      <c r="K61" s="110" t="s">
        <v>90</v>
      </c>
      <c r="L61" s="105"/>
      <c r="M61" s="105"/>
      <c r="N61" s="110"/>
      <c r="O61" s="112"/>
      <c r="P61" s="112"/>
      <c r="Q61" s="112"/>
      <c r="R61" s="110"/>
      <c r="S61" s="113"/>
      <c r="T61" s="110"/>
      <c r="U61" s="110"/>
      <c r="V61" s="110"/>
    </row>
    <row r="62" spans="1:22" s="106" customFormat="1" ht="18.75" customHeight="1" x14ac:dyDescent="0.25">
      <c r="A62" s="108">
        <v>60</v>
      </c>
      <c r="B62" s="108">
        <v>41</v>
      </c>
      <c r="C62" s="11" t="s">
        <v>265</v>
      </c>
      <c r="D62" s="98">
        <v>1.2653935185185185E-2</v>
      </c>
      <c r="E62" s="94">
        <v>0</v>
      </c>
      <c r="F62" s="11" t="s">
        <v>170</v>
      </c>
      <c r="G62" s="6" t="s">
        <v>92</v>
      </c>
      <c r="H62" s="11" t="s">
        <v>195</v>
      </c>
      <c r="I62" s="6"/>
      <c r="J62" s="21" t="s">
        <v>212</v>
      </c>
      <c r="K62" s="6" t="s">
        <v>90</v>
      </c>
      <c r="L62" s="11"/>
      <c r="M62" s="11"/>
      <c r="N62" s="6"/>
      <c r="O62" s="99"/>
      <c r="P62" s="99"/>
      <c r="Q62" s="99"/>
      <c r="R62" s="6"/>
      <c r="S62" s="4"/>
      <c r="T62" s="6"/>
      <c r="U62" s="6"/>
      <c r="V62" s="6"/>
    </row>
    <row r="63" spans="1:22" s="106" customFormat="1" ht="18.75" customHeight="1" x14ac:dyDescent="0.25">
      <c r="A63" s="108">
        <v>61</v>
      </c>
      <c r="B63" s="108">
        <v>40</v>
      </c>
      <c r="C63" s="106" t="s">
        <v>198</v>
      </c>
      <c r="D63" s="107">
        <v>1.2662037037037039E-2</v>
      </c>
      <c r="E63" s="108">
        <v>22</v>
      </c>
      <c r="F63" s="105" t="s">
        <v>274</v>
      </c>
      <c r="G63" s="110" t="s">
        <v>77</v>
      </c>
      <c r="H63" s="105" t="s">
        <v>31</v>
      </c>
      <c r="I63" s="111" t="str">
        <f>H63</f>
        <v>MASTER B</v>
      </c>
      <c r="J63" s="109" t="s">
        <v>210</v>
      </c>
      <c r="K63" s="110" t="s">
        <v>90</v>
      </c>
      <c r="L63" s="110"/>
      <c r="M63" s="110"/>
      <c r="N63" s="110"/>
      <c r="O63" s="112"/>
      <c r="P63" s="112"/>
      <c r="Q63" s="112"/>
      <c r="R63" s="110"/>
      <c r="S63" s="113"/>
      <c r="T63" s="110"/>
      <c r="U63" s="110"/>
      <c r="V63" s="110"/>
    </row>
    <row r="64" spans="1:22" s="106" customFormat="1" ht="18.75" customHeight="1" x14ac:dyDescent="0.25">
      <c r="A64" s="108">
        <v>62</v>
      </c>
      <c r="B64" s="108">
        <v>39</v>
      </c>
      <c r="C64" s="105" t="s">
        <v>266</v>
      </c>
      <c r="D64" s="107">
        <v>1.308564814814815E-2</v>
      </c>
      <c r="E64" s="108">
        <v>22</v>
      </c>
      <c r="F64" s="105" t="s">
        <v>170</v>
      </c>
      <c r="G64" s="110" t="s">
        <v>77</v>
      </c>
      <c r="H64" s="105" t="s">
        <v>34</v>
      </c>
      <c r="I64" s="111" t="str">
        <f>H64</f>
        <v>MASTER A</v>
      </c>
      <c r="J64" s="109" t="s">
        <v>212</v>
      </c>
      <c r="K64" s="110" t="s">
        <v>90</v>
      </c>
      <c r="L64" s="105"/>
      <c r="M64" s="105"/>
      <c r="N64" s="110"/>
      <c r="O64" s="112"/>
      <c r="P64" s="112"/>
      <c r="Q64" s="112"/>
      <c r="R64" s="110"/>
      <c r="S64" s="113"/>
      <c r="T64" s="110"/>
      <c r="U64" s="110"/>
      <c r="V64" s="110"/>
    </row>
    <row r="65" spans="1:22" s="106" customFormat="1" x14ac:dyDescent="0.25">
      <c r="A65" s="108">
        <v>63</v>
      </c>
      <c r="B65" s="108">
        <v>38</v>
      </c>
      <c r="C65" s="105" t="s">
        <v>267</v>
      </c>
      <c r="D65" s="107">
        <v>1.3325231481481481E-2</v>
      </c>
      <c r="E65" s="108">
        <v>29</v>
      </c>
      <c r="F65" s="105" t="s">
        <v>235</v>
      </c>
      <c r="G65" s="110" t="s">
        <v>77</v>
      </c>
      <c r="H65" s="105" t="s">
        <v>50</v>
      </c>
      <c r="I65" s="111" t="str">
        <f>H65</f>
        <v>MASTER E</v>
      </c>
      <c r="J65" s="109" t="s">
        <v>236</v>
      </c>
      <c r="K65" s="110" t="s">
        <v>90</v>
      </c>
      <c r="L65" s="105"/>
      <c r="M65" s="105"/>
      <c r="N65" s="110"/>
      <c r="O65" s="112"/>
      <c r="P65" s="112"/>
      <c r="Q65" s="112"/>
      <c r="R65" s="110"/>
      <c r="S65" s="113"/>
      <c r="T65" s="110"/>
      <c r="U65" s="110"/>
      <c r="V65" s="110"/>
    </row>
    <row r="66" spans="1:22" s="106" customFormat="1" ht="18.75" customHeight="1" x14ac:dyDescent="0.25">
      <c r="A66" s="108">
        <v>64</v>
      </c>
      <c r="B66" s="108">
        <v>37</v>
      </c>
      <c r="C66" s="105" t="s">
        <v>269</v>
      </c>
      <c r="D66" s="107">
        <v>1.3369212962962963E-2</v>
      </c>
      <c r="E66" s="108">
        <v>18</v>
      </c>
      <c r="F66" s="105" t="s">
        <v>18</v>
      </c>
      <c r="G66" s="110" t="s">
        <v>92</v>
      </c>
      <c r="H66" s="105" t="s">
        <v>268</v>
      </c>
      <c r="I66" s="111" t="str">
        <f>H66</f>
        <v>MASTER I</v>
      </c>
      <c r="J66" s="109" t="s">
        <v>210</v>
      </c>
      <c r="K66" s="110" t="s">
        <v>90</v>
      </c>
      <c r="L66" s="105"/>
      <c r="M66" s="105"/>
      <c r="N66" s="110"/>
      <c r="O66" s="112"/>
      <c r="P66" s="112"/>
      <c r="Q66" s="112"/>
      <c r="R66" s="110"/>
      <c r="S66" s="113"/>
      <c r="T66" s="110"/>
      <c r="U66" s="110"/>
      <c r="V66" s="110"/>
    </row>
    <row r="67" spans="1:22" ht="18.75" customHeight="1" x14ac:dyDescent="0.25">
      <c r="A67" s="94">
        <v>65</v>
      </c>
      <c r="B67" s="94">
        <v>36</v>
      </c>
      <c r="C67" s="106" t="s">
        <v>204</v>
      </c>
      <c r="D67" s="107">
        <v>1.351388888888889E-2</v>
      </c>
      <c r="E67" s="108">
        <v>0</v>
      </c>
      <c r="F67" s="105" t="s">
        <v>170</v>
      </c>
      <c r="G67" s="110" t="s">
        <v>77</v>
      </c>
      <c r="H67" s="105" t="s">
        <v>195</v>
      </c>
      <c r="I67" s="111" t="str">
        <f>H67</f>
        <v>PR3</v>
      </c>
      <c r="J67" s="109" t="s">
        <v>212</v>
      </c>
      <c r="K67" s="110" t="s">
        <v>90</v>
      </c>
      <c r="L67" s="110"/>
      <c r="M67" s="110"/>
      <c r="N67" s="110"/>
      <c r="O67" s="112"/>
      <c r="P67" s="112"/>
      <c r="Q67" s="112"/>
      <c r="R67" s="110"/>
      <c r="S67" s="113"/>
      <c r="T67" s="110"/>
      <c r="U67" s="110"/>
      <c r="V67" s="110"/>
    </row>
    <row r="68" spans="1:22" x14ac:dyDescent="0.25">
      <c r="A68" s="94">
        <v>66</v>
      </c>
      <c r="B68" s="94">
        <v>35</v>
      </c>
      <c r="C68" s="11" t="s">
        <v>270</v>
      </c>
      <c r="D68" s="98">
        <v>1.3659722222222224E-2</v>
      </c>
      <c r="E68" s="94">
        <v>0</v>
      </c>
      <c r="F68" s="11" t="s">
        <v>170</v>
      </c>
      <c r="G68" s="6" t="s">
        <v>92</v>
      </c>
      <c r="H68" s="11" t="s">
        <v>245</v>
      </c>
      <c r="I68" s="6"/>
      <c r="J68" s="21" t="s">
        <v>212</v>
      </c>
      <c r="K68" s="6" t="s">
        <v>90</v>
      </c>
      <c r="L68" s="11"/>
      <c r="M68" s="11"/>
      <c r="O68" s="99"/>
      <c r="P68" s="99"/>
      <c r="Q68" s="99"/>
    </row>
    <row r="69" spans="1:22" x14ac:dyDescent="0.25">
      <c r="A69" s="94">
        <v>67</v>
      </c>
      <c r="B69" s="94">
        <v>34</v>
      </c>
      <c r="C69" s="11" t="s">
        <v>271</v>
      </c>
      <c r="D69" s="98">
        <v>1.3909722222222224E-2</v>
      </c>
      <c r="E69" s="94">
        <v>30</v>
      </c>
      <c r="F69" s="11" t="s">
        <v>170</v>
      </c>
      <c r="G69" s="6" t="s">
        <v>77</v>
      </c>
      <c r="H69" s="11" t="s">
        <v>13</v>
      </c>
      <c r="I69" s="127"/>
      <c r="J69" s="21" t="s">
        <v>212</v>
      </c>
      <c r="K69" s="6" t="s">
        <v>90</v>
      </c>
      <c r="L69" s="11"/>
      <c r="M69" s="11"/>
      <c r="O69" s="99"/>
      <c r="P69" s="99"/>
      <c r="Q69" s="99"/>
    </row>
    <row r="70" spans="1:22" x14ac:dyDescent="0.25">
      <c r="A70" s="94">
        <v>68</v>
      </c>
      <c r="B70" s="94">
        <v>33</v>
      </c>
      <c r="C70" s="106" t="s">
        <v>193</v>
      </c>
      <c r="D70" s="107">
        <v>1.3962962962962962E-2</v>
      </c>
      <c r="E70" s="108">
        <v>22</v>
      </c>
      <c r="F70" s="105" t="s">
        <v>170</v>
      </c>
      <c r="G70" s="110" t="s">
        <v>77</v>
      </c>
      <c r="H70" s="105" t="s">
        <v>173</v>
      </c>
      <c r="I70" s="111" t="str">
        <f>H70</f>
        <v>SUB 23</v>
      </c>
      <c r="J70" s="109" t="s">
        <v>212</v>
      </c>
      <c r="K70" s="73" t="s">
        <v>90</v>
      </c>
      <c r="L70" s="73"/>
      <c r="M70" s="73"/>
      <c r="N70" s="73"/>
      <c r="O70" s="99"/>
      <c r="P70" s="99"/>
      <c r="Q70" s="99"/>
    </row>
    <row r="71" spans="1:22" s="33" customFormat="1" x14ac:dyDescent="0.25">
      <c r="A71" s="94">
        <v>69</v>
      </c>
      <c r="B71" s="94">
        <v>32</v>
      </c>
      <c r="C71" s="123" t="s">
        <v>74</v>
      </c>
      <c r="D71" s="124">
        <v>1.4467592592592593E-2</v>
      </c>
      <c r="E71" s="125">
        <v>23</v>
      </c>
      <c r="F71" s="126" t="s">
        <v>18</v>
      </c>
      <c r="G71" s="8" t="s">
        <v>92</v>
      </c>
      <c r="H71" s="126" t="s">
        <v>245</v>
      </c>
      <c r="I71" s="127"/>
      <c r="J71" s="21" t="s">
        <v>210</v>
      </c>
      <c r="K71" s="73" t="s">
        <v>66</v>
      </c>
      <c r="L71" s="73"/>
      <c r="M71" s="73"/>
      <c r="N71" s="73"/>
      <c r="O71" s="231"/>
      <c r="P71" s="217"/>
      <c r="Q71" s="6"/>
      <c r="R71" s="8"/>
      <c r="S71" s="25"/>
      <c r="T71" s="24"/>
      <c r="U71" s="232"/>
      <c r="V71" s="24"/>
    </row>
    <row r="72" spans="1:22" s="33" customFormat="1" x14ac:dyDescent="0.25">
      <c r="A72" s="94">
        <v>70</v>
      </c>
      <c r="B72" s="94">
        <v>31</v>
      </c>
      <c r="C72" s="2" t="s">
        <v>62</v>
      </c>
      <c r="D72" s="103">
        <v>1.4537037037037038E-2</v>
      </c>
      <c r="E72" s="93">
        <v>30</v>
      </c>
      <c r="F72" s="13" t="s">
        <v>18</v>
      </c>
      <c r="G72" s="89" t="s">
        <v>77</v>
      </c>
      <c r="H72" s="13" t="s">
        <v>133</v>
      </c>
      <c r="I72" s="13"/>
      <c r="J72" s="21" t="s">
        <v>210</v>
      </c>
      <c r="K72" s="1" t="s">
        <v>90</v>
      </c>
      <c r="L72" s="1"/>
      <c r="M72" s="6"/>
      <c r="N72" s="8"/>
      <c r="O72" s="227"/>
      <c r="P72" s="1"/>
      <c r="Q72" s="6"/>
      <c r="R72" s="8"/>
      <c r="S72" s="4"/>
      <c r="T72" s="6"/>
      <c r="U72" s="6"/>
      <c r="V72" s="6"/>
    </row>
    <row r="73" spans="1:22" s="14" customFormat="1" x14ac:dyDescent="0.25">
      <c r="A73" s="94">
        <v>71</v>
      </c>
      <c r="B73" s="94">
        <v>30</v>
      </c>
      <c r="C73" s="5" t="s">
        <v>21</v>
      </c>
      <c r="D73" s="98">
        <v>1.6192129629629629E-2</v>
      </c>
      <c r="E73" s="94">
        <v>30</v>
      </c>
      <c r="F73" s="11" t="s">
        <v>22</v>
      </c>
      <c r="G73" s="8" t="s">
        <v>77</v>
      </c>
      <c r="H73" s="11" t="s">
        <v>7</v>
      </c>
      <c r="I73" s="10"/>
      <c r="J73" s="21" t="s">
        <v>130</v>
      </c>
      <c r="K73" s="6" t="s">
        <v>23</v>
      </c>
      <c r="L73" s="6"/>
      <c r="M73" s="6"/>
      <c r="N73" s="8"/>
      <c r="O73" s="128"/>
      <c r="P73" s="6"/>
      <c r="Q73" s="6"/>
      <c r="R73" s="8"/>
      <c r="S73" s="4"/>
      <c r="T73" s="6"/>
      <c r="U73" s="6"/>
      <c r="V73" s="6"/>
    </row>
    <row r="74" spans="1:22" s="14" customFormat="1" ht="18.75" customHeight="1" x14ac:dyDescent="0.25">
      <c r="A74" s="94">
        <v>72</v>
      </c>
      <c r="B74" s="94">
        <v>29</v>
      </c>
      <c r="C74" s="11" t="s">
        <v>272</v>
      </c>
      <c r="D74" s="98">
        <v>1.7556712962962965E-2</v>
      </c>
      <c r="E74" s="94">
        <v>23</v>
      </c>
      <c r="F74" s="11" t="s">
        <v>170</v>
      </c>
      <c r="G74" s="6" t="s">
        <v>77</v>
      </c>
      <c r="H74" s="11" t="s">
        <v>50</v>
      </c>
      <c r="I74" s="6"/>
      <c r="J74" s="21" t="s">
        <v>212</v>
      </c>
      <c r="K74" s="6" t="s">
        <v>90</v>
      </c>
      <c r="L74" s="11"/>
      <c r="M74" s="11"/>
      <c r="N74" s="6"/>
      <c r="O74" s="99"/>
      <c r="P74" s="99"/>
      <c r="Q74" s="99"/>
      <c r="R74" s="6"/>
      <c r="S74" s="4"/>
      <c r="T74" s="6"/>
      <c r="U74" s="6"/>
      <c r="V74" s="6"/>
    </row>
    <row r="75" spans="1:22" x14ac:dyDescent="0.25">
      <c r="A75" s="93"/>
      <c r="B75" s="93"/>
      <c r="C75" s="2" t="s">
        <v>52</v>
      </c>
      <c r="D75" s="93"/>
      <c r="E75" s="93"/>
      <c r="F75" s="11" t="s">
        <v>18</v>
      </c>
      <c r="G75" s="8" t="s">
        <v>92</v>
      </c>
      <c r="H75" s="13" t="s">
        <v>31</v>
      </c>
      <c r="J75" s="21" t="s">
        <v>210</v>
      </c>
      <c r="K75" s="1" t="s">
        <v>90</v>
      </c>
      <c r="L75" s="1"/>
      <c r="N75" s="8"/>
      <c r="O75" s="227"/>
      <c r="P75" s="1"/>
      <c r="R75" s="8"/>
    </row>
    <row r="76" spans="1:22" s="14" customFormat="1" x14ac:dyDescent="0.25">
      <c r="A76" s="95"/>
      <c r="B76" s="95"/>
      <c r="C76" s="3" t="s">
        <v>38</v>
      </c>
      <c r="D76" s="95"/>
      <c r="E76" s="95"/>
      <c r="F76" s="12" t="s">
        <v>18</v>
      </c>
      <c r="G76" s="8" t="s">
        <v>92</v>
      </c>
      <c r="H76" s="12" t="s">
        <v>13</v>
      </c>
      <c r="I76" s="87"/>
      <c r="J76" s="21" t="s">
        <v>210</v>
      </c>
      <c r="K76" s="8" t="s">
        <v>90</v>
      </c>
      <c r="L76" s="6"/>
      <c r="M76" s="6"/>
      <c r="N76" s="8"/>
      <c r="O76" s="128"/>
      <c r="P76" s="6"/>
      <c r="Q76" s="6"/>
      <c r="R76" s="8"/>
      <c r="S76" s="9"/>
      <c r="T76" s="8"/>
      <c r="U76" s="8"/>
      <c r="V76" s="8"/>
    </row>
    <row r="77" spans="1:22" s="14" customFormat="1" x14ac:dyDescent="0.25">
      <c r="A77" s="94"/>
      <c r="B77" s="94"/>
      <c r="C77" s="5" t="s">
        <v>16</v>
      </c>
      <c r="D77" s="94"/>
      <c r="E77" s="94"/>
      <c r="F77" s="11" t="s">
        <v>8</v>
      </c>
      <c r="G77" s="8" t="s">
        <v>92</v>
      </c>
      <c r="H77" s="11" t="s">
        <v>7</v>
      </c>
      <c r="I77" s="10"/>
      <c r="J77" s="21" t="s">
        <v>210</v>
      </c>
      <c r="K77" s="8" t="s">
        <v>90</v>
      </c>
      <c r="L77" s="6"/>
      <c r="M77" s="6"/>
      <c r="N77" s="8"/>
      <c r="O77" s="128"/>
      <c r="P77" s="6"/>
      <c r="Q77" s="6"/>
      <c r="R77" s="8"/>
      <c r="S77" s="4"/>
      <c r="T77" s="6"/>
      <c r="U77" s="6"/>
      <c r="V77" s="6"/>
    </row>
    <row r="78" spans="1:22" x14ac:dyDescent="0.25">
      <c r="A78" s="94"/>
      <c r="B78" s="94"/>
      <c r="C78" s="5" t="s">
        <v>12</v>
      </c>
      <c r="D78" s="94"/>
      <c r="E78" s="94"/>
      <c r="F78" s="11" t="s">
        <v>18</v>
      </c>
      <c r="G78" s="8" t="s">
        <v>92</v>
      </c>
      <c r="H78" s="11" t="s">
        <v>13</v>
      </c>
      <c r="J78" s="21" t="s">
        <v>210</v>
      </c>
      <c r="K78" s="8" t="s">
        <v>90</v>
      </c>
      <c r="N78" s="8"/>
      <c r="R78" s="8"/>
    </row>
    <row r="79" spans="1:22" x14ac:dyDescent="0.25">
      <c r="A79" s="94"/>
      <c r="B79" s="94"/>
      <c r="C79" s="5" t="s">
        <v>104</v>
      </c>
      <c r="D79" s="94"/>
      <c r="E79" s="94"/>
      <c r="F79" s="11" t="s">
        <v>105</v>
      </c>
      <c r="G79" s="8" t="s">
        <v>92</v>
      </c>
      <c r="H79" s="11" t="s">
        <v>31</v>
      </c>
      <c r="J79" s="21" t="s">
        <v>213</v>
      </c>
      <c r="K79" s="8" t="s">
        <v>90</v>
      </c>
      <c r="N79" s="8"/>
      <c r="R79" s="8"/>
    </row>
    <row r="80" spans="1:22" x14ac:dyDescent="0.25">
      <c r="A80" s="96"/>
      <c r="B80" s="96"/>
      <c r="C80" s="33" t="s">
        <v>42</v>
      </c>
      <c r="D80" s="96"/>
      <c r="E80" s="96"/>
      <c r="F80" s="35" t="s">
        <v>36</v>
      </c>
      <c r="G80" s="8" t="s">
        <v>92</v>
      </c>
      <c r="H80" s="35" t="s">
        <v>304</v>
      </c>
      <c r="I80" s="35"/>
      <c r="J80" s="36" t="s">
        <v>124</v>
      </c>
      <c r="K80" s="34" t="s">
        <v>90</v>
      </c>
      <c r="L80" s="34"/>
      <c r="N80" s="8"/>
      <c r="O80" s="233"/>
      <c r="P80" s="34"/>
      <c r="Q80" s="34"/>
      <c r="R80" s="8"/>
      <c r="S80" s="25"/>
      <c r="T80" s="24"/>
      <c r="U80" s="24"/>
      <c r="V80" s="24"/>
    </row>
    <row r="81" spans="1:22" x14ac:dyDescent="0.25">
      <c r="A81" s="93"/>
      <c r="B81" s="93"/>
      <c r="C81" s="2" t="s">
        <v>222</v>
      </c>
      <c r="D81" s="93"/>
      <c r="E81" s="93"/>
      <c r="F81" s="13" t="s">
        <v>54</v>
      </c>
      <c r="G81" s="8" t="s">
        <v>92</v>
      </c>
      <c r="H81" s="13" t="s">
        <v>34</v>
      </c>
      <c r="I81" s="13"/>
      <c r="J81" s="76" t="s">
        <v>128</v>
      </c>
      <c r="K81" s="73" t="s">
        <v>90</v>
      </c>
      <c r="L81" s="73"/>
      <c r="M81" s="73"/>
      <c r="N81" s="73"/>
      <c r="O81" s="227"/>
      <c r="P81" s="1"/>
      <c r="R81" s="8"/>
    </row>
    <row r="82" spans="1:22" x14ac:dyDescent="0.25">
      <c r="A82" s="97"/>
      <c r="B82" s="97"/>
      <c r="C82" s="71" t="s">
        <v>164</v>
      </c>
      <c r="D82" s="97"/>
      <c r="E82" s="97"/>
      <c r="F82" s="71" t="s">
        <v>165</v>
      </c>
      <c r="G82" s="8" t="s">
        <v>92</v>
      </c>
      <c r="H82" s="71" t="s">
        <v>7</v>
      </c>
      <c r="I82" s="71"/>
      <c r="J82" s="76" t="s">
        <v>166</v>
      </c>
      <c r="K82" s="73" t="s">
        <v>90</v>
      </c>
      <c r="L82" s="73"/>
      <c r="M82" s="73"/>
      <c r="N82" s="73"/>
      <c r="O82" s="99"/>
      <c r="P82" s="99"/>
      <c r="Q82" s="99"/>
    </row>
    <row r="83" spans="1:22" x14ac:dyDescent="0.25">
      <c r="A83" s="94"/>
      <c r="B83" s="94"/>
      <c r="C83" s="5" t="s">
        <v>167</v>
      </c>
      <c r="D83" s="94"/>
      <c r="E83" s="94"/>
      <c r="F83" s="11" t="s">
        <v>18</v>
      </c>
      <c r="G83" s="8" t="s">
        <v>92</v>
      </c>
      <c r="H83" s="11" t="s">
        <v>13</v>
      </c>
      <c r="J83" s="21" t="s">
        <v>210</v>
      </c>
      <c r="K83" s="8" t="s">
        <v>90</v>
      </c>
      <c r="N83" s="8"/>
      <c r="O83" s="99"/>
      <c r="P83" s="99"/>
      <c r="Q83" s="99"/>
    </row>
    <row r="84" spans="1:22" s="14" customFormat="1" x14ac:dyDescent="0.25">
      <c r="A84" s="94"/>
      <c r="B84" s="94"/>
      <c r="C84" s="5" t="s">
        <v>17</v>
      </c>
      <c r="D84" s="94"/>
      <c r="E84" s="94"/>
      <c r="F84" s="11" t="s">
        <v>18</v>
      </c>
      <c r="G84" s="8" t="s">
        <v>92</v>
      </c>
      <c r="H84" s="11" t="s">
        <v>13</v>
      </c>
      <c r="I84" s="10"/>
      <c r="J84" s="5" t="s">
        <v>210</v>
      </c>
      <c r="K84" s="8" t="s">
        <v>90</v>
      </c>
      <c r="L84" s="6"/>
      <c r="M84" s="6"/>
      <c r="N84" s="8"/>
      <c r="O84" s="128"/>
      <c r="P84" s="6"/>
      <c r="Q84" s="6"/>
      <c r="R84" s="8"/>
      <c r="S84" s="4"/>
      <c r="T84" s="6"/>
      <c r="U84" s="6"/>
      <c r="V84" s="6"/>
    </row>
    <row r="85" spans="1:22" x14ac:dyDescent="0.25">
      <c r="A85" s="94"/>
      <c r="B85" s="94"/>
      <c r="C85" s="5" t="s">
        <v>221</v>
      </c>
      <c r="D85" s="94"/>
      <c r="E85" s="94"/>
      <c r="F85" s="11" t="s">
        <v>18</v>
      </c>
      <c r="G85" s="8" t="s">
        <v>92</v>
      </c>
      <c r="H85" s="11" t="s">
        <v>25</v>
      </c>
      <c r="J85" s="76" t="s">
        <v>210</v>
      </c>
      <c r="K85" s="73" t="s">
        <v>90</v>
      </c>
      <c r="L85" s="73"/>
      <c r="M85" s="73"/>
      <c r="N85" s="73"/>
      <c r="O85" s="99"/>
      <c r="P85" s="99"/>
      <c r="Q85" s="99"/>
    </row>
    <row r="86" spans="1:22" x14ac:dyDescent="0.25">
      <c r="A86" s="93"/>
      <c r="B86" s="93"/>
      <c r="C86" s="2" t="s">
        <v>119</v>
      </c>
      <c r="D86" s="93"/>
      <c r="E86" s="93"/>
      <c r="F86" s="13" t="s">
        <v>120</v>
      </c>
      <c r="G86" s="89" t="s">
        <v>77</v>
      </c>
      <c r="H86" s="13" t="s">
        <v>25</v>
      </c>
      <c r="I86" s="13"/>
      <c r="J86" s="2" t="s">
        <v>225</v>
      </c>
      <c r="K86" s="1" t="s">
        <v>90</v>
      </c>
      <c r="L86" s="1"/>
      <c r="M86" s="1"/>
      <c r="N86" s="1"/>
      <c r="O86" s="227"/>
      <c r="P86" s="1"/>
      <c r="R86" s="8"/>
    </row>
    <row r="87" spans="1:22" x14ac:dyDescent="0.25">
      <c r="A87" s="94"/>
      <c r="B87" s="94"/>
      <c r="C87" s="5" t="s">
        <v>79</v>
      </c>
      <c r="D87" s="94"/>
      <c r="E87" s="94"/>
      <c r="F87" s="11" t="s">
        <v>18</v>
      </c>
      <c r="G87" s="8" t="s">
        <v>92</v>
      </c>
      <c r="H87" s="11" t="s">
        <v>13</v>
      </c>
      <c r="J87" s="21" t="s">
        <v>210</v>
      </c>
      <c r="K87" s="8" t="s">
        <v>90</v>
      </c>
      <c r="N87" s="8"/>
      <c r="R87" s="8"/>
    </row>
    <row r="88" spans="1:22" x14ac:dyDescent="0.25">
      <c r="A88" s="94"/>
      <c r="B88" s="94"/>
      <c r="C88" s="5" t="s">
        <v>76</v>
      </c>
      <c r="D88" s="94"/>
      <c r="E88" s="94"/>
      <c r="F88" s="11" t="s">
        <v>18</v>
      </c>
      <c r="G88" s="8" t="s">
        <v>92</v>
      </c>
      <c r="H88" s="11" t="s">
        <v>13</v>
      </c>
      <c r="J88" s="21" t="s">
        <v>210</v>
      </c>
      <c r="K88" s="8" t="s">
        <v>90</v>
      </c>
      <c r="N88" s="8"/>
      <c r="P88" s="11"/>
      <c r="Q88" s="11"/>
      <c r="R88" s="8"/>
    </row>
    <row r="89" spans="1:22" x14ac:dyDescent="0.25">
      <c r="A89" s="94"/>
      <c r="B89" s="94"/>
      <c r="C89" s="5" t="s">
        <v>219</v>
      </c>
      <c r="D89" s="94"/>
      <c r="E89" s="94"/>
      <c r="F89" s="11" t="s">
        <v>184</v>
      </c>
      <c r="G89" s="8" t="s">
        <v>92</v>
      </c>
      <c r="H89" s="11" t="s">
        <v>135</v>
      </c>
      <c r="J89" s="21" t="s">
        <v>210</v>
      </c>
      <c r="K89" s="8" t="s">
        <v>90</v>
      </c>
      <c r="N89" s="8"/>
      <c r="O89" s="99"/>
      <c r="P89" s="99"/>
      <c r="Q89" s="99"/>
    </row>
    <row r="90" spans="1:22" x14ac:dyDescent="0.25">
      <c r="A90" s="94"/>
      <c r="B90" s="94"/>
      <c r="C90" s="5" t="s">
        <v>188</v>
      </c>
      <c r="D90" s="94"/>
      <c r="E90" s="94"/>
      <c r="F90" s="11" t="s">
        <v>170</v>
      </c>
      <c r="G90" s="8" t="s">
        <v>92</v>
      </c>
      <c r="H90" s="11" t="s">
        <v>135</v>
      </c>
      <c r="J90" s="21" t="s">
        <v>212</v>
      </c>
      <c r="K90" s="8" t="s">
        <v>90</v>
      </c>
      <c r="N90" s="8"/>
      <c r="O90" s="99"/>
      <c r="P90" s="99"/>
      <c r="Q90" s="99"/>
    </row>
    <row r="91" spans="1:22" x14ac:dyDescent="0.25">
      <c r="A91" s="94"/>
      <c r="B91" s="94"/>
      <c r="C91" s="5" t="s">
        <v>81</v>
      </c>
      <c r="D91" s="94"/>
      <c r="E91" s="94"/>
      <c r="F91" s="11" t="s">
        <v>18</v>
      </c>
      <c r="G91" s="8" t="s">
        <v>92</v>
      </c>
      <c r="H91" s="11" t="s">
        <v>13</v>
      </c>
      <c r="J91" s="21" t="s">
        <v>210</v>
      </c>
      <c r="K91" s="8" t="s">
        <v>90</v>
      </c>
      <c r="N91" s="8"/>
      <c r="R91" s="8"/>
    </row>
    <row r="92" spans="1:22" x14ac:dyDescent="0.25">
      <c r="A92" s="94"/>
      <c r="B92" s="94"/>
      <c r="C92" s="5" t="s">
        <v>190</v>
      </c>
      <c r="D92" s="94"/>
      <c r="E92" s="94"/>
      <c r="F92" s="11" t="s">
        <v>170</v>
      </c>
      <c r="G92" s="8" t="s">
        <v>92</v>
      </c>
      <c r="H92" s="11" t="s">
        <v>13</v>
      </c>
      <c r="J92" s="21" t="s">
        <v>212</v>
      </c>
      <c r="K92" s="8" t="s">
        <v>90</v>
      </c>
      <c r="N92" s="8"/>
      <c r="O92" s="99"/>
      <c r="P92" s="99"/>
      <c r="Q92" s="99"/>
    </row>
    <row r="93" spans="1:22" s="14" customFormat="1" x14ac:dyDescent="0.25">
      <c r="A93" s="94"/>
      <c r="B93" s="94"/>
      <c r="C93" s="5" t="s">
        <v>191</v>
      </c>
      <c r="D93" s="94"/>
      <c r="E93" s="94"/>
      <c r="F93" s="11" t="s">
        <v>170</v>
      </c>
      <c r="G93" s="8" t="s">
        <v>92</v>
      </c>
      <c r="H93" s="11" t="s">
        <v>13</v>
      </c>
      <c r="I93" s="10"/>
      <c r="J93" s="21" t="s">
        <v>212</v>
      </c>
      <c r="K93" s="8" t="s">
        <v>90</v>
      </c>
      <c r="L93" s="6"/>
      <c r="M93" s="6"/>
      <c r="N93" s="8"/>
      <c r="O93" s="99"/>
      <c r="P93" s="99"/>
      <c r="Q93" s="99"/>
      <c r="R93" s="6"/>
      <c r="S93" s="4"/>
      <c r="T93" s="6"/>
      <c r="U93" s="6"/>
      <c r="V93" s="6"/>
    </row>
    <row r="94" spans="1:22" s="14" customFormat="1" x14ac:dyDescent="0.25">
      <c r="A94" s="94"/>
      <c r="B94" s="94"/>
      <c r="C94" s="5" t="s">
        <v>192</v>
      </c>
      <c r="D94" s="94"/>
      <c r="E94" s="94"/>
      <c r="F94" s="11" t="s">
        <v>170</v>
      </c>
      <c r="G94" s="8" t="s">
        <v>92</v>
      </c>
      <c r="H94" s="11" t="s">
        <v>25</v>
      </c>
      <c r="I94" s="10"/>
      <c r="J94" s="21" t="s">
        <v>212</v>
      </c>
      <c r="K94" s="8" t="s">
        <v>90</v>
      </c>
      <c r="L94" s="6"/>
      <c r="M94" s="6"/>
      <c r="N94" s="8"/>
      <c r="O94" s="99"/>
      <c r="P94" s="99"/>
      <c r="Q94" s="99"/>
      <c r="R94" s="6"/>
      <c r="S94" s="4"/>
      <c r="T94" s="6"/>
      <c r="U94" s="6"/>
      <c r="V94" s="6"/>
    </row>
    <row r="95" spans="1:22" s="14" customFormat="1" x14ac:dyDescent="0.25">
      <c r="A95" s="96"/>
      <c r="B95" s="96"/>
      <c r="C95" s="33" t="s">
        <v>58</v>
      </c>
      <c r="D95" s="96"/>
      <c r="E95" s="96"/>
      <c r="F95" s="35" t="s">
        <v>234</v>
      </c>
      <c r="G95" s="89" t="s">
        <v>92</v>
      </c>
      <c r="H95" s="35" t="s">
        <v>102</v>
      </c>
      <c r="I95" s="35"/>
      <c r="J95" s="21" t="s">
        <v>210</v>
      </c>
      <c r="K95" s="34" t="s">
        <v>90</v>
      </c>
      <c r="L95" s="34"/>
      <c r="M95" s="6"/>
      <c r="N95" s="8"/>
      <c r="O95" s="233"/>
      <c r="P95" s="34"/>
      <c r="Q95" s="6"/>
      <c r="R95" s="8"/>
      <c r="S95" s="25"/>
      <c r="T95" s="24"/>
      <c r="U95" s="24"/>
      <c r="V95" s="24"/>
    </row>
    <row r="96" spans="1:22" s="14" customFormat="1" x14ac:dyDescent="0.25">
      <c r="A96" s="97"/>
      <c r="B96" s="97"/>
      <c r="C96" s="75" t="s">
        <v>194</v>
      </c>
      <c r="D96" s="97"/>
      <c r="E96" s="97"/>
      <c r="F96" s="11" t="s">
        <v>170</v>
      </c>
      <c r="G96" s="89" t="s">
        <v>92</v>
      </c>
      <c r="H96" s="71" t="s">
        <v>195</v>
      </c>
      <c r="I96" s="10"/>
      <c r="J96" s="76" t="s">
        <v>212</v>
      </c>
      <c r="K96" s="73" t="s">
        <v>90</v>
      </c>
      <c r="L96" s="73"/>
      <c r="M96" s="73"/>
      <c r="N96" s="73"/>
      <c r="O96" s="99"/>
      <c r="P96" s="99"/>
      <c r="Q96" s="99"/>
      <c r="R96" s="6"/>
      <c r="S96" s="4"/>
      <c r="T96" s="6"/>
      <c r="U96" s="6"/>
      <c r="V96" s="6"/>
    </row>
    <row r="97" spans="1:22" x14ac:dyDescent="0.25">
      <c r="A97" s="97"/>
      <c r="B97" s="97"/>
      <c r="C97" s="75" t="s">
        <v>196</v>
      </c>
      <c r="D97" s="97"/>
      <c r="E97" s="97"/>
      <c r="F97" s="11" t="s">
        <v>170</v>
      </c>
      <c r="G97" s="89" t="s">
        <v>92</v>
      </c>
      <c r="H97" s="71" t="s">
        <v>197</v>
      </c>
      <c r="J97" s="76" t="s">
        <v>212</v>
      </c>
      <c r="K97" s="73" t="s">
        <v>90</v>
      </c>
      <c r="L97" s="73"/>
      <c r="M97" s="73"/>
      <c r="N97" s="73"/>
      <c r="O97" s="99"/>
      <c r="P97" s="99"/>
      <c r="Q97" s="99"/>
    </row>
    <row r="98" spans="1:22" x14ac:dyDescent="0.25">
      <c r="A98" s="93"/>
      <c r="B98" s="93"/>
      <c r="C98" s="2" t="s">
        <v>134</v>
      </c>
      <c r="D98" s="93"/>
      <c r="E98" s="93"/>
      <c r="F98" s="13" t="s">
        <v>18</v>
      </c>
      <c r="G98" s="89" t="s">
        <v>92</v>
      </c>
      <c r="H98" s="13" t="s">
        <v>135</v>
      </c>
      <c r="I98" s="13"/>
      <c r="J98" s="21" t="s">
        <v>210</v>
      </c>
      <c r="K98" s="1" t="s">
        <v>90</v>
      </c>
      <c r="L98" s="1"/>
      <c r="N98" s="8"/>
      <c r="O98" s="227"/>
      <c r="P98" s="1"/>
      <c r="R98" s="8"/>
    </row>
    <row r="99" spans="1:22" s="14" customFormat="1" x14ac:dyDescent="0.25">
      <c r="A99" s="95"/>
      <c r="B99" s="95"/>
      <c r="C99" s="3" t="s">
        <v>200</v>
      </c>
      <c r="D99" s="95"/>
      <c r="E99" s="95"/>
      <c r="F99" s="11" t="s">
        <v>170</v>
      </c>
      <c r="G99" s="8" t="s">
        <v>92</v>
      </c>
      <c r="H99" s="12" t="s">
        <v>123</v>
      </c>
      <c r="I99" s="10"/>
      <c r="J99" s="21" t="s">
        <v>212</v>
      </c>
      <c r="K99" s="8" t="s">
        <v>90</v>
      </c>
      <c r="L99" s="8"/>
      <c r="M99" s="6"/>
      <c r="N99" s="8"/>
      <c r="O99" s="99"/>
      <c r="P99" s="99"/>
      <c r="Q99" s="99"/>
      <c r="R99" s="6"/>
      <c r="S99" s="4"/>
      <c r="T99" s="6"/>
      <c r="U99" s="6"/>
      <c r="V99" s="6"/>
    </row>
    <row r="100" spans="1:22" s="14" customFormat="1" x14ac:dyDescent="0.25">
      <c r="A100" s="93"/>
      <c r="B100" s="93"/>
      <c r="C100" s="2" t="s">
        <v>94</v>
      </c>
      <c r="D100" s="93"/>
      <c r="E100" s="93"/>
      <c r="F100" s="13" t="s">
        <v>57</v>
      </c>
      <c r="G100" s="89" t="s">
        <v>92</v>
      </c>
      <c r="H100" s="13" t="s">
        <v>102</v>
      </c>
      <c r="I100" s="13"/>
      <c r="J100" s="21" t="s">
        <v>210</v>
      </c>
      <c r="K100" s="1" t="s">
        <v>90</v>
      </c>
      <c r="L100" s="1"/>
      <c r="M100" s="6"/>
      <c r="N100" s="8"/>
      <c r="O100" s="227"/>
      <c r="P100" s="1"/>
      <c r="Q100" s="6"/>
      <c r="R100" s="8"/>
      <c r="S100" s="4"/>
      <c r="T100" s="6"/>
      <c r="U100" s="6"/>
      <c r="V100" s="6"/>
    </row>
    <row r="101" spans="1:22" x14ac:dyDescent="0.25">
      <c r="A101" s="95"/>
      <c r="B101" s="95"/>
      <c r="C101" s="3" t="s">
        <v>201</v>
      </c>
      <c r="D101" s="95"/>
      <c r="E101" s="95"/>
      <c r="F101" s="30" t="s">
        <v>18</v>
      </c>
      <c r="G101" s="8" t="s">
        <v>92</v>
      </c>
      <c r="H101" s="12" t="s">
        <v>25</v>
      </c>
      <c r="I101" s="30"/>
      <c r="J101" s="21" t="s">
        <v>210</v>
      </c>
      <c r="K101" s="49" t="s">
        <v>66</v>
      </c>
      <c r="L101" s="8"/>
      <c r="N101" s="8"/>
      <c r="O101" s="99"/>
      <c r="P101" s="99"/>
      <c r="Q101" s="99"/>
    </row>
    <row r="102" spans="1:22" s="14" customFormat="1" x14ac:dyDescent="0.25">
      <c r="A102" s="94"/>
      <c r="B102" s="94"/>
      <c r="C102" s="5" t="s">
        <v>47</v>
      </c>
      <c r="D102" s="94"/>
      <c r="E102" s="94"/>
      <c r="F102" s="11" t="s">
        <v>18</v>
      </c>
      <c r="G102" s="8" t="s">
        <v>92</v>
      </c>
      <c r="H102" s="11" t="s">
        <v>13</v>
      </c>
      <c r="I102" s="10"/>
      <c r="J102" s="21" t="s">
        <v>210</v>
      </c>
      <c r="K102" s="8" t="s">
        <v>90</v>
      </c>
      <c r="L102" s="6"/>
      <c r="M102" s="6"/>
      <c r="N102" s="8"/>
      <c r="O102" s="128"/>
      <c r="P102" s="6"/>
      <c r="Q102" s="6"/>
      <c r="R102" s="8"/>
      <c r="S102" s="4"/>
      <c r="T102" s="6"/>
      <c r="U102" s="6"/>
      <c r="V102" s="6"/>
    </row>
    <row r="103" spans="1:22" s="14" customFormat="1" x14ac:dyDescent="0.25">
      <c r="A103" s="95"/>
      <c r="B103" s="95"/>
      <c r="C103" s="3" t="s">
        <v>202</v>
      </c>
      <c r="D103" s="95"/>
      <c r="E103" s="95"/>
      <c r="F103" s="11" t="s">
        <v>170</v>
      </c>
      <c r="G103" s="8" t="s">
        <v>92</v>
      </c>
      <c r="H103" s="12" t="s">
        <v>195</v>
      </c>
      <c r="I103" s="10"/>
      <c r="J103" s="21" t="s">
        <v>212</v>
      </c>
      <c r="K103" s="8" t="s">
        <v>90</v>
      </c>
      <c r="L103" s="8"/>
      <c r="M103" s="6"/>
      <c r="N103" s="8"/>
      <c r="O103" s="99"/>
      <c r="P103" s="99"/>
      <c r="Q103" s="99"/>
      <c r="R103" s="6"/>
      <c r="S103" s="4"/>
      <c r="T103" s="6"/>
      <c r="U103" s="6"/>
      <c r="V103" s="6"/>
    </row>
    <row r="104" spans="1:22" s="14" customFormat="1" x14ac:dyDescent="0.25">
      <c r="A104" s="94"/>
      <c r="B104" s="94"/>
      <c r="C104" s="5" t="s">
        <v>103</v>
      </c>
      <c r="D104" s="94"/>
      <c r="E104" s="94"/>
      <c r="F104" s="11" t="s">
        <v>116</v>
      </c>
      <c r="G104" s="8" t="s">
        <v>92</v>
      </c>
      <c r="H104" s="12" t="s">
        <v>102</v>
      </c>
      <c r="I104" s="10"/>
      <c r="J104" s="21" t="s">
        <v>129</v>
      </c>
      <c r="K104" s="8" t="s">
        <v>90</v>
      </c>
      <c r="L104" s="6"/>
      <c r="M104" s="6"/>
      <c r="N104" s="8"/>
      <c r="O104" s="128"/>
      <c r="P104" s="6"/>
      <c r="Q104" s="6"/>
      <c r="R104" s="8"/>
      <c r="S104" s="4"/>
      <c r="T104" s="6"/>
      <c r="U104" s="6"/>
      <c r="V104" s="6"/>
    </row>
    <row r="105" spans="1:22" x14ac:dyDescent="0.25">
      <c r="A105" s="95"/>
      <c r="B105" s="95"/>
      <c r="C105" s="3" t="s">
        <v>216</v>
      </c>
      <c r="D105" s="95"/>
      <c r="E105" s="95"/>
      <c r="F105" s="11" t="s">
        <v>170</v>
      </c>
      <c r="G105" s="8" t="s">
        <v>77</v>
      </c>
      <c r="H105" s="12" t="s">
        <v>25</v>
      </c>
      <c r="J105" s="57" t="s">
        <v>212</v>
      </c>
      <c r="K105" s="8" t="s">
        <v>90</v>
      </c>
      <c r="L105" s="8"/>
      <c r="M105" s="8"/>
      <c r="N105" s="8"/>
      <c r="O105" s="99"/>
      <c r="P105" s="99"/>
      <c r="Q105" s="99"/>
      <c r="S105" s="9"/>
      <c r="T105" s="8"/>
      <c r="U105" s="8"/>
      <c r="V105" s="8"/>
    </row>
    <row r="106" spans="1:22" x14ac:dyDescent="0.25">
      <c r="A106" s="93"/>
      <c r="B106" s="93"/>
      <c r="C106" s="2" t="s">
        <v>61</v>
      </c>
      <c r="D106" s="93"/>
      <c r="E106" s="93"/>
      <c r="F106" s="13" t="s">
        <v>18</v>
      </c>
      <c r="G106" s="89" t="s">
        <v>92</v>
      </c>
      <c r="H106" s="13" t="s">
        <v>87</v>
      </c>
      <c r="I106" s="13"/>
      <c r="J106" s="21" t="s">
        <v>210</v>
      </c>
      <c r="K106" s="7" t="s">
        <v>90</v>
      </c>
      <c r="L106" s="7"/>
      <c r="M106" s="34"/>
      <c r="N106" s="8"/>
      <c r="O106" s="234"/>
      <c r="P106" s="7"/>
      <c r="R106" s="8"/>
      <c r="S106" s="25"/>
      <c r="T106" s="24"/>
      <c r="U106" s="24"/>
      <c r="V106" s="24"/>
    </row>
    <row r="107" spans="1:22" s="14" customFormat="1" x14ac:dyDescent="0.25">
      <c r="A107" s="95"/>
      <c r="B107" s="95"/>
      <c r="C107" s="3" t="s">
        <v>203</v>
      </c>
      <c r="D107" s="95"/>
      <c r="E107" s="95"/>
      <c r="F107" s="11" t="s">
        <v>170</v>
      </c>
      <c r="G107" s="8" t="s">
        <v>77</v>
      </c>
      <c r="H107" s="13" t="s">
        <v>13</v>
      </c>
      <c r="I107" s="10"/>
      <c r="J107" s="21" t="s">
        <v>212</v>
      </c>
      <c r="K107" s="8" t="s">
        <v>90</v>
      </c>
      <c r="L107" s="8"/>
      <c r="M107" s="6"/>
      <c r="N107" s="8"/>
      <c r="O107" s="99"/>
      <c r="P107" s="99"/>
      <c r="Q107" s="99"/>
      <c r="R107" s="6"/>
      <c r="S107" s="4"/>
      <c r="T107" s="6"/>
      <c r="U107" s="6"/>
      <c r="V107" s="6"/>
    </row>
    <row r="108" spans="1:22" s="14" customFormat="1" x14ac:dyDescent="0.25">
      <c r="A108" s="94"/>
      <c r="B108" s="94"/>
      <c r="C108" s="5" t="s">
        <v>29</v>
      </c>
      <c r="D108" s="94"/>
      <c r="E108" s="94"/>
      <c r="F108" s="11" t="s">
        <v>37</v>
      </c>
      <c r="G108" s="8" t="s">
        <v>92</v>
      </c>
      <c r="H108" s="11" t="s">
        <v>7</v>
      </c>
      <c r="I108" s="10"/>
      <c r="J108" s="21"/>
      <c r="K108" s="8" t="s">
        <v>90</v>
      </c>
      <c r="L108" s="6"/>
      <c r="M108" s="6"/>
      <c r="N108" s="6"/>
      <c r="O108" s="99"/>
      <c r="P108" s="99"/>
      <c r="Q108" s="99"/>
      <c r="R108" s="6"/>
      <c r="S108" s="4"/>
      <c r="T108" s="6"/>
      <c r="U108" s="6"/>
      <c r="V108" s="6"/>
    </row>
    <row r="109" spans="1:22" s="14" customFormat="1" x14ac:dyDescent="0.25">
      <c r="A109" s="95"/>
      <c r="B109" s="95"/>
      <c r="C109" s="3" t="s">
        <v>205</v>
      </c>
      <c r="D109" s="95"/>
      <c r="E109" s="95"/>
      <c r="F109" s="11" t="s">
        <v>170</v>
      </c>
      <c r="G109" s="8" t="s">
        <v>77</v>
      </c>
      <c r="H109" s="12" t="s">
        <v>13</v>
      </c>
      <c r="I109" s="10"/>
      <c r="J109" s="21" t="s">
        <v>212</v>
      </c>
      <c r="K109" s="8" t="s">
        <v>90</v>
      </c>
      <c r="L109" s="8"/>
      <c r="M109" s="6"/>
      <c r="N109" s="8"/>
      <c r="O109" s="99"/>
      <c r="P109" s="99"/>
      <c r="Q109" s="99"/>
      <c r="R109" s="6"/>
      <c r="S109" s="4"/>
      <c r="T109" s="6"/>
      <c r="U109" s="6"/>
      <c r="V109" s="6"/>
    </row>
    <row r="110" spans="1:22" s="29" customFormat="1" x14ac:dyDescent="0.25">
      <c r="A110" s="95"/>
      <c r="B110" s="95"/>
      <c r="C110" s="3" t="s">
        <v>206</v>
      </c>
      <c r="D110" s="95"/>
      <c r="E110" s="95"/>
      <c r="F110" s="11" t="s">
        <v>170</v>
      </c>
      <c r="G110" s="8" t="s">
        <v>77</v>
      </c>
      <c r="H110" s="12" t="s">
        <v>173</v>
      </c>
      <c r="I110" s="10"/>
      <c r="J110" s="21" t="s">
        <v>212</v>
      </c>
      <c r="K110" s="8" t="s">
        <v>90</v>
      </c>
      <c r="L110" s="8"/>
      <c r="M110" s="6"/>
      <c r="N110" s="8"/>
      <c r="O110" s="99"/>
      <c r="P110" s="99"/>
      <c r="Q110" s="99"/>
      <c r="R110" s="6"/>
      <c r="S110" s="4"/>
      <c r="T110" s="6"/>
      <c r="U110" s="6"/>
      <c r="V110" s="6"/>
    </row>
    <row r="111" spans="1:22" s="29" customFormat="1" x14ac:dyDescent="0.25">
      <c r="A111" s="93"/>
      <c r="B111" s="93"/>
      <c r="C111" s="2" t="s">
        <v>100</v>
      </c>
      <c r="D111" s="93"/>
      <c r="E111" s="93"/>
      <c r="F111" s="13" t="s">
        <v>99</v>
      </c>
      <c r="G111" s="89" t="s">
        <v>92</v>
      </c>
      <c r="H111" s="13" t="s">
        <v>50</v>
      </c>
      <c r="I111" s="13"/>
      <c r="J111" s="28" t="s">
        <v>126</v>
      </c>
      <c r="K111" s="1" t="s">
        <v>90</v>
      </c>
      <c r="L111" s="1"/>
      <c r="M111" s="6"/>
      <c r="N111" s="8"/>
      <c r="O111" s="227"/>
      <c r="P111" s="1"/>
      <c r="Q111" s="6"/>
      <c r="R111" s="8"/>
      <c r="S111" s="4"/>
      <c r="T111" s="6"/>
      <c r="U111" s="6"/>
      <c r="V111" s="6"/>
    </row>
    <row r="112" spans="1:22" s="14" customFormat="1" x14ac:dyDescent="0.25">
      <c r="A112" s="96"/>
      <c r="B112" s="96"/>
      <c r="C112" s="33" t="s">
        <v>33</v>
      </c>
      <c r="D112" s="96"/>
      <c r="E112" s="96"/>
      <c r="F112" s="35" t="s">
        <v>37</v>
      </c>
      <c r="G112" s="89" t="s">
        <v>92</v>
      </c>
      <c r="H112" s="35" t="s">
        <v>34</v>
      </c>
      <c r="I112" s="35"/>
      <c r="J112" s="21"/>
      <c r="K112" s="34" t="s">
        <v>90</v>
      </c>
      <c r="L112" s="34"/>
      <c r="M112" s="6"/>
      <c r="N112" s="34"/>
      <c r="O112" s="11"/>
      <c r="P112" s="6"/>
      <c r="Q112" s="6"/>
      <c r="R112" s="6"/>
      <c r="S112" s="25"/>
      <c r="T112" s="24"/>
      <c r="U112" s="24"/>
      <c r="V112" s="24"/>
    </row>
    <row r="113" spans="1:22" s="14" customFormat="1" x14ac:dyDescent="0.25">
      <c r="A113" s="94"/>
      <c r="B113" s="94"/>
      <c r="C113" s="5" t="s">
        <v>27</v>
      </c>
      <c r="D113" s="94"/>
      <c r="E113" s="94"/>
      <c r="F113" s="11" t="s">
        <v>36</v>
      </c>
      <c r="G113" s="8" t="s">
        <v>92</v>
      </c>
      <c r="H113" s="11" t="s">
        <v>13</v>
      </c>
      <c r="I113" s="10"/>
      <c r="J113" s="21" t="s">
        <v>273</v>
      </c>
      <c r="K113" s="8" t="s">
        <v>90</v>
      </c>
      <c r="L113" s="6"/>
      <c r="M113" s="6"/>
      <c r="N113" s="6"/>
      <c r="O113" s="128"/>
      <c r="P113" s="6"/>
      <c r="Q113" s="6"/>
      <c r="R113" s="6"/>
      <c r="S113" s="4"/>
      <c r="T113" s="6"/>
      <c r="U113" s="6"/>
      <c r="V113" s="6"/>
    </row>
    <row r="114" spans="1:22" x14ac:dyDescent="0.25">
      <c r="A114" s="93"/>
      <c r="B114" s="93"/>
      <c r="C114" s="2" t="s">
        <v>98</v>
      </c>
      <c r="D114" s="93"/>
      <c r="E114" s="93"/>
      <c r="F114" s="13" t="s">
        <v>99</v>
      </c>
      <c r="G114" s="89" t="s">
        <v>92</v>
      </c>
      <c r="H114" s="13" t="s">
        <v>101</v>
      </c>
      <c r="I114" s="13"/>
      <c r="J114" s="28" t="s">
        <v>126</v>
      </c>
      <c r="K114" s="1" t="s">
        <v>90</v>
      </c>
      <c r="L114" s="1"/>
      <c r="M114" s="34"/>
      <c r="N114" s="8"/>
      <c r="O114" s="227"/>
      <c r="P114" s="1"/>
      <c r="R114" s="8"/>
    </row>
    <row r="115" spans="1:22" x14ac:dyDescent="0.25">
      <c r="A115" s="94"/>
      <c r="B115" s="94"/>
      <c r="C115" s="5" t="s">
        <v>67</v>
      </c>
      <c r="D115" s="94"/>
      <c r="E115" s="94"/>
      <c r="F115" s="11" t="s">
        <v>26</v>
      </c>
      <c r="G115" s="8" t="s">
        <v>92</v>
      </c>
      <c r="H115" s="11" t="s">
        <v>7</v>
      </c>
      <c r="K115" s="8" t="s">
        <v>90</v>
      </c>
    </row>
    <row r="116" spans="1:22" x14ac:dyDescent="0.25">
      <c r="A116" s="94"/>
      <c r="B116" s="94"/>
      <c r="C116" s="5" t="s">
        <v>70</v>
      </c>
      <c r="D116" s="94"/>
      <c r="E116" s="94"/>
      <c r="F116" s="11" t="s">
        <v>71</v>
      </c>
      <c r="G116" s="8" t="s">
        <v>92</v>
      </c>
      <c r="H116" s="11" t="s">
        <v>31</v>
      </c>
      <c r="J116" s="5"/>
      <c r="K116" s="8" t="s">
        <v>90</v>
      </c>
      <c r="N116" s="8"/>
      <c r="R116" s="8"/>
    </row>
    <row r="117" spans="1:22" x14ac:dyDescent="0.25">
      <c r="A117" s="93"/>
      <c r="B117" s="93"/>
      <c r="C117" s="2" t="s">
        <v>96</v>
      </c>
      <c r="D117" s="93"/>
      <c r="E117" s="93"/>
      <c r="F117" s="13" t="s">
        <v>18</v>
      </c>
      <c r="G117" s="89" t="s">
        <v>92</v>
      </c>
      <c r="H117" s="13" t="s">
        <v>123</v>
      </c>
      <c r="I117" s="13"/>
      <c r="J117" s="14"/>
      <c r="K117" s="1" t="s">
        <v>90</v>
      </c>
      <c r="L117" s="1"/>
      <c r="N117" s="8"/>
      <c r="O117" s="227"/>
      <c r="P117" s="1"/>
      <c r="R117" s="8"/>
    </row>
    <row r="118" spans="1:22" x14ac:dyDescent="0.25">
      <c r="A118" s="94"/>
      <c r="B118" s="94"/>
      <c r="C118" s="5" t="s">
        <v>68</v>
      </c>
      <c r="D118" s="94"/>
      <c r="E118" s="94"/>
      <c r="F118" s="11" t="s">
        <v>18</v>
      </c>
      <c r="G118" s="8" t="s">
        <v>92</v>
      </c>
      <c r="H118" s="11" t="s">
        <v>7</v>
      </c>
      <c r="J118" s="36"/>
      <c r="K118" s="8" t="s">
        <v>90</v>
      </c>
    </row>
    <row r="119" spans="1:22" x14ac:dyDescent="0.25">
      <c r="A119" s="94"/>
      <c r="B119" s="94"/>
      <c r="C119" s="5" t="s">
        <v>117</v>
      </c>
      <c r="D119" s="94"/>
      <c r="E119" s="94"/>
      <c r="F119" s="11" t="s">
        <v>118</v>
      </c>
      <c r="G119" s="8" t="s">
        <v>92</v>
      </c>
      <c r="H119" s="11" t="s">
        <v>13</v>
      </c>
      <c r="J119" s="21" t="s">
        <v>210</v>
      </c>
      <c r="K119" s="8" t="s">
        <v>90</v>
      </c>
      <c r="N119" s="8"/>
      <c r="R119" s="8"/>
    </row>
    <row r="120" spans="1:22" x14ac:dyDescent="0.25">
      <c r="A120" s="94"/>
      <c r="B120" s="94"/>
      <c r="C120" s="5" t="s">
        <v>136</v>
      </c>
      <c r="D120" s="94"/>
      <c r="E120" s="94"/>
      <c r="F120" s="11" t="s">
        <v>18</v>
      </c>
      <c r="G120" s="8" t="s">
        <v>92</v>
      </c>
      <c r="H120" s="11" t="s">
        <v>135</v>
      </c>
      <c r="J120" s="21">
        <f>2021-2003</f>
        <v>18</v>
      </c>
      <c r="K120" s="8" t="s">
        <v>90</v>
      </c>
      <c r="N120" s="8"/>
      <c r="R120" s="8"/>
    </row>
    <row r="121" spans="1:22" x14ac:dyDescent="0.25">
      <c r="A121" s="94"/>
      <c r="B121" s="94"/>
      <c r="C121" s="5" t="s">
        <v>108</v>
      </c>
      <c r="D121" s="94"/>
      <c r="E121" s="94"/>
      <c r="F121" s="11" t="s">
        <v>71</v>
      </c>
      <c r="G121" s="8" t="s">
        <v>92</v>
      </c>
      <c r="H121" s="11" t="s">
        <v>50</v>
      </c>
      <c r="J121" s="5"/>
      <c r="K121" s="8" t="s">
        <v>90</v>
      </c>
      <c r="N121" s="8"/>
      <c r="R121" s="8"/>
    </row>
    <row r="122" spans="1:22" s="14" customFormat="1" x14ac:dyDescent="0.25">
      <c r="A122" s="94"/>
      <c r="B122" s="94"/>
      <c r="C122" s="5" t="s">
        <v>107</v>
      </c>
      <c r="D122" s="94"/>
      <c r="E122" s="94"/>
      <c r="F122" s="11" t="s">
        <v>71</v>
      </c>
      <c r="G122" s="8" t="s">
        <v>92</v>
      </c>
      <c r="H122" s="11" t="s">
        <v>50</v>
      </c>
      <c r="I122" s="10"/>
      <c r="J122" s="5"/>
      <c r="K122" s="8" t="s">
        <v>90</v>
      </c>
      <c r="L122" s="6"/>
      <c r="M122" s="6"/>
      <c r="N122" s="8"/>
      <c r="O122" s="128"/>
      <c r="P122" s="6"/>
      <c r="Q122" s="6"/>
      <c r="R122" s="8"/>
      <c r="S122" s="4"/>
      <c r="T122" s="6"/>
      <c r="U122" s="6"/>
      <c r="V122" s="6"/>
    </row>
    <row r="123" spans="1:22" s="14" customFormat="1" x14ac:dyDescent="0.25">
      <c r="A123" s="93"/>
      <c r="B123" s="93"/>
      <c r="C123" s="2" t="s">
        <v>140</v>
      </c>
      <c r="D123" s="93"/>
      <c r="E123" s="93"/>
      <c r="F123" s="13" t="s">
        <v>18</v>
      </c>
      <c r="G123" s="89" t="s">
        <v>92</v>
      </c>
      <c r="H123" s="13" t="s">
        <v>142</v>
      </c>
      <c r="I123" s="13"/>
      <c r="J123" s="28">
        <f>2021-2006</f>
        <v>15</v>
      </c>
      <c r="K123" s="1" t="s">
        <v>90</v>
      </c>
      <c r="L123" s="1"/>
      <c r="M123" s="6"/>
      <c r="N123" s="8"/>
      <c r="O123" s="227"/>
      <c r="P123" s="1"/>
      <c r="Q123" s="6"/>
      <c r="R123" s="8"/>
      <c r="S123" s="4"/>
      <c r="T123" s="6"/>
      <c r="U123" s="6"/>
      <c r="V123" s="6"/>
    </row>
    <row r="124" spans="1:22" s="14" customFormat="1" x14ac:dyDescent="0.25">
      <c r="A124" s="94"/>
      <c r="B124" s="94"/>
      <c r="C124" s="5" t="s">
        <v>109</v>
      </c>
      <c r="D124" s="94"/>
      <c r="E124" s="94"/>
      <c r="F124" s="11" t="s">
        <v>71</v>
      </c>
      <c r="G124" s="8" t="s">
        <v>92</v>
      </c>
      <c r="H124" s="11" t="s">
        <v>101</v>
      </c>
      <c r="I124" s="10"/>
      <c r="J124" s="21"/>
      <c r="K124" s="8" t="s">
        <v>90</v>
      </c>
      <c r="L124" s="6"/>
      <c r="M124" s="6"/>
      <c r="N124" s="8"/>
      <c r="O124" s="128"/>
      <c r="P124" s="6"/>
      <c r="Q124" s="6"/>
      <c r="R124" s="8"/>
      <c r="S124" s="4"/>
      <c r="T124" s="6"/>
      <c r="U124" s="6"/>
      <c r="V124" s="6"/>
    </row>
    <row r="125" spans="1:22" s="14" customFormat="1" x14ac:dyDescent="0.25">
      <c r="A125" s="94"/>
      <c r="B125" s="94"/>
      <c r="C125" s="5" t="s">
        <v>110</v>
      </c>
      <c r="D125" s="94"/>
      <c r="E125" s="94"/>
      <c r="F125" s="11" t="s">
        <v>71</v>
      </c>
      <c r="G125" s="8" t="s">
        <v>92</v>
      </c>
      <c r="H125" s="11" t="s">
        <v>50</v>
      </c>
      <c r="I125" s="10"/>
      <c r="K125" s="8" t="s">
        <v>90</v>
      </c>
      <c r="L125" s="6"/>
      <c r="M125" s="6"/>
      <c r="N125" s="8"/>
      <c r="O125" s="128"/>
      <c r="P125" s="6"/>
      <c r="Q125" s="6"/>
      <c r="R125" s="8"/>
      <c r="S125" s="4"/>
      <c r="T125" s="6"/>
      <c r="U125" s="6"/>
      <c r="V125" s="6"/>
    </row>
    <row r="126" spans="1:22" x14ac:dyDescent="0.25">
      <c r="A126" s="94"/>
      <c r="B126" s="94"/>
      <c r="C126" s="5" t="s">
        <v>112</v>
      </c>
      <c r="D126" s="94"/>
      <c r="E126" s="94"/>
      <c r="F126" s="11" t="s">
        <v>71</v>
      </c>
      <c r="G126" s="8" t="s">
        <v>92</v>
      </c>
      <c r="H126" s="11" t="s">
        <v>101</v>
      </c>
      <c r="J126" s="14"/>
      <c r="K126" s="8" t="s">
        <v>90</v>
      </c>
      <c r="N126" s="8"/>
      <c r="R126" s="8"/>
    </row>
    <row r="127" spans="1:22" x14ac:dyDescent="0.25">
      <c r="A127" s="93"/>
      <c r="B127" s="93"/>
      <c r="C127" s="2" t="s">
        <v>138</v>
      </c>
      <c r="D127" s="93"/>
      <c r="E127" s="93"/>
      <c r="F127" s="13" t="s">
        <v>18</v>
      </c>
      <c r="G127" s="89" t="s">
        <v>92</v>
      </c>
      <c r="H127" s="13" t="s">
        <v>114</v>
      </c>
      <c r="I127" s="13"/>
      <c r="J127" s="28">
        <f>2021-2008</f>
        <v>13</v>
      </c>
      <c r="K127" s="1" t="s">
        <v>90</v>
      </c>
      <c r="L127" s="1"/>
      <c r="N127" s="8"/>
      <c r="O127" s="227"/>
      <c r="P127" s="1"/>
      <c r="R127" s="8"/>
    </row>
    <row r="128" spans="1:22" s="2" customFormat="1" x14ac:dyDescent="0.25">
      <c r="A128" s="94"/>
      <c r="B128" s="94"/>
      <c r="C128" s="5" t="s">
        <v>145</v>
      </c>
      <c r="D128" s="94"/>
      <c r="E128" s="94"/>
      <c r="F128" s="11" t="s">
        <v>18</v>
      </c>
      <c r="G128" s="8" t="s">
        <v>92</v>
      </c>
      <c r="H128" s="11" t="s">
        <v>142</v>
      </c>
      <c r="I128" s="10"/>
      <c r="J128" s="21">
        <f>2021-2006</f>
        <v>15</v>
      </c>
      <c r="K128" s="8" t="s">
        <v>90</v>
      </c>
      <c r="L128" s="6"/>
      <c r="M128" s="6"/>
      <c r="N128" s="8"/>
      <c r="O128" s="128"/>
      <c r="P128" s="6"/>
      <c r="Q128" s="6"/>
      <c r="R128" s="8"/>
      <c r="S128" s="4"/>
      <c r="T128" s="6"/>
      <c r="U128" s="6"/>
      <c r="V128" s="6"/>
    </row>
    <row r="129" spans="1:22" x14ac:dyDescent="0.25">
      <c r="A129" s="94"/>
      <c r="B129" s="94"/>
      <c r="C129" s="5" t="s">
        <v>141</v>
      </c>
      <c r="D129" s="94"/>
      <c r="E129" s="94"/>
      <c r="F129" s="11" t="s">
        <v>18</v>
      </c>
      <c r="G129" s="8" t="s">
        <v>92</v>
      </c>
      <c r="H129" s="11" t="s">
        <v>142</v>
      </c>
      <c r="J129" s="21">
        <f>2021-2006</f>
        <v>15</v>
      </c>
      <c r="K129" s="8" t="s">
        <v>90</v>
      </c>
      <c r="N129" s="8"/>
      <c r="R129" s="8"/>
    </row>
    <row r="130" spans="1:22" x14ac:dyDescent="0.25">
      <c r="A130" s="93"/>
      <c r="B130" s="93"/>
      <c r="C130" s="2" t="s">
        <v>9</v>
      </c>
      <c r="D130" s="93"/>
      <c r="E130" s="93"/>
      <c r="F130" s="13" t="s">
        <v>18</v>
      </c>
      <c r="G130" s="89" t="s">
        <v>92</v>
      </c>
      <c r="H130" s="13" t="s">
        <v>88</v>
      </c>
      <c r="I130" s="13"/>
      <c r="J130" s="5"/>
      <c r="K130" s="7" t="s">
        <v>90</v>
      </c>
      <c r="L130" s="7"/>
      <c r="N130" s="8"/>
      <c r="O130" s="234"/>
      <c r="P130" s="7"/>
      <c r="R130" s="8"/>
      <c r="S130" s="25"/>
      <c r="T130" s="24"/>
      <c r="U130" s="24"/>
      <c r="V130" s="24"/>
    </row>
    <row r="131" spans="1:22" x14ac:dyDescent="0.25">
      <c r="A131" s="94"/>
      <c r="B131" s="94"/>
      <c r="C131" s="5" t="s">
        <v>115</v>
      </c>
      <c r="D131" s="94"/>
      <c r="E131" s="94"/>
      <c r="F131" s="11" t="s">
        <v>18</v>
      </c>
      <c r="G131" s="8" t="s">
        <v>77</v>
      </c>
      <c r="H131" s="11" t="s">
        <v>7</v>
      </c>
      <c r="J131" s="14"/>
      <c r="K131" s="8" t="s">
        <v>90</v>
      </c>
      <c r="N131" s="8"/>
      <c r="R131" s="8"/>
    </row>
    <row r="132" spans="1:22" s="33" customFormat="1" x14ac:dyDescent="0.25">
      <c r="A132" s="94"/>
      <c r="B132" s="94"/>
      <c r="C132" s="5" t="s">
        <v>139</v>
      </c>
      <c r="D132" s="94"/>
      <c r="E132" s="94"/>
      <c r="F132" s="11" t="s">
        <v>18</v>
      </c>
      <c r="G132" s="8" t="s">
        <v>92</v>
      </c>
      <c r="H132" s="11" t="s">
        <v>114</v>
      </c>
      <c r="I132" s="10"/>
      <c r="J132" s="21">
        <f>2021-2008</f>
        <v>13</v>
      </c>
      <c r="K132" s="8" t="s">
        <v>90</v>
      </c>
      <c r="L132" s="6"/>
      <c r="M132" s="6"/>
      <c r="N132" s="8"/>
      <c r="O132" s="128"/>
      <c r="P132" s="6"/>
      <c r="Q132" s="6"/>
      <c r="R132" s="8"/>
      <c r="S132" s="4"/>
      <c r="T132" s="6"/>
      <c r="U132" s="6"/>
      <c r="V132" s="6"/>
    </row>
    <row r="133" spans="1:22" x14ac:dyDescent="0.25">
      <c r="A133" s="93"/>
      <c r="B133" s="93"/>
      <c r="C133" s="2" t="s">
        <v>111</v>
      </c>
      <c r="D133" s="93"/>
      <c r="E133" s="93"/>
      <c r="F133" s="13" t="s">
        <v>71</v>
      </c>
      <c r="G133" s="89" t="s">
        <v>77</v>
      </c>
      <c r="H133" s="13" t="s">
        <v>101</v>
      </c>
      <c r="I133" s="13" t="s">
        <v>77</v>
      </c>
      <c r="J133" s="5" t="s">
        <v>210</v>
      </c>
      <c r="K133" s="1" t="s">
        <v>90</v>
      </c>
      <c r="L133" s="1"/>
      <c r="N133" s="8"/>
      <c r="O133" s="227"/>
      <c r="P133" s="1"/>
      <c r="R133" s="8"/>
    </row>
    <row r="134" spans="1:22" x14ac:dyDescent="0.25">
      <c r="A134" s="93"/>
      <c r="B134" s="93"/>
      <c r="C134" s="2" t="s">
        <v>137</v>
      </c>
      <c r="D134" s="93"/>
      <c r="E134" s="93"/>
      <c r="F134" s="13" t="s">
        <v>18</v>
      </c>
      <c r="G134" s="89" t="s">
        <v>77</v>
      </c>
      <c r="H134" s="13" t="s">
        <v>135</v>
      </c>
      <c r="I134" s="13" t="s">
        <v>77</v>
      </c>
      <c r="J134" s="28" t="s">
        <v>210</v>
      </c>
      <c r="K134" s="1" t="s">
        <v>90</v>
      </c>
      <c r="L134" s="1"/>
      <c r="M134" s="34"/>
      <c r="N134" s="8"/>
      <c r="O134" s="227"/>
      <c r="P134" s="1"/>
      <c r="R134" s="8"/>
    </row>
    <row r="135" spans="1:22" x14ac:dyDescent="0.25">
      <c r="A135" s="94"/>
      <c r="B135" s="94"/>
      <c r="C135" s="5" t="s">
        <v>132</v>
      </c>
      <c r="D135" s="94"/>
      <c r="E135" s="94"/>
      <c r="F135" s="11" t="s">
        <v>18</v>
      </c>
      <c r="G135" s="8" t="s">
        <v>77</v>
      </c>
      <c r="H135" s="11" t="s">
        <v>31</v>
      </c>
      <c r="J135" s="21" t="s">
        <v>210</v>
      </c>
      <c r="K135" s="8" t="s">
        <v>90</v>
      </c>
      <c r="N135" s="8"/>
      <c r="R135" s="8"/>
    </row>
    <row r="136" spans="1:22" x14ac:dyDescent="0.25">
      <c r="A136" s="93"/>
      <c r="B136" s="93"/>
      <c r="C136" s="2" t="s">
        <v>113</v>
      </c>
      <c r="D136" s="93"/>
      <c r="E136" s="93"/>
      <c r="F136" s="13" t="s">
        <v>18</v>
      </c>
      <c r="G136" s="89" t="s">
        <v>92</v>
      </c>
      <c r="H136" s="13" t="s">
        <v>146</v>
      </c>
      <c r="I136" s="13"/>
      <c r="K136" s="1" t="s">
        <v>90</v>
      </c>
      <c r="L136" s="1"/>
      <c r="N136" s="8"/>
      <c r="O136" s="227"/>
      <c r="P136" s="1"/>
      <c r="R136" s="8"/>
    </row>
    <row r="137" spans="1:22" s="33" customFormat="1" x14ac:dyDescent="0.25">
      <c r="A137" s="94"/>
      <c r="B137" s="94"/>
      <c r="C137" s="5" t="s">
        <v>144</v>
      </c>
      <c r="D137" s="94"/>
      <c r="E137" s="94"/>
      <c r="F137" s="11" t="s">
        <v>37</v>
      </c>
      <c r="G137" s="8" t="s">
        <v>92</v>
      </c>
      <c r="H137" s="11" t="s">
        <v>7</v>
      </c>
      <c r="I137" s="10"/>
      <c r="J137" s="21"/>
      <c r="K137" s="8" t="s">
        <v>90</v>
      </c>
      <c r="L137" s="6"/>
      <c r="M137" s="6"/>
      <c r="N137" s="6"/>
      <c r="O137" s="128"/>
      <c r="P137" s="6"/>
      <c r="Q137" s="6"/>
      <c r="R137" s="6"/>
      <c r="S137" s="4"/>
      <c r="T137" s="6"/>
      <c r="U137" s="6"/>
      <c r="V137" s="6"/>
    </row>
    <row r="138" spans="1:22" x14ac:dyDescent="0.25">
      <c r="A138" s="96"/>
      <c r="B138" s="96"/>
      <c r="C138" s="33" t="s">
        <v>24</v>
      </c>
      <c r="D138" s="96"/>
      <c r="E138" s="96"/>
      <c r="F138" s="35" t="s">
        <v>36</v>
      </c>
      <c r="G138" s="89" t="s">
        <v>92</v>
      </c>
      <c r="H138" s="35" t="s">
        <v>25</v>
      </c>
      <c r="I138" s="35"/>
      <c r="J138" s="21" t="s">
        <v>273</v>
      </c>
      <c r="K138" s="34" t="s">
        <v>90</v>
      </c>
      <c r="L138" s="34"/>
      <c r="N138" s="34"/>
      <c r="O138" s="233"/>
      <c r="P138" s="34"/>
      <c r="Q138" s="34"/>
      <c r="R138" s="34"/>
      <c r="S138" s="25"/>
      <c r="T138" s="24"/>
      <c r="U138" s="24"/>
      <c r="V138" s="24"/>
    </row>
    <row r="139" spans="1:22" x14ac:dyDescent="0.25">
      <c r="A139" s="94"/>
      <c r="B139" s="94"/>
      <c r="C139" s="5" t="s">
        <v>35</v>
      </c>
      <c r="D139" s="94"/>
      <c r="E139" s="94"/>
      <c r="F139" s="11" t="s">
        <v>26</v>
      </c>
      <c r="G139" s="8" t="s">
        <v>92</v>
      </c>
      <c r="H139" s="11" t="s">
        <v>34</v>
      </c>
      <c r="K139" s="8" t="s">
        <v>90</v>
      </c>
    </row>
    <row r="140" spans="1:22" x14ac:dyDescent="0.25">
      <c r="A140" s="96"/>
      <c r="B140" s="96"/>
      <c r="C140" s="33" t="s">
        <v>80</v>
      </c>
      <c r="D140" s="96"/>
      <c r="E140" s="96"/>
      <c r="F140" s="35" t="s">
        <v>18</v>
      </c>
      <c r="G140" s="89" t="s">
        <v>77</v>
      </c>
      <c r="H140" s="35" t="s">
        <v>7</v>
      </c>
      <c r="I140" s="35"/>
      <c r="J140" s="21" t="s">
        <v>210</v>
      </c>
      <c r="K140" s="34" t="s">
        <v>90</v>
      </c>
      <c r="L140" s="34"/>
      <c r="N140" s="34"/>
      <c r="O140" s="233"/>
      <c r="P140" s="34"/>
      <c r="Q140" s="34"/>
      <c r="R140" s="34"/>
      <c r="S140" s="25"/>
      <c r="T140" s="24"/>
      <c r="U140" s="24"/>
      <c r="V140" s="24"/>
    </row>
    <row r="141" spans="1:22" s="33" customFormat="1" x14ac:dyDescent="0.25">
      <c r="A141" s="96"/>
      <c r="B141" s="96"/>
      <c r="C141" s="33" t="s">
        <v>30</v>
      </c>
      <c r="D141" s="96"/>
      <c r="E141" s="96"/>
      <c r="F141" s="35" t="s">
        <v>37</v>
      </c>
      <c r="G141" s="89" t="s">
        <v>77</v>
      </c>
      <c r="H141" s="35" t="s">
        <v>31</v>
      </c>
      <c r="I141" s="35"/>
      <c r="J141" s="36" t="s">
        <v>230</v>
      </c>
      <c r="K141" s="34" t="s">
        <v>90</v>
      </c>
      <c r="L141" s="34"/>
      <c r="M141" s="6"/>
      <c r="N141" s="34"/>
      <c r="O141" s="233"/>
      <c r="P141" s="34"/>
      <c r="Q141" s="34"/>
      <c r="R141" s="34"/>
      <c r="S141" s="25"/>
      <c r="T141" s="24"/>
      <c r="U141" s="24"/>
      <c r="V141" s="24"/>
    </row>
    <row r="142" spans="1:22" s="33" customFormat="1" x14ac:dyDescent="0.25">
      <c r="A142" s="94"/>
      <c r="B142" s="94"/>
      <c r="C142" s="5" t="s">
        <v>78</v>
      </c>
      <c r="D142" s="94"/>
      <c r="E142" s="94"/>
      <c r="F142" s="11" t="s">
        <v>18</v>
      </c>
      <c r="G142" s="8" t="s">
        <v>92</v>
      </c>
      <c r="H142" s="11" t="s">
        <v>50</v>
      </c>
      <c r="I142" s="10"/>
      <c r="J142" s="21"/>
      <c r="K142" s="8" t="s">
        <v>90</v>
      </c>
      <c r="L142" s="6"/>
      <c r="M142" s="6"/>
      <c r="N142" s="6"/>
      <c r="O142" s="128"/>
      <c r="P142" s="6"/>
      <c r="Q142" s="6"/>
      <c r="R142" s="6"/>
      <c r="S142" s="4"/>
      <c r="T142" s="6"/>
      <c r="U142" s="6"/>
      <c r="V142" s="6"/>
    </row>
    <row r="143" spans="1:22" x14ac:dyDescent="0.25">
      <c r="A143" s="94"/>
      <c r="B143" s="94"/>
      <c r="C143" s="5" t="s">
        <v>64</v>
      </c>
      <c r="D143" s="94"/>
      <c r="E143" s="94"/>
      <c r="F143" s="11" t="s">
        <v>18</v>
      </c>
      <c r="G143" s="8" t="s">
        <v>92</v>
      </c>
      <c r="H143" s="11" t="s">
        <v>13</v>
      </c>
      <c r="J143" s="21" t="s">
        <v>210</v>
      </c>
      <c r="K143" s="8" t="s">
        <v>90</v>
      </c>
    </row>
    <row r="144" spans="1:22" x14ac:dyDescent="0.25">
      <c r="A144" s="94"/>
      <c r="B144" s="94"/>
      <c r="C144" s="5" t="s">
        <v>82</v>
      </c>
      <c r="D144" s="94"/>
      <c r="E144" s="94"/>
      <c r="F144" s="11" t="s">
        <v>83</v>
      </c>
      <c r="G144" s="8" t="s">
        <v>77</v>
      </c>
      <c r="H144" s="11" t="s">
        <v>13</v>
      </c>
      <c r="J144" s="21" t="s">
        <v>231</v>
      </c>
      <c r="K144" s="8" t="s">
        <v>90</v>
      </c>
    </row>
    <row r="145" spans="1:22" x14ac:dyDescent="0.25">
      <c r="A145" s="5" t="s">
        <v>227</v>
      </c>
      <c r="B145" s="81"/>
      <c r="H145" s="5"/>
      <c r="K145" s="8"/>
      <c r="N145" s="8"/>
    </row>
    <row r="146" spans="1:22" x14ac:dyDescent="0.25">
      <c r="B146" s="81"/>
      <c r="H146" s="5"/>
      <c r="K146" s="8"/>
      <c r="L146" s="5"/>
      <c r="M146" s="5"/>
      <c r="N146" s="5"/>
      <c r="O146" s="5"/>
    </row>
    <row r="147" spans="1:22" x14ac:dyDescent="0.25">
      <c r="A147" s="21"/>
      <c r="B147" s="11"/>
      <c r="C147" s="6"/>
      <c r="F147" s="5"/>
      <c r="H147" s="20"/>
      <c r="I147" s="22"/>
      <c r="L147" s="5"/>
      <c r="M147" s="5"/>
      <c r="N147" s="5"/>
      <c r="O147" s="11"/>
      <c r="Q147" s="5"/>
      <c r="R147" s="5"/>
      <c r="S147" s="5"/>
      <c r="T147" s="5"/>
      <c r="U147" s="5"/>
      <c r="V147" s="5"/>
    </row>
    <row r="148" spans="1:22" x14ac:dyDescent="0.25">
      <c r="A148" s="21"/>
      <c r="B148" s="19"/>
      <c r="C148" s="6"/>
      <c r="F148" s="5"/>
      <c r="I148" s="22"/>
      <c r="O148" s="11"/>
      <c r="Q148" s="5"/>
      <c r="R148" s="5"/>
      <c r="S148" s="5"/>
      <c r="T148" s="5"/>
      <c r="U148" s="5"/>
      <c r="V148" s="5"/>
    </row>
    <row r="149" spans="1:22" x14ac:dyDescent="0.25">
      <c r="A149" s="21"/>
      <c r="B149" s="19"/>
      <c r="C149" s="6"/>
      <c r="F149" s="5"/>
      <c r="I149" s="22"/>
      <c r="O149" s="11"/>
      <c r="Q149" s="5"/>
      <c r="R149" s="5"/>
      <c r="S149" s="5"/>
      <c r="T149" s="5"/>
      <c r="U149" s="5"/>
      <c r="V149" s="5"/>
    </row>
    <row r="150" spans="1:22" x14ac:dyDescent="0.25">
      <c r="A150" s="11"/>
      <c r="B150" s="37"/>
      <c r="C150" s="6"/>
      <c r="F150" s="5"/>
      <c r="I150" s="22"/>
      <c r="O150" s="11"/>
      <c r="Q150" s="5"/>
      <c r="R150" s="5"/>
      <c r="S150" s="5"/>
      <c r="T150" s="5"/>
      <c r="U150" s="5"/>
      <c r="V150" s="5"/>
    </row>
    <row r="151" spans="1:22" x14ac:dyDescent="0.25">
      <c r="A151" s="11"/>
      <c r="B151" s="37"/>
      <c r="C151" s="6"/>
      <c r="F151" s="5"/>
      <c r="I151" s="22"/>
      <c r="J151" s="5"/>
      <c r="L151" s="5"/>
      <c r="M151" s="5"/>
      <c r="N151" s="5"/>
      <c r="O151" s="11"/>
      <c r="Q151" s="5"/>
      <c r="R151" s="5"/>
      <c r="S151" s="5"/>
      <c r="T151" s="5"/>
      <c r="U151" s="5"/>
      <c r="V151" s="5"/>
    </row>
    <row r="152" spans="1:22" x14ac:dyDescent="0.25">
      <c r="A152" s="21"/>
      <c r="B152" s="19"/>
      <c r="C152" s="6"/>
      <c r="F152" s="5"/>
      <c r="H152" s="5"/>
      <c r="I152" s="22"/>
      <c r="O152" s="11"/>
      <c r="Q152" s="5"/>
      <c r="R152" s="5"/>
      <c r="S152" s="5"/>
      <c r="T152" s="5"/>
      <c r="U152" s="5"/>
      <c r="V152" s="5"/>
    </row>
    <row r="153" spans="1:22" x14ac:dyDescent="0.25">
      <c r="A153" s="21"/>
      <c r="B153" s="19"/>
      <c r="C153" s="6"/>
      <c r="F153" s="5"/>
      <c r="H153" s="22"/>
      <c r="I153" s="22"/>
      <c r="J153" s="28"/>
      <c r="O153" s="11"/>
      <c r="Q153" s="5"/>
      <c r="R153" s="5"/>
      <c r="S153" s="5"/>
      <c r="T153" s="5"/>
      <c r="U153" s="5"/>
      <c r="V153" s="5"/>
    </row>
    <row r="154" spans="1:22" x14ac:dyDescent="0.25">
      <c r="A154" s="21"/>
      <c r="B154" s="19"/>
      <c r="C154" s="6"/>
      <c r="F154" s="5"/>
      <c r="H154" s="5"/>
      <c r="I154" s="22"/>
      <c r="J154" s="36"/>
      <c r="O154" s="11"/>
      <c r="Q154" s="5"/>
      <c r="R154" s="5"/>
      <c r="S154" s="5"/>
      <c r="T154" s="5"/>
      <c r="U154" s="5"/>
      <c r="V154" s="5"/>
    </row>
    <row r="155" spans="1:22" x14ac:dyDescent="0.25">
      <c r="A155" s="21"/>
      <c r="B155" s="19"/>
      <c r="C155" s="6"/>
      <c r="F155" s="5"/>
      <c r="H155" s="5"/>
      <c r="I155" s="22"/>
      <c r="O155" s="11"/>
      <c r="Q155" s="5"/>
      <c r="R155" s="5"/>
      <c r="S155" s="5"/>
      <c r="T155" s="5"/>
      <c r="U155" s="5"/>
      <c r="V155" s="5"/>
    </row>
    <row r="156" spans="1:22" x14ac:dyDescent="0.25">
      <c r="A156" s="11"/>
      <c r="B156" s="37"/>
      <c r="C156" s="6"/>
      <c r="F156" s="5"/>
      <c r="H156" s="5"/>
      <c r="I156" s="22"/>
      <c r="L156" s="5"/>
      <c r="M156" s="5"/>
      <c r="N156" s="5"/>
      <c r="O156" s="11"/>
      <c r="Q156" s="5"/>
      <c r="R156" s="5"/>
      <c r="S156" s="5"/>
      <c r="T156" s="5"/>
      <c r="U156" s="5"/>
      <c r="V156" s="5"/>
    </row>
    <row r="157" spans="1:22" x14ac:dyDescent="0.25">
      <c r="A157" s="11"/>
      <c r="B157" s="37"/>
      <c r="C157" s="6"/>
      <c r="F157" s="5"/>
      <c r="H157" s="22"/>
      <c r="I157" s="22"/>
      <c r="J157" s="27"/>
      <c r="O157" s="11"/>
      <c r="Q157" s="5"/>
      <c r="R157" s="5"/>
      <c r="S157" s="5"/>
      <c r="T157" s="5"/>
      <c r="U157" s="5"/>
      <c r="V157" s="5"/>
    </row>
    <row r="158" spans="1:22" x14ac:dyDescent="0.25">
      <c r="A158" s="21"/>
      <c r="B158" s="19"/>
      <c r="C158" s="6"/>
      <c r="F158" s="5"/>
      <c r="H158" s="5"/>
      <c r="I158" s="22"/>
      <c r="L158" s="5"/>
      <c r="M158" s="5"/>
      <c r="N158" s="5"/>
      <c r="O158" s="11"/>
      <c r="Q158" s="5"/>
      <c r="R158" s="5"/>
      <c r="S158" s="5"/>
      <c r="T158" s="5"/>
      <c r="U158" s="5"/>
      <c r="V158" s="5"/>
    </row>
    <row r="159" spans="1:22" x14ac:dyDescent="0.25">
      <c r="A159" s="21"/>
      <c r="B159" s="19"/>
      <c r="C159" s="6"/>
      <c r="F159" s="5"/>
      <c r="H159" s="5"/>
      <c r="I159" s="22"/>
      <c r="O159" s="11"/>
      <c r="Q159" s="5"/>
      <c r="R159" s="5"/>
      <c r="S159" s="5"/>
      <c r="T159" s="5"/>
      <c r="U159" s="5"/>
      <c r="V159" s="5"/>
    </row>
    <row r="160" spans="1:22" x14ac:dyDescent="0.25">
      <c r="A160" s="21"/>
      <c r="B160" s="11"/>
      <c r="C160" s="6"/>
      <c r="F160" s="5"/>
      <c r="H160" s="5"/>
      <c r="I160" s="22"/>
      <c r="O160" s="11"/>
      <c r="Q160" s="5"/>
      <c r="R160" s="5"/>
      <c r="S160" s="5"/>
      <c r="T160" s="5"/>
      <c r="U160" s="5"/>
      <c r="V160" s="5"/>
    </row>
    <row r="161" spans="1:22" x14ac:dyDescent="0.25">
      <c r="A161" s="21"/>
      <c r="B161" s="11"/>
      <c r="C161" s="6"/>
      <c r="F161" s="5"/>
      <c r="H161" s="5"/>
      <c r="I161" s="22"/>
      <c r="O161" s="11"/>
      <c r="Q161" s="5"/>
      <c r="R161" s="5"/>
      <c r="S161" s="5"/>
      <c r="T161" s="5"/>
      <c r="U161" s="5"/>
      <c r="V161" s="5"/>
    </row>
    <row r="162" spans="1:22" x14ac:dyDescent="0.25">
      <c r="A162" s="21"/>
      <c r="B162" s="11"/>
      <c r="C162" s="6"/>
      <c r="F162" s="5"/>
      <c r="H162" s="5"/>
      <c r="I162" s="22"/>
      <c r="O162" s="11"/>
      <c r="Q162" s="5"/>
      <c r="R162" s="5"/>
      <c r="S162" s="5"/>
      <c r="T162" s="5"/>
      <c r="U162" s="5"/>
      <c r="V162" s="5"/>
    </row>
    <row r="163" spans="1:22" x14ac:dyDescent="0.25">
      <c r="A163" s="21"/>
      <c r="B163" s="11"/>
      <c r="C163" s="6"/>
      <c r="F163" s="5"/>
      <c r="H163" s="5"/>
      <c r="I163" s="22"/>
      <c r="O163" s="11"/>
      <c r="Q163" s="5"/>
      <c r="R163" s="5"/>
      <c r="S163" s="5"/>
      <c r="T163" s="5"/>
      <c r="U163" s="5"/>
      <c r="V163" s="5"/>
    </row>
    <row r="164" spans="1:22" x14ac:dyDescent="0.25">
      <c r="A164" s="21"/>
      <c r="B164" s="11"/>
      <c r="C164" s="6"/>
      <c r="F164" s="5"/>
      <c r="H164" s="5"/>
      <c r="I164" s="22"/>
      <c r="J164" s="27"/>
      <c r="O164" s="11"/>
      <c r="Q164" s="5"/>
      <c r="R164" s="5"/>
      <c r="S164" s="5"/>
      <c r="T164" s="5"/>
      <c r="U164" s="5"/>
      <c r="V164" s="5"/>
    </row>
    <row r="165" spans="1:22" x14ac:dyDescent="0.25">
      <c r="A165" s="54"/>
      <c r="B165" s="11"/>
      <c r="C165" s="6"/>
      <c r="F165" s="5"/>
      <c r="I165" s="22"/>
      <c r="J165" s="36"/>
      <c r="O165" s="11"/>
      <c r="Q165" s="5"/>
      <c r="R165" s="5"/>
      <c r="S165" s="5"/>
      <c r="T165" s="5"/>
      <c r="U165" s="5"/>
      <c r="V165" s="5"/>
    </row>
    <row r="166" spans="1:22" x14ac:dyDescent="0.25">
      <c r="A166" s="54"/>
      <c r="B166" s="11"/>
      <c r="C166" s="6"/>
      <c r="F166" s="5"/>
      <c r="I166" s="22"/>
      <c r="J166" s="36"/>
      <c r="O166" s="11"/>
      <c r="Q166" s="5"/>
      <c r="R166" s="5"/>
      <c r="S166" s="5"/>
      <c r="T166" s="5"/>
      <c r="U166" s="5"/>
      <c r="V166" s="5"/>
    </row>
    <row r="167" spans="1:22" x14ac:dyDescent="0.25">
      <c r="A167" s="54"/>
      <c r="B167" s="11"/>
      <c r="C167" s="6"/>
      <c r="F167" s="5"/>
      <c r="I167" s="22"/>
      <c r="O167" s="11"/>
      <c r="Q167" s="5"/>
      <c r="R167" s="5"/>
      <c r="S167" s="5"/>
      <c r="T167" s="5"/>
      <c r="U167" s="5"/>
      <c r="V167" s="5"/>
    </row>
    <row r="168" spans="1:22" x14ac:dyDescent="0.25">
      <c r="A168" s="54"/>
      <c r="B168" s="11"/>
      <c r="C168" s="6"/>
      <c r="F168" s="5"/>
      <c r="I168" s="22"/>
      <c r="J168" s="27"/>
      <c r="O168" s="11"/>
      <c r="Q168" s="5"/>
      <c r="R168" s="5"/>
      <c r="S168" s="5"/>
      <c r="T168" s="5"/>
      <c r="U168" s="5"/>
      <c r="V168" s="5"/>
    </row>
    <row r="169" spans="1:22" x14ac:dyDescent="0.25">
      <c r="A169" s="54"/>
      <c r="B169" s="11"/>
      <c r="C169" s="6"/>
      <c r="F169" s="5"/>
      <c r="I169" s="22"/>
      <c r="O169" s="11"/>
      <c r="Q169" s="5"/>
      <c r="R169" s="5"/>
      <c r="S169" s="5"/>
      <c r="T169" s="5"/>
      <c r="U169" s="5"/>
      <c r="V169" s="5"/>
    </row>
    <row r="170" spans="1:22" x14ac:dyDescent="0.25">
      <c r="A170" s="54"/>
      <c r="B170" s="11"/>
      <c r="C170" s="6"/>
      <c r="F170" s="5"/>
      <c r="I170" s="22"/>
      <c r="O170" s="11"/>
      <c r="Q170" s="5"/>
      <c r="R170" s="5"/>
      <c r="S170" s="5"/>
      <c r="T170" s="5"/>
      <c r="U170" s="5"/>
      <c r="V170" s="5"/>
    </row>
    <row r="171" spans="1:22" x14ac:dyDescent="0.25">
      <c r="A171" s="54"/>
      <c r="B171" s="11"/>
      <c r="C171" s="6"/>
      <c r="F171" s="5"/>
      <c r="I171" s="22"/>
      <c r="O171" s="11"/>
      <c r="Q171" s="5"/>
      <c r="R171" s="5"/>
      <c r="S171" s="5"/>
      <c r="T171" s="5"/>
      <c r="U171" s="5"/>
      <c r="V171" s="5"/>
    </row>
    <row r="172" spans="1:22" x14ac:dyDescent="0.25">
      <c r="A172" s="54"/>
      <c r="B172" s="11"/>
      <c r="C172" s="6"/>
      <c r="F172" s="5"/>
      <c r="I172" s="22"/>
      <c r="O172" s="11"/>
      <c r="Q172" s="5"/>
      <c r="R172" s="5"/>
      <c r="S172" s="5"/>
      <c r="T172" s="5"/>
      <c r="U172" s="5"/>
      <c r="V172" s="5"/>
    </row>
    <row r="173" spans="1:22" x14ac:dyDescent="0.25">
      <c r="A173" s="54"/>
      <c r="B173" s="11"/>
      <c r="C173" s="6"/>
      <c r="F173" s="5"/>
      <c r="I173" s="22"/>
      <c r="O173" s="11"/>
      <c r="Q173" s="5"/>
      <c r="R173" s="5"/>
      <c r="S173" s="5"/>
      <c r="T173" s="5"/>
      <c r="U173" s="5"/>
      <c r="V173" s="5"/>
    </row>
    <row r="174" spans="1:22" x14ac:dyDescent="0.25">
      <c r="A174" s="54"/>
      <c r="B174" s="11"/>
      <c r="C174" s="6"/>
      <c r="O174" s="11"/>
      <c r="Q174" s="5"/>
    </row>
    <row r="175" spans="1:22" x14ac:dyDescent="0.25">
      <c r="A175" s="54"/>
      <c r="B175" s="11"/>
      <c r="C175" s="6"/>
      <c r="F175" s="5"/>
      <c r="I175" s="22"/>
      <c r="J175" s="5"/>
      <c r="L175" s="5"/>
      <c r="M175" s="5"/>
      <c r="N175" s="5"/>
      <c r="O175" s="11"/>
      <c r="Q175" s="5"/>
      <c r="S175" s="5"/>
      <c r="T175" s="5"/>
      <c r="U175" s="5"/>
      <c r="V175" s="5"/>
    </row>
    <row r="176" spans="1:22" x14ac:dyDescent="0.25">
      <c r="A176" s="54"/>
      <c r="B176" s="11"/>
      <c r="C176" s="6"/>
      <c r="F176" s="5"/>
      <c r="I176" s="22"/>
      <c r="J176" s="5"/>
      <c r="L176" s="5"/>
      <c r="M176" s="5"/>
      <c r="N176" s="5"/>
      <c r="O176" s="11"/>
      <c r="Q176" s="5"/>
      <c r="S176" s="5"/>
      <c r="T176" s="5"/>
      <c r="U176" s="5"/>
      <c r="V176" s="5"/>
    </row>
    <row r="177" spans="1:22" x14ac:dyDescent="0.25">
      <c r="A177" s="54"/>
      <c r="B177" s="11"/>
      <c r="C177" s="6"/>
      <c r="F177" s="5"/>
      <c r="I177" s="22"/>
      <c r="J177" s="5"/>
      <c r="L177" s="5"/>
      <c r="M177" s="5"/>
      <c r="N177" s="5"/>
      <c r="O177" s="11"/>
      <c r="Q177" s="5"/>
      <c r="S177" s="5"/>
      <c r="T177" s="5"/>
      <c r="U177" s="5"/>
      <c r="V177" s="5"/>
    </row>
    <row r="178" spans="1:22" x14ac:dyDescent="0.25">
      <c r="A178" s="54"/>
      <c r="B178" s="11"/>
      <c r="C178" s="6"/>
      <c r="F178" s="5"/>
      <c r="I178" s="22"/>
      <c r="J178" s="5"/>
      <c r="L178" s="5"/>
      <c r="M178" s="5"/>
      <c r="N178" s="5"/>
      <c r="O178" s="11"/>
      <c r="Q178" s="5"/>
      <c r="S178" s="5"/>
      <c r="T178" s="5"/>
      <c r="U178" s="5"/>
      <c r="V178" s="5"/>
    </row>
    <row r="179" spans="1:22" x14ac:dyDescent="0.25">
      <c r="A179" s="21"/>
      <c r="B179" s="11"/>
      <c r="C179" s="6"/>
      <c r="F179" s="5"/>
      <c r="I179" s="22"/>
      <c r="J179" s="5"/>
      <c r="L179" s="5"/>
      <c r="M179" s="5"/>
      <c r="N179" s="5"/>
      <c r="O179" s="11"/>
      <c r="Q179" s="5"/>
      <c r="S179" s="5"/>
      <c r="T179" s="5"/>
      <c r="U179" s="5"/>
      <c r="V179" s="5"/>
    </row>
    <row r="180" spans="1:22" x14ac:dyDescent="0.25">
      <c r="A180" s="21"/>
      <c r="B180" s="11"/>
      <c r="C180" s="6"/>
      <c r="F180" s="5"/>
      <c r="I180" s="22"/>
      <c r="J180" s="5"/>
      <c r="L180" s="5"/>
      <c r="M180" s="5"/>
      <c r="N180" s="5"/>
      <c r="O180" s="11"/>
      <c r="Q180" s="5"/>
      <c r="S180" s="5"/>
      <c r="T180" s="5"/>
      <c r="U180" s="5"/>
      <c r="V180" s="5"/>
    </row>
    <row r="181" spans="1:22" x14ac:dyDescent="0.25">
      <c r="B181" s="81"/>
      <c r="F181" s="5"/>
      <c r="I181" s="22"/>
      <c r="J181" s="5"/>
      <c r="L181" s="5"/>
      <c r="M181" s="5"/>
      <c r="N181" s="5"/>
      <c r="S181" s="5"/>
      <c r="T181" s="5"/>
      <c r="U181" s="5"/>
      <c r="V181" s="5"/>
    </row>
    <row r="182" spans="1:22" x14ac:dyDescent="0.25">
      <c r="B182" s="81"/>
      <c r="F182" s="5"/>
      <c r="I182" s="22"/>
      <c r="J182" s="5"/>
      <c r="L182" s="5"/>
      <c r="M182" s="5"/>
      <c r="N182" s="5"/>
      <c r="S182" s="5"/>
      <c r="T182" s="5"/>
      <c r="U182" s="5"/>
      <c r="V182" s="5"/>
    </row>
    <row r="183" spans="1:22" x14ac:dyDescent="0.25">
      <c r="B183" s="81"/>
      <c r="F183" s="5"/>
      <c r="I183" s="22"/>
      <c r="J183" s="5"/>
      <c r="L183" s="5"/>
      <c r="M183" s="5"/>
      <c r="N183" s="5"/>
      <c r="S183" s="5"/>
      <c r="T183" s="5"/>
      <c r="U183" s="5"/>
      <c r="V183" s="5"/>
    </row>
    <row r="184" spans="1:22" x14ac:dyDescent="0.25">
      <c r="B184" s="81"/>
      <c r="F184" s="5"/>
      <c r="I184" s="22"/>
      <c r="J184" s="5"/>
      <c r="L184" s="5"/>
      <c r="M184" s="5"/>
      <c r="N184" s="5"/>
      <c r="S184" s="5"/>
      <c r="T184" s="5"/>
      <c r="U184" s="5"/>
      <c r="V184" s="5"/>
    </row>
    <row r="185" spans="1:22" x14ac:dyDescent="0.25">
      <c r="B185" s="81"/>
      <c r="F185" s="5"/>
      <c r="I185" s="22"/>
      <c r="J185" s="5"/>
      <c r="L185" s="5"/>
      <c r="M185" s="5"/>
      <c r="N185" s="5"/>
      <c r="S185" s="5"/>
      <c r="T185" s="5"/>
      <c r="U185" s="5"/>
      <c r="V185" s="5"/>
    </row>
    <row r="186" spans="1:22" x14ac:dyDescent="0.25">
      <c r="B186" s="81"/>
      <c r="F186" s="5"/>
      <c r="I186" s="22"/>
      <c r="J186" s="5"/>
      <c r="L186" s="5"/>
      <c r="M186" s="5"/>
      <c r="N186" s="5"/>
      <c r="S186" s="5"/>
      <c r="T186" s="5"/>
      <c r="U186" s="5"/>
      <c r="V186" s="5"/>
    </row>
    <row r="187" spans="1:22" x14ac:dyDescent="0.25">
      <c r="B187" s="81"/>
      <c r="F187" s="5"/>
      <c r="I187" s="22"/>
      <c r="J187" s="5"/>
      <c r="L187" s="5"/>
      <c r="M187" s="5"/>
      <c r="N187" s="5"/>
      <c r="S187" s="5"/>
      <c r="T187" s="5"/>
      <c r="U187" s="5"/>
      <c r="V187" s="5"/>
    </row>
    <row r="188" spans="1:22" x14ac:dyDescent="0.25">
      <c r="B188" s="81"/>
      <c r="F188" s="5"/>
      <c r="I188" s="22"/>
      <c r="J188" s="5"/>
      <c r="L188" s="5"/>
      <c r="M188" s="5"/>
      <c r="N188" s="5"/>
      <c r="S188" s="5"/>
      <c r="T188" s="5"/>
      <c r="U188" s="5"/>
      <c r="V188" s="5"/>
    </row>
    <row r="189" spans="1:22" x14ac:dyDescent="0.25">
      <c r="B189" s="81"/>
      <c r="F189" s="5"/>
      <c r="I189" s="22"/>
      <c r="J189" s="5"/>
      <c r="L189" s="5"/>
      <c r="M189" s="5"/>
      <c r="N189" s="5"/>
      <c r="S189" s="5"/>
      <c r="T189" s="5"/>
      <c r="U189" s="5"/>
      <c r="V189" s="5"/>
    </row>
    <row r="190" spans="1:22" x14ac:dyDescent="0.25">
      <c r="B190" s="81"/>
      <c r="F190" s="5"/>
      <c r="I190" s="22"/>
      <c r="J190" s="5"/>
      <c r="L190" s="5"/>
      <c r="M190" s="5"/>
      <c r="N190" s="5"/>
      <c r="S190" s="5"/>
      <c r="T190" s="5"/>
      <c r="U190" s="5"/>
      <c r="V190" s="5"/>
    </row>
    <row r="191" spans="1:22" x14ac:dyDescent="0.25">
      <c r="B191" s="81"/>
      <c r="F191" s="5"/>
      <c r="I191" s="22"/>
      <c r="J191" s="5"/>
      <c r="L191" s="5"/>
      <c r="M191" s="5"/>
      <c r="N191" s="5"/>
      <c r="S191" s="5"/>
      <c r="T191" s="5"/>
      <c r="U191" s="5"/>
      <c r="V191" s="5"/>
    </row>
    <row r="192" spans="1:22" x14ac:dyDescent="0.25">
      <c r="B192" s="81"/>
      <c r="F192" s="5"/>
      <c r="I192" s="22"/>
      <c r="J192" s="5"/>
      <c r="L192" s="5"/>
      <c r="M192" s="5"/>
      <c r="N192" s="5"/>
      <c r="S192" s="5"/>
      <c r="T192" s="5"/>
      <c r="U192" s="5"/>
      <c r="V192" s="5"/>
    </row>
    <row r="193" spans="2:22" x14ac:dyDescent="0.25">
      <c r="B193" s="81"/>
      <c r="F193" s="5"/>
      <c r="I193" s="22"/>
      <c r="J193" s="5"/>
      <c r="L193" s="5"/>
      <c r="M193" s="5"/>
      <c r="N193" s="5"/>
      <c r="S193" s="5"/>
      <c r="T193" s="5"/>
      <c r="U193" s="5"/>
      <c r="V193" s="5"/>
    </row>
    <row r="194" spans="2:22" x14ac:dyDescent="0.25">
      <c r="B194" s="81"/>
      <c r="F194" s="5"/>
      <c r="I194" s="22"/>
      <c r="J194" s="5"/>
      <c r="L194" s="5"/>
      <c r="M194" s="5"/>
      <c r="N194" s="5"/>
      <c r="S194" s="5"/>
      <c r="T194" s="5"/>
      <c r="U194" s="5"/>
      <c r="V194" s="5"/>
    </row>
    <row r="195" spans="2:22" x14ac:dyDescent="0.25">
      <c r="B195" s="81"/>
      <c r="F195" s="5"/>
      <c r="I195" s="22"/>
      <c r="J195" s="5"/>
      <c r="L195" s="5"/>
      <c r="M195" s="5"/>
      <c r="N195" s="5"/>
      <c r="S195" s="5"/>
      <c r="T195" s="5"/>
      <c r="U195" s="5"/>
      <c r="V195" s="5"/>
    </row>
    <row r="196" spans="2:22" x14ac:dyDescent="0.25">
      <c r="B196" s="81"/>
      <c r="F196" s="5"/>
      <c r="I196" s="22"/>
      <c r="J196" s="5"/>
      <c r="L196" s="5"/>
      <c r="M196" s="5"/>
      <c r="N196" s="5"/>
      <c r="S196" s="5"/>
      <c r="T196" s="5"/>
      <c r="U196" s="5"/>
      <c r="V196" s="5"/>
    </row>
    <row r="197" spans="2:22" x14ac:dyDescent="0.25">
      <c r="B197" s="81"/>
      <c r="F197" s="5"/>
      <c r="I197" s="22"/>
      <c r="J197" s="5"/>
      <c r="L197" s="5"/>
      <c r="M197" s="5"/>
      <c r="N197" s="5"/>
      <c r="S197" s="5"/>
      <c r="T197" s="5"/>
      <c r="U197" s="5"/>
      <c r="V197" s="5"/>
    </row>
    <row r="198" spans="2:22" x14ac:dyDescent="0.25">
      <c r="B198" s="81"/>
      <c r="F198" s="5"/>
      <c r="I198" s="22"/>
      <c r="J198" s="5"/>
      <c r="L198" s="5"/>
      <c r="M198" s="5"/>
      <c r="N198" s="5"/>
      <c r="S198" s="5"/>
      <c r="T198" s="5"/>
      <c r="U198" s="5"/>
      <c r="V198" s="5"/>
    </row>
    <row r="199" spans="2:22" x14ac:dyDescent="0.25">
      <c r="B199" s="81"/>
      <c r="F199" s="5"/>
      <c r="I199" s="22"/>
      <c r="J199" s="5"/>
      <c r="L199" s="5"/>
      <c r="M199" s="5"/>
      <c r="N199" s="5"/>
      <c r="S199" s="5"/>
      <c r="T199" s="5"/>
      <c r="U199" s="5"/>
      <c r="V199" s="5"/>
    </row>
    <row r="200" spans="2:22" x14ac:dyDescent="0.25">
      <c r="B200" s="81"/>
      <c r="F200" s="5"/>
      <c r="I200" s="22"/>
      <c r="J200" s="5"/>
      <c r="L200" s="5"/>
      <c r="M200" s="5"/>
      <c r="N200" s="5"/>
      <c r="S200" s="5"/>
      <c r="T200" s="5"/>
      <c r="U200" s="5"/>
      <c r="V200" s="5"/>
    </row>
    <row r="201" spans="2:22" x14ac:dyDescent="0.25">
      <c r="B201" s="81"/>
      <c r="F201" s="5"/>
      <c r="I201" s="22"/>
      <c r="J201" s="5"/>
      <c r="L201" s="5"/>
      <c r="M201" s="5"/>
      <c r="N201" s="5"/>
      <c r="S201" s="5"/>
      <c r="T201" s="5"/>
      <c r="U201" s="5"/>
      <c r="V201" s="5"/>
    </row>
    <row r="202" spans="2:22" x14ac:dyDescent="0.25">
      <c r="B202" s="81"/>
      <c r="F202" s="5"/>
      <c r="I202" s="22"/>
      <c r="J202" s="5"/>
      <c r="L202" s="5"/>
      <c r="M202" s="5"/>
      <c r="N202" s="5"/>
      <c r="S202" s="5"/>
      <c r="T202" s="5"/>
      <c r="U202" s="5"/>
      <c r="V202" s="5"/>
    </row>
    <row r="203" spans="2:22" x14ac:dyDescent="0.25">
      <c r="B203" s="81"/>
      <c r="F203" s="5"/>
      <c r="I203" s="22"/>
      <c r="J203" s="5"/>
      <c r="L203" s="5"/>
      <c r="M203" s="5"/>
      <c r="N203" s="5"/>
      <c r="S203" s="5"/>
      <c r="T203" s="5"/>
      <c r="U203" s="5"/>
      <c r="V203" s="5"/>
    </row>
    <row r="204" spans="2:22" x14ac:dyDescent="0.25">
      <c r="B204" s="81"/>
      <c r="F204" s="5"/>
      <c r="I204" s="22"/>
      <c r="J204" s="5"/>
      <c r="L204" s="5"/>
      <c r="M204" s="5"/>
      <c r="N204" s="5"/>
      <c r="S204" s="5"/>
      <c r="T204" s="5"/>
      <c r="U204" s="5"/>
      <c r="V204" s="5"/>
    </row>
    <row r="205" spans="2:22" x14ac:dyDescent="0.25">
      <c r="B205" s="81"/>
      <c r="F205" s="5"/>
      <c r="I205" s="22"/>
      <c r="J205" s="5"/>
      <c r="L205" s="5"/>
      <c r="M205" s="5"/>
      <c r="N205" s="5"/>
      <c r="S205" s="5"/>
      <c r="T205" s="5"/>
      <c r="U205" s="5"/>
      <c r="V205" s="5"/>
    </row>
    <row r="206" spans="2:22" x14ac:dyDescent="0.25">
      <c r="B206" s="81"/>
      <c r="F206" s="5"/>
      <c r="I206" s="22"/>
      <c r="J206" s="5"/>
      <c r="L206" s="5"/>
      <c r="M206" s="5"/>
      <c r="N206" s="5"/>
      <c r="S206" s="5"/>
      <c r="T206" s="5"/>
      <c r="U206" s="5"/>
      <c r="V206" s="5"/>
    </row>
    <row r="207" spans="2:22" x14ac:dyDescent="0.25">
      <c r="B207" s="81"/>
      <c r="F207" s="5"/>
      <c r="I207" s="22"/>
      <c r="J207" s="5"/>
      <c r="L207" s="5"/>
      <c r="M207" s="5"/>
      <c r="N207" s="5"/>
      <c r="S207" s="5"/>
      <c r="T207" s="5"/>
      <c r="U207" s="5"/>
      <c r="V207" s="5"/>
    </row>
    <row r="208" spans="2:22" x14ac:dyDescent="0.25">
      <c r="B208" s="81"/>
      <c r="F208" s="5"/>
      <c r="I208" s="22"/>
      <c r="J208" s="5"/>
      <c r="L208" s="5"/>
      <c r="M208" s="5"/>
      <c r="N208" s="5"/>
      <c r="S208" s="5"/>
      <c r="T208" s="5"/>
      <c r="U208" s="5"/>
      <c r="V208" s="5"/>
    </row>
    <row r="209" spans="2:22" x14ac:dyDescent="0.25">
      <c r="B209" s="81"/>
      <c r="F209" s="5"/>
      <c r="I209" s="22"/>
      <c r="J209" s="5"/>
      <c r="L209" s="5"/>
      <c r="M209" s="5"/>
      <c r="N209" s="5"/>
      <c r="S209" s="5"/>
      <c r="T209" s="5"/>
      <c r="U209" s="5"/>
      <c r="V209" s="5"/>
    </row>
    <row r="210" spans="2:22" x14ac:dyDescent="0.25">
      <c r="B210" s="81"/>
      <c r="F210" s="5"/>
      <c r="I210" s="22"/>
      <c r="J210" s="5"/>
      <c r="L210" s="5"/>
      <c r="M210" s="5"/>
      <c r="N210" s="5"/>
      <c r="S210" s="5"/>
      <c r="T210" s="5"/>
      <c r="U210" s="5"/>
      <c r="V210" s="5"/>
    </row>
    <row r="211" spans="2:22" x14ac:dyDescent="0.25">
      <c r="B211" s="81"/>
      <c r="F211" s="5"/>
      <c r="I211" s="22"/>
      <c r="J211" s="5"/>
      <c r="L211" s="5"/>
      <c r="M211" s="5"/>
      <c r="N211" s="5"/>
      <c r="S211" s="5"/>
      <c r="T211" s="5"/>
      <c r="U211" s="5"/>
      <c r="V211" s="5"/>
    </row>
    <row r="212" spans="2:22" x14ac:dyDescent="0.25">
      <c r="B212" s="81"/>
      <c r="C212" s="11"/>
      <c r="F212" s="5"/>
      <c r="H212" s="21"/>
      <c r="I212" s="22"/>
      <c r="J212" s="5"/>
      <c r="L212" s="5"/>
      <c r="M212" s="5"/>
      <c r="N212" s="5"/>
      <c r="O212" s="11"/>
      <c r="S212" s="5"/>
      <c r="T212" s="5"/>
      <c r="U212" s="5"/>
      <c r="V212" s="5"/>
    </row>
  </sheetData>
  <sheetProtection password="D09D" sheet="1" objects="1" scenarios="1"/>
  <mergeCells count="2">
    <mergeCell ref="O1:R1"/>
    <mergeCell ref="S1:V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6E393-F770-4C22-A84F-1B0665821F98}">
  <sheetPr>
    <tabColor rgb="FFFFFF00"/>
  </sheetPr>
  <dimension ref="A1:AQ214"/>
  <sheetViews>
    <sheetView showGridLines="0" topLeftCell="D1" workbookViewId="0">
      <selection activeCell="I1" sqref="I1"/>
    </sheetView>
  </sheetViews>
  <sheetFormatPr defaultRowHeight="15.75" x14ac:dyDescent="0.25"/>
  <cols>
    <col min="1" max="1" width="8.42578125" style="6" hidden="1" customWidth="1"/>
    <col min="2" max="2" width="9" style="5" hidden="1" customWidth="1"/>
    <col min="3" max="3" width="8.7109375" style="78" hidden="1" customWidth="1"/>
    <col min="4" max="4" width="9.7109375" style="5" bestFit="1" customWidth="1"/>
    <col min="5" max="5" width="8.5703125" style="6" customWidth="1"/>
    <col min="6" max="6" width="34.140625" style="5" customWidth="1"/>
    <col min="7" max="7" width="8.42578125" style="6" customWidth="1"/>
    <col min="8" max="8" width="5.28515625" style="6" customWidth="1"/>
    <col min="9" max="9" width="23.42578125" style="11" customWidth="1"/>
    <col min="10" max="10" width="9.140625" style="6"/>
    <col min="11" max="11" width="12.140625" style="11" customWidth="1"/>
    <col min="12" max="12" width="11.140625" style="10" customWidth="1"/>
    <col min="13" max="13" width="19.140625" style="21" customWidth="1"/>
    <col min="14" max="14" width="16.28515625" style="6" bestFit="1" customWidth="1"/>
    <col min="15" max="15" width="13.140625" style="6" customWidth="1"/>
    <col min="16" max="16" width="5.7109375" style="6" bestFit="1" customWidth="1"/>
    <col min="17" max="17" width="9" style="5" customWidth="1"/>
    <col min="18" max="18" width="8.42578125" style="78" customWidth="1"/>
    <col min="19" max="19" width="8.28515625" style="4" customWidth="1"/>
    <col min="20" max="20" width="5" style="6" customWidth="1"/>
    <col min="21" max="21" width="9.7109375" style="6" bestFit="1" customWidth="1"/>
    <col min="22" max="22" width="9" style="6" customWidth="1"/>
    <col min="23" max="23" width="8.7109375" style="128" bestFit="1" customWidth="1"/>
    <col min="24" max="24" width="5.5703125" style="6" customWidth="1"/>
    <col min="25" max="25" width="9.7109375" style="6" customWidth="1"/>
    <col min="26" max="26" width="9.28515625" style="6" customWidth="1"/>
    <col min="27" max="27" width="9" style="4" customWidth="1"/>
    <col min="28" max="28" width="5" style="6" customWidth="1"/>
    <col min="29" max="29" width="9.7109375" style="6" bestFit="1" customWidth="1"/>
    <col min="30" max="30" width="9.28515625" style="6" customWidth="1"/>
    <col min="31" max="16384" width="9.140625" style="5"/>
  </cols>
  <sheetData>
    <row r="1" spans="1:43" s="90" customFormat="1" ht="26.25" x14ac:dyDescent="0.4">
      <c r="A1" s="235"/>
      <c r="B1" s="223"/>
      <c r="C1" s="223"/>
      <c r="D1" s="237" t="s">
        <v>298</v>
      </c>
      <c r="E1" s="130"/>
      <c r="F1" s="151"/>
      <c r="G1" s="129"/>
      <c r="H1" s="130"/>
      <c r="I1" s="242" t="s">
        <v>299</v>
      </c>
      <c r="J1" s="153"/>
      <c r="K1" s="136"/>
      <c r="L1" s="160"/>
      <c r="M1" s="152"/>
      <c r="N1" s="153"/>
      <c r="O1" s="224"/>
      <c r="P1" s="225"/>
      <c r="Q1" s="223"/>
      <c r="R1" s="223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</row>
    <row r="2" spans="1:43" s="90" customFormat="1" x14ac:dyDescent="0.25">
      <c r="A2" s="89" t="s">
        <v>2</v>
      </c>
      <c r="B2" s="90" t="s">
        <v>93</v>
      </c>
      <c r="C2" s="90" t="s">
        <v>84</v>
      </c>
      <c r="D2" s="136" t="s">
        <v>93</v>
      </c>
      <c r="E2" s="131" t="s">
        <v>84</v>
      </c>
      <c r="F2" s="90" t="s">
        <v>3</v>
      </c>
      <c r="G2" s="131" t="s">
        <v>2</v>
      </c>
      <c r="H2" s="131" t="s">
        <v>4</v>
      </c>
      <c r="I2" s="90" t="s">
        <v>1</v>
      </c>
      <c r="J2" s="90" t="s">
        <v>232</v>
      </c>
      <c r="K2" s="10" t="s">
        <v>0</v>
      </c>
      <c r="L2" s="10" t="s">
        <v>86</v>
      </c>
      <c r="M2" s="20" t="s">
        <v>361</v>
      </c>
      <c r="N2" s="90" t="s">
        <v>89</v>
      </c>
      <c r="S2" s="55"/>
      <c r="W2" s="226"/>
      <c r="AA2" s="55"/>
    </row>
    <row r="3" spans="1:43" s="90" customFormat="1" ht="15.75" customHeight="1" x14ac:dyDescent="0.25">
      <c r="A3" s="236">
        <v>7.5000000000000012E-4</v>
      </c>
      <c r="B3" s="158">
        <v>1</v>
      </c>
      <c r="C3" s="158">
        <v>100</v>
      </c>
      <c r="D3" s="154">
        <v>1</v>
      </c>
      <c r="E3" s="154">
        <v>100</v>
      </c>
      <c r="F3" s="155" t="s">
        <v>164</v>
      </c>
      <c r="G3" s="156">
        <v>7.5000000000000012E-4</v>
      </c>
      <c r="H3" s="154">
        <v>44</v>
      </c>
      <c r="I3" s="155" t="s">
        <v>165</v>
      </c>
      <c r="J3" s="158" t="s">
        <v>92</v>
      </c>
      <c r="K3" s="155" t="s">
        <v>7</v>
      </c>
      <c r="L3" s="155" t="s">
        <v>7</v>
      </c>
      <c r="M3" s="157" t="s">
        <v>166</v>
      </c>
      <c r="N3" s="158" t="s">
        <v>90</v>
      </c>
      <c r="O3" s="73"/>
      <c r="P3" s="73"/>
      <c r="Q3" s="73"/>
      <c r="R3" s="73"/>
      <c r="S3" s="222"/>
      <c r="T3" s="73"/>
      <c r="U3" s="73"/>
      <c r="V3" s="73"/>
      <c r="W3" s="99"/>
      <c r="X3" s="99"/>
      <c r="Y3" s="99"/>
      <c r="Z3" s="6"/>
      <c r="AA3" s="4"/>
      <c r="AB3" s="6"/>
      <c r="AC3" s="6"/>
      <c r="AD3" s="6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</row>
    <row r="4" spans="1:43" s="110" customFormat="1" x14ac:dyDescent="0.25">
      <c r="A4" s="236">
        <v>7.6041666666666662E-4</v>
      </c>
      <c r="B4" s="158">
        <v>2</v>
      </c>
      <c r="C4" s="158">
        <v>99</v>
      </c>
      <c r="D4" s="154">
        <v>2</v>
      </c>
      <c r="E4" s="154">
        <v>99</v>
      </c>
      <c r="F4" s="159" t="s">
        <v>171</v>
      </c>
      <c r="G4" s="156">
        <v>7.6041666666666662E-4</v>
      </c>
      <c r="H4" s="154">
        <v>49</v>
      </c>
      <c r="I4" s="155" t="s">
        <v>181</v>
      </c>
      <c r="J4" s="158" t="s">
        <v>92</v>
      </c>
      <c r="K4" s="155" t="s">
        <v>233</v>
      </c>
      <c r="L4" s="161" t="str">
        <f>K4</f>
        <v xml:space="preserve">JUNIOR </v>
      </c>
      <c r="M4" s="157" t="s">
        <v>209</v>
      </c>
      <c r="N4" s="158" t="s">
        <v>90</v>
      </c>
      <c r="O4" s="111"/>
      <c r="S4" s="113"/>
      <c r="W4" s="112"/>
      <c r="X4" s="112"/>
      <c r="Y4" s="112"/>
      <c r="AA4" s="113"/>
    </row>
    <row r="5" spans="1:43" s="110" customFormat="1" ht="15.75" customHeight="1" x14ac:dyDescent="0.25">
      <c r="A5" s="236">
        <v>7.6504629629629622E-4</v>
      </c>
      <c r="B5" s="158">
        <v>3</v>
      </c>
      <c r="C5" s="158">
        <v>98</v>
      </c>
      <c r="D5" s="154">
        <v>3</v>
      </c>
      <c r="E5" s="154">
        <v>98</v>
      </c>
      <c r="F5" s="159" t="s">
        <v>39</v>
      </c>
      <c r="G5" s="156">
        <v>7.6504629629629622E-4</v>
      </c>
      <c r="H5" s="154">
        <v>44</v>
      </c>
      <c r="I5" s="155" t="s">
        <v>18</v>
      </c>
      <c r="J5" s="158" t="s">
        <v>92</v>
      </c>
      <c r="K5" s="155" t="s">
        <v>13</v>
      </c>
      <c r="L5" s="161" t="str">
        <f>K5</f>
        <v>MASTER C</v>
      </c>
      <c r="M5" s="157" t="s">
        <v>210</v>
      </c>
      <c r="N5" s="158" t="s">
        <v>90</v>
      </c>
      <c r="O5" s="111"/>
      <c r="S5" s="113"/>
      <c r="W5" s="162"/>
      <c r="AA5" s="113"/>
    </row>
    <row r="6" spans="1:43" s="110" customFormat="1" x14ac:dyDescent="0.25">
      <c r="A6" s="49">
        <v>7.6967592592592593E-4</v>
      </c>
      <c r="B6" s="110">
        <v>4</v>
      </c>
      <c r="C6" s="110">
        <v>97</v>
      </c>
      <c r="D6" s="138">
        <v>4</v>
      </c>
      <c r="E6" s="154">
        <v>97</v>
      </c>
      <c r="F6" s="3" t="s">
        <v>14</v>
      </c>
      <c r="G6" s="133">
        <v>7.6967592592592593E-4</v>
      </c>
      <c r="H6" s="134">
        <v>41</v>
      </c>
      <c r="I6" s="12" t="s">
        <v>121</v>
      </c>
      <c r="J6" s="8" t="s">
        <v>92</v>
      </c>
      <c r="K6" s="12" t="s">
        <v>13</v>
      </c>
      <c r="L6" s="10"/>
      <c r="M6" s="57" t="s">
        <v>211</v>
      </c>
      <c r="N6" s="73" t="s">
        <v>90</v>
      </c>
      <c r="O6" s="127"/>
      <c r="P6" s="6"/>
      <c r="Q6" s="6"/>
      <c r="R6" s="6"/>
      <c r="S6" s="222"/>
      <c r="T6" s="73"/>
      <c r="U6" s="73"/>
      <c r="V6" s="73"/>
      <c r="W6" s="128"/>
      <c r="X6" s="6"/>
      <c r="Y6" s="6"/>
      <c r="Z6" s="8"/>
      <c r="AA6" s="4"/>
      <c r="AB6" s="6"/>
      <c r="AC6" s="6"/>
      <c r="AD6" s="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</row>
    <row r="7" spans="1:43" s="110" customFormat="1" ht="15.75" customHeight="1" x14ac:dyDescent="0.25">
      <c r="A7" s="166">
        <v>7.7430555555555553E-4</v>
      </c>
      <c r="B7" s="110">
        <v>5</v>
      </c>
      <c r="C7" s="110">
        <v>96</v>
      </c>
      <c r="D7" s="138">
        <v>5</v>
      </c>
      <c r="E7" s="154">
        <v>96</v>
      </c>
      <c r="F7" s="2" t="s">
        <v>6</v>
      </c>
      <c r="G7" s="132">
        <v>7.7430555555555553E-4</v>
      </c>
      <c r="H7" s="131">
        <v>36</v>
      </c>
      <c r="I7" s="13" t="s">
        <v>8</v>
      </c>
      <c r="J7" s="8" t="s">
        <v>92</v>
      </c>
      <c r="K7" s="13" t="s">
        <v>7</v>
      </c>
      <c r="L7" s="13"/>
      <c r="M7" s="21" t="s">
        <v>210</v>
      </c>
      <c r="N7" s="1" t="s">
        <v>90</v>
      </c>
      <c r="O7" s="48"/>
      <c r="P7" s="1"/>
      <c r="Q7" s="6"/>
      <c r="R7" s="6"/>
      <c r="S7" s="9"/>
      <c r="T7" s="1"/>
      <c r="U7" s="6"/>
      <c r="V7" s="8"/>
      <c r="W7" s="227"/>
      <c r="X7" s="1"/>
      <c r="Y7" s="6"/>
      <c r="Z7" s="8"/>
      <c r="AA7" s="4"/>
      <c r="AB7" s="6"/>
      <c r="AC7" s="6"/>
      <c r="AD7" s="6"/>
    </row>
    <row r="8" spans="1:43" s="110" customFormat="1" ht="15.75" customHeight="1" x14ac:dyDescent="0.25">
      <c r="A8" s="236">
        <v>7.8356481481481495E-4</v>
      </c>
      <c r="B8" s="158">
        <v>6</v>
      </c>
      <c r="C8" s="158">
        <v>95</v>
      </c>
      <c r="D8" s="154">
        <v>6</v>
      </c>
      <c r="E8" s="154">
        <v>95</v>
      </c>
      <c r="F8" s="159" t="s">
        <v>168</v>
      </c>
      <c r="G8" s="156">
        <v>7.8356481481481495E-4</v>
      </c>
      <c r="H8" s="154">
        <v>46</v>
      </c>
      <c r="I8" s="155" t="s">
        <v>18</v>
      </c>
      <c r="J8" s="158" t="s">
        <v>92</v>
      </c>
      <c r="K8" s="155" t="s">
        <v>31</v>
      </c>
      <c r="L8" s="161" t="str">
        <f>K8</f>
        <v>MASTER B</v>
      </c>
      <c r="M8" s="157" t="s">
        <v>210</v>
      </c>
      <c r="N8" s="158" t="s">
        <v>90</v>
      </c>
      <c r="O8" s="111"/>
      <c r="S8" s="113"/>
      <c r="W8" s="112"/>
      <c r="X8" s="112"/>
      <c r="Y8" s="112"/>
      <c r="AA8" s="113"/>
    </row>
    <row r="9" spans="1:43" s="110" customFormat="1" ht="15.75" customHeight="1" x14ac:dyDescent="0.25">
      <c r="A9" s="236">
        <v>7.9050925925925936E-4</v>
      </c>
      <c r="B9" s="158">
        <v>7</v>
      </c>
      <c r="C9" s="158">
        <v>94</v>
      </c>
      <c r="D9" s="154">
        <v>7</v>
      </c>
      <c r="E9" s="154">
        <v>94</v>
      </c>
      <c r="F9" s="159" t="s">
        <v>174</v>
      </c>
      <c r="G9" s="156">
        <v>7.9050925925925936E-4</v>
      </c>
      <c r="H9" s="154">
        <v>43</v>
      </c>
      <c r="I9" s="155" t="s">
        <v>181</v>
      </c>
      <c r="J9" s="158" t="s">
        <v>92</v>
      </c>
      <c r="K9" s="155" t="s">
        <v>173</v>
      </c>
      <c r="L9" s="161" t="str">
        <f>K9</f>
        <v>SUB 23</v>
      </c>
      <c r="M9" s="157" t="s">
        <v>209</v>
      </c>
      <c r="N9" s="158" t="s">
        <v>90</v>
      </c>
      <c r="O9" s="111"/>
      <c r="S9" s="113"/>
      <c r="W9" s="112"/>
      <c r="X9" s="112"/>
      <c r="Y9" s="112"/>
      <c r="AA9" s="113"/>
    </row>
    <row r="10" spans="1:43" s="90" customFormat="1" x14ac:dyDescent="0.25">
      <c r="A10" s="49">
        <v>8.0324074074074076E-4</v>
      </c>
      <c r="B10" s="110">
        <v>8</v>
      </c>
      <c r="C10" s="110">
        <v>93</v>
      </c>
      <c r="D10" s="138">
        <v>8</v>
      </c>
      <c r="E10" s="154">
        <v>93</v>
      </c>
      <c r="F10" s="5" t="s">
        <v>44</v>
      </c>
      <c r="G10" s="133">
        <v>8.0324074074074076E-4</v>
      </c>
      <c r="H10" s="134">
        <v>42</v>
      </c>
      <c r="I10" s="11" t="s">
        <v>18</v>
      </c>
      <c r="J10" s="8" t="s">
        <v>92</v>
      </c>
      <c r="K10" s="11" t="s">
        <v>13</v>
      </c>
      <c r="L10" s="128"/>
      <c r="M10" s="21" t="s">
        <v>210</v>
      </c>
      <c r="N10" s="8" t="s">
        <v>90</v>
      </c>
      <c r="O10" s="127"/>
      <c r="P10" s="6"/>
      <c r="Q10" s="6"/>
      <c r="R10" s="6"/>
      <c r="S10" s="9"/>
      <c r="T10" s="6"/>
      <c r="U10" s="6"/>
      <c r="V10" s="8"/>
      <c r="W10" s="128"/>
      <c r="X10" s="6"/>
      <c r="Y10" s="6"/>
      <c r="Z10" s="8"/>
      <c r="AA10" s="4"/>
      <c r="AB10" s="6"/>
      <c r="AC10" s="6"/>
      <c r="AD10" s="6"/>
    </row>
    <row r="11" spans="1:43" s="90" customFormat="1" ht="15.75" customHeight="1" x14ac:dyDescent="0.25">
      <c r="A11" s="49">
        <v>8.0555555555555545E-4</v>
      </c>
      <c r="B11" s="110">
        <v>9</v>
      </c>
      <c r="C11" s="110">
        <v>92</v>
      </c>
      <c r="D11" s="138">
        <v>9</v>
      </c>
      <c r="E11" s="154">
        <v>92</v>
      </c>
      <c r="F11" s="5" t="s">
        <v>19</v>
      </c>
      <c r="G11" s="133">
        <v>8.0555555555555545E-4</v>
      </c>
      <c r="H11" s="134">
        <v>44</v>
      </c>
      <c r="I11" s="11" t="s">
        <v>18</v>
      </c>
      <c r="J11" s="8" t="s">
        <v>92</v>
      </c>
      <c r="K11" s="11" t="s">
        <v>7</v>
      </c>
      <c r="L11" s="10"/>
      <c r="M11" s="21" t="s">
        <v>210</v>
      </c>
      <c r="N11" s="8" t="s">
        <v>90</v>
      </c>
      <c r="O11" s="127"/>
      <c r="P11" s="6"/>
      <c r="Q11" s="6"/>
      <c r="R11" s="6"/>
      <c r="S11" s="9"/>
      <c r="T11" s="6"/>
      <c r="U11" s="6"/>
      <c r="V11" s="8"/>
      <c r="W11" s="128"/>
      <c r="X11" s="6"/>
      <c r="Y11" s="6"/>
      <c r="Z11" s="8"/>
      <c r="AA11" s="4"/>
      <c r="AB11" s="6"/>
      <c r="AC11" s="6"/>
      <c r="AD11" s="6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</row>
    <row r="12" spans="1:43" s="110" customFormat="1" ht="15.75" customHeight="1" x14ac:dyDescent="0.25">
      <c r="A12" s="49">
        <v>8.1018518518518516E-4</v>
      </c>
      <c r="B12" s="110">
        <v>10</v>
      </c>
      <c r="C12" s="110">
        <v>91</v>
      </c>
      <c r="D12" s="138">
        <v>10</v>
      </c>
      <c r="E12" s="154">
        <v>91</v>
      </c>
      <c r="F12" s="3" t="s">
        <v>177</v>
      </c>
      <c r="G12" s="133">
        <v>8.1018518518518516E-4</v>
      </c>
      <c r="H12" s="134">
        <v>32</v>
      </c>
      <c r="I12" s="12" t="s">
        <v>178</v>
      </c>
      <c r="J12" s="8" t="s">
        <v>92</v>
      </c>
      <c r="K12" s="12" t="s">
        <v>7</v>
      </c>
      <c r="L12" s="87"/>
      <c r="M12" s="57" t="s">
        <v>179</v>
      </c>
      <c r="N12" s="8" t="s">
        <v>90</v>
      </c>
      <c r="O12" s="49"/>
      <c r="P12" s="8"/>
      <c r="Q12" s="6"/>
      <c r="R12" s="6"/>
      <c r="S12" s="9"/>
      <c r="T12" s="8"/>
      <c r="U12" s="8"/>
      <c r="V12" s="8"/>
      <c r="W12" s="99"/>
      <c r="X12" s="99"/>
      <c r="Y12" s="99"/>
      <c r="Z12" s="6"/>
      <c r="AA12" s="4"/>
      <c r="AB12" s="6"/>
      <c r="AC12" s="6"/>
      <c r="AD12" s="6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</row>
    <row r="13" spans="1:43" s="110" customFormat="1" x14ac:dyDescent="0.25">
      <c r="A13" s="236">
        <v>8.1249999999999996E-4</v>
      </c>
      <c r="B13" s="158">
        <v>11</v>
      </c>
      <c r="C13" s="158">
        <v>90</v>
      </c>
      <c r="D13" s="154">
        <v>11</v>
      </c>
      <c r="E13" s="154">
        <v>90</v>
      </c>
      <c r="F13" s="155" t="s">
        <v>237</v>
      </c>
      <c r="G13" s="156">
        <v>8.1249999999999996E-4</v>
      </c>
      <c r="H13" s="154">
        <v>34</v>
      </c>
      <c r="I13" s="155" t="s">
        <v>275</v>
      </c>
      <c r="J13" s="158" t="s">
        <v>92</v>
      </c>
      <c r="K13" s="155" t="s">
        <v>34</v>
      </c>
      <c r="L13" s="161" t="str">
        <f>K13</f>
        <v>MASTER A</v>
      </c>
      <c r="M13" s="157" t="s">
        <v>121</v>
      </c>
      <c r="N13" s="158" t="s">
        <v>90</v>
      </c>
      <c r="O13" s="111"/>
      <c r="S13" s="162"/>
      <c r="T13" s="105"/>
      <c r="U13" s="105"/>
      <c r="W13" s="112"/>
      <c r="X13" s="112"/>
      <c r="Y13" s="112"/>
      <c r="AA13" s="113"/>
    </row>
    <row r="14" spans="1:43" x14ac:dyDescent="0.25">
      <c r="A14" s="8"/>
      <c r="B14" s="6"/>
      <c r="C14" s="6"/>
      <c r="D14" s="138">
        <v>12</v>
      </c>
      <c r="E14" s="154">
        <v>89</v>
      </c>
      <c r="F14" s="5" t="s">
        <v>12</v>
      </c>
      <c r="G14" s="133">
        <v>8.1365740740740736E-4</v>
      </c>
      <c r="H14" s="134">
        <v>39</v>
      </c>
      <c r="I14" s="11" t="s">
        <v>18</v>
      </c>
      <c r="J14" s="8" t="s">
        <v>92</v>
      </c>
      <c r="K14" s="11" t="s">
        <v>13</v>
      </c>
      <c r="M14" s="21" t="s">
        <v>210</v>
      </c>
      <c r="N14" s="8" t="s">
        <v>90</v>
      </c>
      <c r="Q14" s="6"/>
      <c r="R14" s="6"/>
      <c r="S14" s="9"/>
      <c r="V14" s="8"/>
      <c r="Z14" s="8"/>
    </row>
    <row r="15" spans="1:43" s="90" customFormat="1" ht="15.75" customHeight="1" x14ac:dyDescent="0.25">
      <c r="A15" s="49">
        <v>8.1365740740740736E-4</v>
      </c>
      <c r="B15" s="110">
        <v>13</v>
      </c>
      <c r="C15" s="110">
        <v>88</v>
      </c>
      <c r="D15" s="138">
        <v>13</v>
      </c>
      <c r="E15" s="154">
        <v>88</v>
      </c>
      <c r="F15" s="5" t="s">
        <v>72</v>
      </c>
      <c r="G15" s="133">
        <v>8.1365740740740736E-4</v>
      </c>
      <c r="H15" s="134">
        <v>49</v>
      </c>
      <c r="I15" s="11" t="s">
        <v>73</v>
      </c>
      <c r="J15" s="8" t="s">
        <v>92</v>
      </c>
      <c r="K15" s="11" t="s">
        <v>7</v>
      </c>
      <c r="L15" s="10"/>
      <c r="M15" s="21" t="s">
        <v>125</v>
      </c>
      <c r="N15" s="8" t="s">
        <v>90</v>
      </c>
      <c r="O15" s="127"/>
      <c r="P15" s="6"/>
      <c r="Q15" s="6"/>
      <c r="R15" s="6"/>
      <c r="S15" s="9"/>
      <c r="T15" s="6"/>
      <c r="U15" s="6"/>
      <c r="V15" s="8"/>
      <c r="W15" s="128"/>
      <c r="X15" s="6"/>
      <c r="Y15" s="6"/>
      <c r="Z15" s="8"/>
      <c r="AA15" s="4"/>
      <c r="AB15" s="6"/>
      <c r="AC15" s="6"/>
      <c r="AD15" s="6"/>
    </row>
    <row r="16" spans="1:43" s="90" customFormat="1" ht="15.75" customHeight="1" x14ac:dyDescent="0.25">
      <c r="A16" s="49">
        <v>8.3101851851851859E-4</v>
      </c>
      <c r="B16" s="110">
        <v>14</v>
      </c>
      <c r="C16" s="110">
        <v>87</v>
      </c>
      <c r="D16" s="138">
        <v>14</v>
      </c>
      <c r="E16" s="154">
        <v>87</v>
      </c>
      <c r="F16" s="5" t="s">
        <v>97</v>
      </c>
      <c r="G16" s="133">
        <v>8.3101851851851859E-4</v>
      </c>
      <c r="H16" s="134">
        <v>37</v>
      </c>
      <c r="I16" s="11" t="s">
        <v>122</v>
      </c>
      <c r="J16" s="8" t="s">
        <v>92</v>
      </c>
      <c r="K16" s="11" t="s">
        <v>13</v>
      </c>
      <c r="L16" s="10"/>
      <c r="M16" s="21" t="s">
        <v>212</v>
      </c>
      <c r="N16" s="8" t="s">
        <v>90</v>
      </c>
      <c r="O16" s="127"/>
      <c r="P16" s="6"/>
      <c r="Q16" s="6"/>
      <c r="R16" s="6"/>
      <c r="S16" s="9"/>
      <c r="T16" s="6"/>
      <c r="U16" s="6"/>
      <c r="V16" s="8"/>
      <c r="W16" s="128"/>
      <c r="X16" s="6"/>
      <c r="Y16" s="6"/>
      <c r="Z16" s="8"/>
      <c r="AA16" s="4"/>
      <c r="AB16" s="6"/>
      <c r="AC16" s="6"/>
      <c r="AD16" s="6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</row>
    <row r="17" spans="1:43" s="90" customFormat="1" x14ac:dyDescent="0.25">
      <c r="A17" s="49">
        <v>8.3796296296296299E-4</v>
      </c>
      <c r="B17" s="110">
        <v>15</v>
      </c>
      <c r="C17" s="110">
        <v>86</v>
      </c>
      <c r="D17" s="138">
        <v>15</v>
      </c>
      <c r="E17" s="154">
        <v>86</v>
      </c>
      <c r="F17" s="11" t="s">
        <v>278</v>
      </c>
      <c r="G17" s="133">
        <v>8.3796296296296299E-4</v>
      </c>
      <c r="H17" s="134">
        <v>44</v>
      </c>
      <c r="I17" s="11" t="s">
        <v>181</v>
      </c>
      <c r="J17" s="6" t="s">
        <v>92</v>
      </c>
      <c r="K17" s="11" t="s">
        <v>173</v>
      </c>
      <c r="L17" s="11"/>
      <c r="M17" s="21" t="s">
        <v>209</v>
      </c>
      <c r="N17" s="6" t="s">
        <v>90</v>
      </c>
      <c r="O17" s="127"/>
      <c r="P17" s="6"/>
      <c r="Q17" s="6"/>
      <c r="R17" s="6"/>
      <c r="S17" s="128"/>
      <c r="T17" s="11"/>
      <c r="U17" s="11"/>
      <c r="V17" s="6"/>
      <c r="W17" s="99"/>
      <c r="X17" s="99"/>
      <c r="Y17" s="99"/>
      <c r="Z17" s="6"/>
      <c r="AA17" s="4"/>
      <c r="AB17" s="6"/>
      <c r="AC17" s="6"/>
      <c r="AD17" s="6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</row>
    <row r="18" spans="1:43" s="90" customFormat="1" x14ac:dyDescent="0.25">
      <c r="A18" s="49">
        <v>8.4837962962962959E-4</v>
      </c>
      <c r="B18" s="110">
        <v>16</v>
      </c>
      <c r="C18" s="110">
        <v>85</v>
      </c>
      <c r="D18" s="138">
        <v>16</v>
      </c>
      <c r="E18" s="154">
        <v>85</v>
      </c>
      <c r="F18" s="5" t="s">
        <v>220</v>
      </c>
      <c r="G18" s="133">
        <v>8.4837962962962959E-4</v>
      </c>
      <c r="H18" s="134">
        <v>44</v>
      </c>
      <c r="I18" s="12" t="s">
        <v>181</v>
      </c>
      <c r="J18" s="8" t="s">
        <v>92</v>
      </c>
      <c r="K18" s="11" t="s">
        <v>135</v>
      </c>
      <c r="L18" s="87"/>
      <c r="M18" s="21" t="s">
        <v>209</v>
      </c>
      <c r="N18" s="8" t="s">
        <v>90</v>
      </c>
      <c r="O18" s="127"/>
      <c r="P18" s="6"/>
      <c r="Q18" s="6"/>
      <c r="R18" s="6"/>
      <c r="S18" s="9"/>
      <c r="T18" s="6"/>
      <c r="U18" s="6"/>
      <c r="V18" s="8"/>
      <c r="W18" s="99"/>
      <c r="X18" s="99"/>
      <c r="Y18" s="99"/>
      <c r="Z18" s="6"/>
      <c r="AA18" s="4"/>
      <c r="AB18" s="6"/>
      <c r="AC18" s="6"/>
      <c r="AD18" s="6"/>
    </row>
    <row r="19" spans="1:43" s="110" customFormat="1" x14ac:dyDescent="0.25">
      <c r="A19" s="166">
        <v>8.5300925925925919E-4</v>
      </c>
      <c r="B19" s="110">
        <v>18</v>
      </c>
      <c r="C19" s="110">
        <v>83</v>
      </c>
      <c r="D19" s="138">
        <v>18</v>
      </c>
      <c r="E19" s="154">
        <v>84</v>
      </c>
      <c r="F19" s="2" t="s">
        <v>52</v>
      </c>
      <c r="G19" s="132">
        <v>8.5300925925925919E-4</v>
      </c>
      <c r="H19" s="131">
        <v>34</v>
      </c>
      <c r="I19" s="11" t="s">
        <v>18</v>
      </c>
      <c r="J19" s="8" t="s">
        <v>92</v>
      </c>
      <c r="K19" s="13" t="s">
        <v>31</v>
      </c>
      <c r="L19" s="10"/>
      <c r="M19" s="21" t="s">
        <v>210</v>
      </c>
      <c r="N19" s="1" t="s">
        <v>90</v>
      </c>
      <c r="O19" s="1"/>
      <c r="P19" s="1"/>
      <c r="Q19" s="1"/>
      <c r="R19" s="1"/>
      <c r="S19" s="9"/>
      <c r="T19" s="1"/>
      <c r="U19" s="6"/>
      <c r="V19" s="8"/>
      <c r="W19" s="227"/>
      <c r="X19" s="1"/>
      <c r="Y19" s="6"/>
      <c r="Z19" s="8"/>
      <c r="AA19" s="4"/>
      <c r="AB19" s="6"/>
      <c r="AC19" s="6"/>
      <c r="AD19" s="6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</row>
    <row r="20" spans="1:43" s="110" customFormat="1" x14ac:dyDescent="0.25">
      <c r="A20" s="49">
        <v>8.5300925925925919E-4</v>
      </c>
      <c r="B20" s="110">
        <v>17</v>
      </c>
      <c r="C20" s="110">
        <v>84</v>
      </c>
      <c r="D20" s="138">
        <v>17</v>
      </c>
      <c r="E20" s="154">
        <v>83</v>
      </c>
      <c r="F20" s="5" t="s">
        <v>69</v>
      </c>
      <c r="G20" s="133">
        <v>8.5300925925925919E-4</v>
      </c>
      <c r="H20" s="134">
        <v>39</v>
      </c>
      <c r="I20" s="11" t="s">
        <v>18</v>
      </c>
      <c r="J20" s="8" t="s">
        <v>92</v>
      </c>
      <c r="K20" s="11" t="s">
        <v>13</v>
      </c>
      <c r="L20" s="10"/>
      <c r="M20" s="21" t="s">
        <v>210</v>
      </c>
      <c r="N20" s="8" t="s">
        <v>90</v>
      </c>
      <c r="O20" s="127"/>
      <c r="P20" s="6"/>
      <c r="Q20" s="6"/>
      <c r="R20" s="6"/>
      <c r="S20" s="9"/>
      <c r="T20" s="6"/>
      <c r="U20" s="6"/>
      <c r="V20" s="8"/>
      <c r="W20" s="128"/>
      <c r="X20" s="6"/>
      <c r="Y20" s="6"/>
      <c r="Z20" s="8"/>
      <c r="AA20" s="4"/>
      <c r="AB20" s="6"/>
      <c r="AC20" s="6"/>
      <c r="AD20" s="6"/>
    </row>
    <row r="21" spans="1:43" s="90" customFormat="1" ht="15.75" customHeight="1" x14ac:dyDescent="0.25">
      <c r="A21" s="236">
        <v>8.587962962962963E-4</v>
      </c>
      <c r="B21" s="158">
        <v>19</v>
      </c>
      <c r="C21" s="158">
        <v>82</v>
      </c>
      <c r="D21" s="154">
        <v>19</v>
      </c>
      <c r="E21" s="154">
        <v>82</v>
      </c>
      <c r="F21" s="159" t="s">
        <v>48</v>
      </c>
      <c r="G21" s="156">
        <v>8.587962962962963E-4</v>
      </c>
      <c r="H21" s="154">
        <v>39</v>
      </c>
      <c r="I21" s="155" t="s">
        <v>18</v>
      </c>
      <c r="J21" s="158" t="s">
        <v>92</v>
      </c>
      <c r="K21" s="155" t="s">
        <v>50</v>
      </c>
      <c r="L21" s="161" t="str">
        <f>K21</f>
        <v>MASTER E</v>
      </c>
      <c r="M21" s="157" t="s">
        <v>210</v>
      </c>
      <c r="N21" s="158" t="s">
        <v>90</v>
      </c>
      <c r="O21" s="111"/>
      <c r="P21" s="110"/>
      <c r="Q21" s="110"/>
      <c r="R21" s="110"/>
      <c r="S21" s="113"/>
      <c r="T21" s="110"/>
      <c r="U21" s="110"/>
      <c r="V21" s="110"/>
      <c r="W21" s="162"/>
      <c r="X21" s="110"/>
      <c r="Y21" s="110"/>
      <c r="Z21" s="110"/>
      <c r="AA21" s="113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</row>
    <row r="22" spans="1:43" s="90" customFormat="1" x14ac:dyDescent="0.25">
      <c r="A22" s="49">
        <v>8.599537037037036E-4</v>
      </c>
      <c r="B22" s="110">
        <v>20</v>
      </c>
      <c r="C22" s="110">
        <v>81</v>
      </c>
      <c r="D22" s="138">
        <v>20</v>
      </c>
      <c r="E22" s="154">
        <v>81</v>
      </c>
      <c r="F22" s="5" t="s">
        <v>46</v>
      </c>
      <c r="G22" s="133">
        <v>8.599537037037036E-4</v>
      </c>
      <c r="H22" s="134">
        <v>40</v>
      </c>
      <c r="I22" s="11" t="s">
        <v>18</v>
      </c>
      <c r="J22" s="8" t="s">
        <v>92</v>
      </c>
      <c r="K22" s="11" t="s">
        <v>13</v>
      </c>
      <c r="L22" s="10"/>
      <c r="M22" s="21" t="s">
        <v>210</v>
      </c>
      <c r="N22" s="8" t="s">
        <v>90</v>
      </c>
      <c r="O22" s="127"/>
      <c r="P22" s="6"/>
      <c r="Q22" s="6"/>
      <c r="R22" s="6"/>
      <c r="S22" s="9"/>
      <c r="T22" s="6"/>
      <c r="U22" s="6"/>
      <c r="V22" s="8"/>
      <c r="W22" s="128"/>
      <c r="X22" s="6"/>
      <c r="Y22" s="6"/>
      <c r="Z22" s="8"/>
      <c r="AA22" s="4"/>
      <c r="AB22" s="6"/>
      <c r="AC22" s="6"/>
      <c r="AD22" s="6"/>
    </row>
    <row r="23" spans="1:43" s="110" customFormat="1" ht="15.75" customHeight="1" x14ac:dyDescent="0.25">
      <c r="A23" s="49">
        <v>8.7847222222222233E-4</v>
      </c>
      <c r="B23" s="110">
        <v>21</v>
      </c>
      <c r="C23" s="110">
        <v>80</v>
      </c>
      <c r="D23" s="138">
        <v>21</v>
      </c>
      <c r="E23" s="154">
        <v>80</v>
      </c>
      <c r="F23" s="5" t="s">
        <v>81</v>
      </c>
      <c r="G23" s="133">
        <v>8.7847222222222233E-4</v>
      </c>
      <c r="H23" s="134">
        <v>40</v>
      </c>
      <c r="I23" s="11" t="s">
        <v>18</v>
      </c>
      <c r="J23" s="8" t="s">
        <v>92</v>
      </c>
      <c r="K23" s="11" t="s">
        <v>13</v>
      </c>
      <c r="L23" s="10"/>
      <c r="M23" s="21" t="s">
        <v>210</v>
      </c>
      <c r="N23" s="8" t="s">
        <v>90</v>
      </c>
      <c r="O23" s="6"/>
      <c r="P23" s="6"/>
      <c r="Q23" s="6"/>
      <c r="R23" s="6"/>
      <c r="S23" s="220"/>
      <c r="T23" s="6"/>
      <c r="U23" s="6"/>
      <c r="V23" s="8"/>
      <c r="W23" s="128"/>
      <c r="X23" s="6"/>
      <c r="Y23" s="6"/>
      <c r="Z23" s="8"/>
      <c r="AA23" s="4"/>
      <c r="AB23" s="6"/>
      <c r="AC23" s="6"/>
      <c r="AD23" s="6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</row>
    <row r="24" spans="1:43" s="110" customFormat="1" x14ac:dyDescent="0.25">
      <c r="A24" s="49">
        <v>8.8888888888888882E-4</v>
      </c>
      <c r="B24" s="110">
        <v>22</v>
      </c>
      <c r="C24" s="110">
        <v>79</v>
      </c>
      <c r="D24" s="138">
        <v>22</v>
      </c>
      <c r="E24" s="154">
        <v>79</v>
      </c>
      <c r="F24" s="5" t="s">
        <v>185</v>
      </c>
      <c r="G24" s="133">
        <v>8.8888888888888882E-4</v>
      </c>
      <c r="H24" s="134">
        <v>32</v>
      </c>
      <c r="I24" s="12" t="s">
        <v>274</v>
      </c>
      <c r="J24" s="8" t="s">
        <v>92</v>
      </c>
      <c r="K24" s="11" t="s">
        <v>13</v>
      </c>
      <c r="L24" s="13"/>
      <c r="M24" s="21" t="s">
        <v>279</v>
      </c>
      <c r="N24" s="8" t="s">
        <v>90</v>
      </c>
      <c r="O24" s="127"/>
      <c r="P24" s="6"/>
      <c r="Q24" s="6"/>
      <c r="R24" s="6"/>
      <c r="S24" s="9"/>
      <c r="T24" s="6"/>
      <c r="U24" s="6"/>
      <c r="V24" s="8"/>
      <c r="W24" s="99"/>
      <c r="X24" s="99"/>
      <c r="Y24" s="99"/>
      <c r="Z24" s="6"/>
      <c r="AA24" s="4"/>
      <c r="AB24" s="6"/>
      <c r="AC24" s="6"/>
      <c r="AD24" s="6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</row>
    <row r="25" spans="1:43" s="90" customFormat="1" ht="15.75" customHeight="1" x14ac:dyDescent="0.25">
      <c r="A25" s="236">
        <v>8.9351851851851842E-4</v>
      </c>
      <c r="B25" s="158">
        <v>23</v>
      </c>
      <c r="C25" s="158">
        <v>78</v>
      </c>
      <c r="D25" s="154">
        <v>23</v>
      </c>
      <c r="E25" s="154">
        <v>78</v>
      </c>
      <c r="F25" s="159" t="s">
        <v>186</v>
      </c>
      <c r="G25" s="156">
        <v>8.9351851851851842E-4</v>
      </c>
      <c r="H25" s="154">
        <v>38</v>
      </c>
      <c r="I25" s="155" t="s">
        <v>18</v>
      </c>
      <c r="J25" s="158" t="s">
        <v>92</v>
      </c>
      <c r="K25" s="155" t="s">
        <v>101</v>
      </c>
      <c r="L25" s="161" t="str">
        <f>K25</f>
        <v>MASTER F</v>
      </c>
      <c r="M25" s="157" t="s">
        <v>210</v>
      </c>
      <c r="N25" s="158" t="s">
        <v>90</v>
      </c>
      <c r="O25" s="111"/>
      <c r="P25" s="110"/>
      <c r="Q25" s="110"/>
      <c r="R25" s="110"/>
      <c r="S25" s="113"/>
      <c r="T25" s="110"/>
      <c r="U25" s="110"/>
      <c r="V25" s="110"/>
      <c r="W25" s="112"/>
      <c r="X25" s="112"/>
      <c r="Y25" s="112"/>
      <c r="Z25" s="110"/>
      <c r="AA25" s="113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</row>
    <row r="26" spans="1:43" s="106" customFormat="1" ht="18.75" customHeight="1" x14ac:dyDescent="0.25">
      <c r="A26" s="236">
        <v>8.9814814814814824E-4</v>
      </c>
      <c r="B26" s="158">
        <v>24</v>
      </c>
      <c r="C26" s="158">
        <v>77</v>
      </c>
      <c r="D26" s="154">
        <v>24</v>
      </c>
      <c r="E26" s="154">
        <v>77</v>
      </c>
      <c r="F26" s="159" t="s">
        <v>40</v>
      </c>
      <c r="G26" s="156">
        <v>8.9814814814814824E-4</v>
      </c>
      <c r="H26" s="154">
        <v>46</v>
      </c>
      <c r="I26" s="155" t="s">
        <v>18</v>
      </c>
      <c r="J26" s="158" t="s">
        <v>92</v>
      </c>
      <c r="K26" s="155" t="s">
        <v>25</v>
      </c>
      <c r="L26" s="155" t="s">
        <v>25</v>
      </c>
      <c r="M26" s="157" t="s">
        <v>210</v>
      </c>
      <c r="N26" s="158" t="s">
        <v>357</v>
      </c>
      <c r="O26" s="48"/>
      <c r="P26" s="1"/>
      <c r="Q26" s="6"/>
      <c r="R26" s="6"/>
      <c r="S26" s="220"/>
      <c r="T26" s="1"/>
      <c r="U26" s="6"/>
      <c r="V26" s="8"/>
      <c r="W26" s="227"/>
      <c r="X26" s="1"/>
      <c r="Y26" s="6"/>
      <c r="Z26" s="8"/>
      <c r="AA26" s="4"/>
      <c r="AB26" s="6"/>
      <c r="AC26" s="6"/>
      <c r="AD26" s="6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</row>
    <row r="27" spans="1:43" s="90" customFormat="1" ht="15.75" customHeight="1" x14ac:dyDescent="0.25">
      <c r="A27" s="166">
        <v>9.0509259259259243E-4</v>
      </c>
      <c r="B27" s="110">
        <v>25</v>
      </c>
      <c r="C27" s="110">
        <v>76</v>
      </c>
      <c r="D27" s="138">
        <v>25</v>
      </c>
      <c r="E27" s="154">
        <v>76</v>
      </c>
      <c r="F27" s="2" t="s">
        <v>53</v>
      </c>
      <c r="G27" s="132">
        <v>9.0509259259259243E-4</v>
      </c>
      <c r="H27" s="131">
        <v>37</v>
      </c>
      <c r="I27" s="13" t="s">
        <v>54</v>
      </c>
      <c r="J27" s="8" t="s">
        <v>92</v>
      </c>
      <c r="K27" s="13" t="s">
        <v>34</v>
      </c>
      <c r="L27" s="13"/>
      <c r="M27" s="76" t="s">
        <v>128</v>
      </c>
      <c r="N27" s="73" t="s">
        <v>90</v>
      </c>
      <c r="O27" s="1"/>
      <c r="P27" s="1"/>
      <c r="Q27" s="1"/>
      <c r="R27" s="1"/>
      <c r="S27" s="222"/>
      <c r="T27" s="73"/>
      <c r="U27" s="73"/>
      <c r="V27" s="73"/>
      <c r="W27" s="227"/>
      <c r="X27" s="1"/>
      <c r="Y27" s="6"/>
      <c r="Z27" s="8"/>
      <c r="AA27" s="4"/>
      <c r="AB27" s="6"/>
      <c r="AC27" s="6"/>
      <c r="AD27" s="6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</row>
    <row r="28" spans="1:43" s="90" customFormat="1" x14ac:dyDescent="0.25">
      <c r="A28" s="49">
        <v>9.0856481481481485E-4</v>
      </c>
      <c r="B28" s="110">
        <v>26</v>
      </c>
      <c r="C28" s="110">
        <v>75</v>
      </c>
      <c r="D28" s="138">
        <v>26</v>
      </c>
      <c r="E28" s="154">
        <v>75</v>
      </c>
      <c r="F28" s="5" t="s">
        <v>106</v>
      </c>
      <c r="G28" s="133">
        <v>9.0856481481481485E-4</v>
      </c>
      <c r="H28" s="134">
        <v>38</v>
      </c>
      <c r="I28" s="11" t="s">
        <v>121</v>
      </c>
      <c r="J28" s="8" t="s">
        <v>92</v>
      </c>
      <c r="K28" s="11" t="s">
        <v>31</v>
      </c>
      <c r="L28" s="10"/>
      <c r="M28" s="21"/>
      <c r="N28" s="8" t="s">
        <v>90</v>
      </c>
      <c r="O28" s="127"/>
      <c r="P28" s="6"/>
      <c r="Q28" s="110"/>
      <c r="R28" s="110"/>
      <c r="S28" s="9"/>
      <c r="T28" s="6"/>
      <c r="U28" s="6"/>
      <c r="V28" s="8"/>
      <c r="W28" s="128"/>
      <c r="X28" s="6"/>
      <c r="Y28" s="6"/>
      <c r="Z28" s="8"/>
      <c r="AA28" s="4"/>
      <c r="AB28" s="6"/>
      <c r="AC28" s="6"/>
      <c r="AD28" s="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</row>
    <row r="29" spans="1:43" s="90" customFormat="1" ht="15.75" customHeight="1" x14ac:dyDescent="0.25">
      <c r="A29" s="49">
        <v>9.1319444444444434E-4</v>
      </c>
      <c r="B29" s="110">
        <v>27</v>
      </c>
      <c r="C29" s="110">
        <v>74</v>
      </c>
      <c r="D29" s="138">
        <v>27</v>
      </c>
      <c r="E29" s="154">
        <v>74</v>
      </c>
      <c r="F29" s="5" t="s">
        <v>64</v>
      </c>
      <c r="G29" s="133">
        <v>9.1319444444444434E-4</v>
      </c>
      <c r="H29" s="134">
        <v>36</v>
      </c>
      <c r="I29" s="11" t="s">
        <v>18</v>
      </c>
      <c r="J29" s="6" t="s">
        <v>92</v>
      </c>
      <c r="K29" s="11" t="s">
        <v>13</v>
      </c>
      <c r="L29" s="11"/>
      <c r="M29" s="21" t="s">
        <v>210</v>
      </c>
      <c r="N29" s="6" t="s">
        <v>90</v>
      </c>
      <c r="O29" s="127"/>
      <c r="P29" s="6"/>
      <c r="Q29" s="6"/>
      <c r="R29" s="6"/>
      <c r="S29" s="128"/>
      <c r="T29" s="11"/>
      <c r="U29" s="11"/>
      <c r="V29" s="6"/>
      <c r="W29" s="99"/>
      <c r="X29" s="99"/>
      <c r="Y29" s="99"/>
      <c r="Z29" s="6"/>
      <c r="AA29" s="4"/>
      <c r="AB29" s="6"/>
      <c r="AC29" s="6"/>
      <c r="AD29" s="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</row>
    <row r="30" spans="1:43" s="90" customFormat="1" ht="15.75" customHeight="1" x14ac:dyDescent="0.25">
      <c r="A30" s="49">
        <v>9.2013888888888885E-4</v>
      </c>
      <c r="B30" s="110">
        <v>28</v>
      </c>
      <c r="C30" s="110">
        <v>73</v>
      </c>
      <c r="D30" s="138">
        <v>28</v>
      </c>
      <c r="E30" s="154">
        <v>73</v>
      </c>
      <c r="F30" s="5" t="s">
        <v>10</v>
      </c>
      <c r="G30" s="133">
        <v>9.2013888888888885E-4</v>
      </c>
      <c r="H30" s="134">
        <v>39</v>
      </c>
      <c r="I30" s="11" t="s">
        <v>18</v>
      </c>
      <c r="J30" s="8" t="s">
        <v>92</v>
      </c>
      <c r="K30" s="11" t="s">
        <v>13</v>
      </c>
      <c r="L30" s="10"/>
      <c r="M30" s="21" t="s">
        <v>210</v>
      </c>
      <c r="N30" s="8" t="s">
        <v>90</v>
      </c>
      <c r="O30" s="127"/>
      <c r="P30" s="6"/>
      <c r="Q30" s="6"/>
      <c r="R30" s="6"/>
      <c r="S30" s="9"/>
      <c r="T30" s="6"/>
      <c r="U30" s="6"/>
      <c r="V30" s="8"/>
      <c r="W30" s="128"/>
      <c r="X30" s="6"/>
      <c r="Y30" s="6"/>
      <c r="Z30" s="8"/>
      <c r="AA30" s="4"/>
      <c r="AB30" s="6"/>
      <c r="AC30" s="6"/>
      <c r="AD30" s="6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</row>
    <row r="31" spans="1:43" s="90" customFormat="1" x14ac:dyDescent="0.25">
      <c r="A31" s="49">
        <v>9.2245370370370365E-4</v>
      </c>
      <c r="B31" s="110">
        <v>29</v>
      </c>
      <c r="C31" s="110">
        <v>72</v>
      </c>
      <c r="D31" s="138">
        <v>29</v>
      </c>
      <c r="E31" s="154">
        <v>72</v>
      </c>
      <c r="F31" s="5" t="s">
        <v>95</v>
      </c>
      <c r="G31" s="133">
        <v>9.2245370370370365E-4</v>
      </c>
      <c r="H31" s="134">
        <v>36</v>
      </c>
      <c r="I31" s="11" t="s">
        <v>18</v>
      </c>
      <c r="J31" s="8" t="s">
        <v>92</v>
      </c>
      <c r="K31" s="11" t="s">
        <v>13</v>
      </c>
      <c r="L31" s="10"/>
      <c r="M31" s="21" t="s">
        <v>210</v>
      </c>
      <c r="N31" s="8" t="s">
        <v>90</v>
      </c>
      <c r="O31" s="127"/>
      <c r="P31" s="6"/>
      <c r="Q31" s="6"/>
      <c r="R31" s="6"/>
      <c r="S31" s="9"/>
      <c r="T31" s="6"/>
      <c r="U31" s="6"/>
      <c r="V31" s="8"/>
      <c r="W31" s="128"/>
      <c r="X31" s="6"/>
      <c r="Y31" s="6"/>
      <c r="Z31" s="8"/>
      <c r="AA31" s="4"/>
      <c r="AB31" s="6"/>
      <c r="AC31" s="6"/>
      <c r="AD31" s="6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</row>
    <row r="32" spans="1:43" s="110" customFormat="1" x14ac:dyDescent="0.25">
      <c r="A32" s="49">
        <v>9.3634259259259267E-4</v>
      </c>
      <c r="B32" s="110">
        <v>30</v>
      </c>
      <c r="C32" s="110">
        <v>71</v>
      </c>
      <c r="D32" s="138">
        <v>30</v>
      </c>
      <c r="E32" s="154">
        <v>71</v>
      </c>
      <c r="F32" s="5" t="s">
        <v>49</v>
      </c>
      <c r="G32" s="133">
        <v>2.4189814814814812E-4</v>
      </c>
      <c r="H32" s="134">
        <v>41</v>
      </c>
      <c r="I32" s="11" t="s">
        <v>51</v>
      </c>
      <c r="J32" s="8" t="s">
        <v>92</v>
      </c>
      <c r="K32" s="11" t="s">
        <v>50</v>
      </c>
      <c r="L32" s="10"/>
      <c r="M32" s="21" t="s">
        <v>131</v>
      </c>
      <c r="N32" s="8" t="s">
        <v>90</v>
      </c>
      <c r="O32" s="127"/>
      <c r="P32" s="6"/>
      <c r="Q32" s="6"/>
      <c r="R32" s="6"/>
      <c r="S32" s="9"/>
      <c r="T32" s="6"/>
      <c r="U32" s="6"/>
      <c r="V32" s="8"/>
      <c r="W32" s="128"/>
      <c r="X32" s="6"/>
      <c r="Y32" s="6"/>
      <c r="Z32" s="8"/>
      <c r="AA32" s="4"/>
      <c r="AB32" s="6"/>
      <c r="AC32" s="6"/>
      <c r="AD32" s="6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</row>
    <row r="33" spans="1:43" s="90" customFormat="1" x14ac:dyDescent="0.25">
      <c r="A33" s="236">
        <v>9.780092592592592E-4</v>
      </c>
      <c r="B33" s="158">
        <v>31</v>
      </c>
      <c r="C33" s="158">
        <v>70</v>
      </c>
      <c r="D33" s="154">
        <v>31</v>
      </c>
      <c r="E33" s="154">
        <v>70</v>
      </c>
      <c r="F33" s="159" t="s">
        <v>75</v>
      </c>
      <c r="G33" s="156">
        <v>9.780092592592592E-4</v>
      </c>
      <c r="H33" s="154">
        <v>34</v>
      </c>
      <c r="I33" s="155" t="s">
        <v>18</v>
      </c>
      <c r="J33" s="158" t="s">
        <v>77</v>
      </c>
      <c r="K33" s="155" t="s">
        <v>7</v>
      </c>
      <c r="L33" s="161" t="str">
        <f>K33</f>
        <v>SENIOR</v>
      </c>
      <c r="M33" s="157" t="s">
        <v>210</v>
      </c>
      <c r="N33" s="158" t="s">
        <v>90</v>
      </c>
      <c r="O33" s="111"/>
      <c r="P33" s="110"/>
      <c r="Q33" s="110"/>
      <c r="R33" s="110"/>
      <c r="S33" s="113"/>
      <c r="T33" s="110"/>
      <c r="U33" s="110"/>
      <c r="V33" s="110"/>
      <c r="W33" s="162"/>
      <c r="X33" s="110"/>
      <c r="Y33" s="110"/>
      <c r="Z33" s="110"/>
      <c r="AA33" s="113"/>
      <c r="AB33" s="110"/>
      <c r="AC33" s="110"/>
      <c r="AD33" s="110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</row>
    <row r="34" spans="1:43" s="3" customFormat="1" ht="18.75" customHeight="1" x14ac:dyDescent="0.25">
      <c r="A34" s="49"/>
      <c r="B34" s="8"/>
      <c r="C34" s="8"/>
      <c r="D34" s="134">
        <v>32</v>
      </c>
      <c r="E34" s="154">
        <v>69</v>
      </c>
      <c r="F34" s="12" t="s">
        <v>255</v>
      </c>
      <c r="G34" s="133">
        <v>9.8958333333333342E-4</v>
      </c>
      <c r="H34" s="134">
        <v>35</v>
      </c>
      <c r="I34" s="12" t="s">
        <v>18</v>
      </c>
      <c r="J34" s="8" t="s">
        <v>92</v>
      </c>
      <c r="K34" s="12" t="s">
        <v>25</v>
      </c>
      <c r="L34" s="163" t="str">
        <f>K34</f>
        <v>MASTER D</v>
      </c>
      <c r="M34" s="57" t="s">
        <v>210</v>
      </c>
      <c r="N34" s="8" t="s">
        <v>90</v>
      </c>
      <c r="O34" s="49"/>
      <c r="P34" s="8"/>
      <c r="Q34" s="8"/>
      <c r="R34" s="8"/>
      <c r="S34" s="163"/>
      <c r="T34" s="12"/>
      <c r="U34" s="12"/>
      <c r="V34" s="8"/>
      <c r="W34" s="164"/>
      <c r="X34" s="164"/>
      <c r="Y34" s="164"/>
      <c r="Z34" s="8"/>
      <c r="AA34" s="9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</row>
    <row r="35" spans="1:43" s="90" customFormat="1" ht="15.75" customHeight="1" x14ac:dyDescent="0.25">
      <c r="A35" s="236">
        <v>1.0023148148148148E-3</v>
      </c>
      <c r="B35" s="158">
        <v>32</v>
      </c>
      <c r="C35" s="158">
        <v>69</v>
      </c>
      <c r="D35" s="154">
        <v>33</v>
      </c>
      <c r="E35" s="154">
        <v>68</v>
      </c>
      <c r="F35" s="159" t="s">
        <v>74</v>
      </c>
      <c r="G35" s="156">
        <v>1.0023148148148148E-3</v>
      </c>
      <c r="H35" s="154">
        <v>44</v>
      </c>
      <c r="I35" s="155" t="s">
        <v>18</v>
      </c>
      <c r="J35" s="158" t="s">
        <v>92</v>
      </c>
      <c r="K35" s="155" t="s">
        <v>245</v>
      </c>
      <c r="L35" s="161"/>
      <c r="M35" s="157" t="s">
        <v>210</v>
      </c>
      <c r="N35" s="158" t="s">
        <v>66</v>
      </c>
      <c r="O35" s="229"/>
      <c r="P35" s="230"/>
      <c r="Q35" s="6"/>
      <c r="R35" s="6"/>
      <c r="S35" s="222"/>
      <c r="T35" s="73"/>
      <c r="U35" s="73"/>
      <c r="V35" s="73"/>
      <c r="W35" s="231"/>
      <c r="X35" s="217"/>
      <c r="Y35" s="6"/>
      <c r="Z35" s="8"/>
      <c r="AA35" s="25"/>
      <c r="AB35" s="24"/>
      <c r="AC35" s="232"/>
      <c r="AD35" s="24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</row>
    <row r="36" spans="1:43" x14ac:dyDescent="0.25">
      <c r="A36" s="166"/>
      <c r="B36" s="110"/>
      <c r="C36" s="110"/>
      <c r="D36" s="154">
        <v>34</v>
      </c>
      <c r="E36" s="154">
        <v>67</v>
      </c>
      <c r="F36" s="159" t="s">
        <v>20</v>
      </c>
      <c r="G36" s="156">
        <v>1.0219907407407406E-3</v>
      </c>
      <c r="H36" s="154">
        <v>36</v>
      </c>
      <c r="I36" s="155" t="s">
        <v>226</v>
      </c>
      <c r="J36" s="158" t="s">
        <v>77</v>
      </c>
      <c r="K36" s="155" t="s">
        <v>13</v>
      </c>
      <c r="L36" s="161" t="str">
        <f>K36</f>
        <v>MASTER C</v>
      </c>
      <c r="M36" s="157" t="s">
        <v>210</v>
      </c>
      <c r="N36" s="158" t="s">
        <v>90</v>
      </c>
      <c r="O36" s="111"/>
      <c r="P36" s="110"/>
      <c r="Q36" s="110"/>
      <c r="R36" s="110"/>
      <c r="S36" s="113"/>
      <c r="T36" s="110"/>
      <c r="U36" s="110"/>
      <c r="V36" s="110"/>
      <c r="W36" s="162"/>
      <c r="X36" s="110"/>
      <c r="Y36" s="110"/>
      <c r="Z36" s="110"/>
      <c r="AA36" s="113"/>
      <c r="AB36" s="110"/>
      <c r="AC36" s="110"/>
      <c r="AD36" s="110"/>
      <c r="AE36" s="106"/>
      <c r="AF36" s="106"/>
      <c r="AG36" s="106"/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</row>
    <row r="37" spans="1:43" x14ac:dyDescent="0.25">
      <c r="A37" s="236">
        <v>1.0254629629629628E-3</v>
      </c>
      <c r="B37" s="158">
        <v>37</v>
      </c>
      <c r="C37" s="158">
        <v>68</v>
      </c>
      <c r="D37" s="154">
        <v>35</v>
      </c>
      <c r="E37" s="154">
        <v>66</v>
      </c>
      <c r="F37" s="159" t="s">
        <v>119</v>
      </c>
      <c r="G37" s="156">
        <v>1.0254629629629628E-3</v>
      </c>
      <c r="H37" s="154">
        <v>37</v>
      </c>
      <c r="I37" s="155" t="s">
        <v>120</v>
      </c>
      <c r="J37" s="158" t="s">
        <v>77</v>
      </c>
      <c r="K37" s="155" t="s">
        <v>25</v>
      </c>
      <c r="L37" s="155" t="s">
        <v>25</v>
      </c>
      <c r="M37" s="159" t="s">
        <v>225</v>
      </c>
      <c r="N37" s="158" t="s">
        <v>90</v>
      </c>
      <c r="O37" s="1"/>
      <c r="P37" s="1"/>
      <c r="Q37" s="1"/>
      <c r="R37" s="1"/>
      <c r="S37" s="220"/>
      <c r="T37" s="1"/>
      <c r="U37" s="1"/>
      <c r="V37" s="1"/>
      <c r="W37" s="227"/>
      <c r="X37" s="1"/>
      <c r="Z37" s="8"/>
    </row>
    <row r="38" spans="1:43" s="110" customFormat="1" ht="15.75" customHeight="1" x14ac:dyDescent="0.25">
      <c r="A38" s="236">
        <v>1.0335648148148148E-3</v>
      </c>
      <c r="B38" s="158">
        <v>33</v>
      </c>
      <c r="C38" s="158">
        <v>67</v>
      </c>
      <c r="D38" s="154">
        <v>36</v>
      </c>
      <c r="E38" s="154">
        <v>65</v>
      </c>
      <c r="F38" s="159" t="s">
        <v>55</v>
      </c>
      <c r="G38" s="156">
        <v>1.0335648148148148E-3</v>
      </c>
      <c r="H38" s="154">
        <v>42</v>
      </c>
      <c r="I38" s="155" t="s">
        <v>57</v>
      </c>
      <c r="J38" s="158" t="s">
        <v>77</v>
      </c>
      <c r="K38" s="155" t="s">
        <v>102</v>
      </c>
      <c r="L38" s="161" t="str">
        <f>K38</f>
        <v>UNIVERSITÁRIO</v>
      </c>
      <c r="M38" s="157" t="s">
        <v>210</v>
      </c>
      <c r="N38" s="158" t="s">
        <v>90</v>
      </c>
      <c r="O38" s="111"/>
      <c r="Q38" s="6"/>
      <c r="R38" s="6"/>
      <c r="S38" s="113"/>
      <c r="W38" s="162"/>
      <c r="AA38" s="113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</row>
    <row r="39" spans="1:43" s="110" customFormat="1" x14ac:dyDescent="0.25">
      <c r="A39" s="236">
        <v>1.1331018518518519E-3</v>
      </c>
      <c r="B39" s="158">
        <v>34</v>
      </c>
      <c r="C39" s="158">
        <v>66</v>
      </c>
      <c r="D39" s="154">
        <v>37</v>
      </c>
      <c r="E39" s="154">
        <v>64</v>
      </c>
      <c r="F39" s="12" t="s">
        <v>205</v>
      </c>
      <c r="G39" s="133">
        <v>1.1331018518518519E-3</v>
      </c>
      <c r="H39" s="134">
        <v>31</v>
      </c>
      <c r="I39" s="12" t="s">
        <v>170</v>
      </c>
      <c r="J39" s="8" t="s">
        <v>77</v>
      </c>
      <c r="K39" s="12" t="s">
        <v>13</v>
      </c>
      <c r="L39" s="163"/>
      <c r="M39" s="57" t="s">
        <v>212</v>
      </c>
      <c r="N39" s="8" t="s">
        <v>90</v>
      </c>
      <c r="O39" s="127"/>
      <c r="P39" s="6"/>
      <c r="Q39" s="6"/>
      <c r="R39" s="6"/>
      <c r="S39" s="128"/>
      <c r="T39" s="11"/>
      <c r="U39" s="11"/>
      <c r="V39" s="6"/>
      <c r="W39" s="99"/>
      <c r="X39" s="99"/>
      <c r="Y39" s="99"/>
      <c r="Z39" s="6"/>
      <c r="AA39" s="4"/>
      <c r="AB39" s="6"/>
      <c r="AC39" s="6"/>
      <c r="AD39" s="6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</row>
    <row r="40" spans="1:43" s="90" customFormat="1" ht="15.75" customHeight="1" x14ac:dyDescent="0.25">
      <c r="A40" s="236">
        <v>1.1562499999999999E-3</v>
      </c>
      <c r="B40" s="158">
        <v>35</v>
      </c>
      <c r="C40" s="158">
        <v>65</v>
      </c>
      <c r="D40" s="154">
        <v>38</v>
      </c>
      <c r="E40" s="154">
        <v>63</v>
      </c>
      <c r="F40" s="159" t="s">
        <v>280</v>
      </c>
      <c r="G40" s="156">
        <v>1.1562499999999999E-3</v>
      </c>
      <c r="H40" s="154">
        <v>32</v>
      </c>
      <c r="I40" s="155" t="s">
        <v>170</v>
      </c>
      <c r="J40" s="158" t="s">
        <v>77</v>
      </c>
      <c r="K40" s="155" t="s">
        <v>195</v>
      </c>
      <c r="L40" s="161" t="str">
        <f>K40</f>
        <v>PR3</v>
      </c>
      <c r="M40" s="157" t="s">
        <v>212</v>
      </c>
      <c r="N40" s="158" t="s">
        <v>90</v>
      </c>
      <c r="O40" s="111"/>
      <c r="P40" s="110"/>
      <c r="Q40" s="6"/>
      <c r="R40" s="6"/>
      <c r="S40" s="113"/>
      <c r="T40" s="110"/>
      <c r="U40" s="110"/>
      <c r="V40" s="110"/>
      <c r="W40" s="112"/>
      <c r="X40" s="112"/>
      <c r="Y40" s="112"/>
      <c r="Z40" s="110"/>
      <c r="AA40" s="113"/>
      <c r="AB40" s="110"/>
      <c r="AC40" s="110"/>
      <c r="AD40" s="110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</row>
    <row r="41" spans="1:43" s="90" customFormat="1" x14ac:dyDescent="0.25">
      <c r="A41" s="236">
        <v>1.488425925925926E-3</v>
      </c>
      <c r="B41" s="158">
        <v>39</v>
      </c>
      <c r="C41" s="158">
        <v>61</v>
      </c>
      <c r="D41" s="154">
        <v>39</v>
      </c>
      <c r="E41" s="154">
        <v>62</v>
      </c>
      <c r="F41" s="159" t="s">
        <v>62</v>
      </c>
      <c r="G41" s="156">
        <v>1.1909722222222222E-3</v>
      </c>
      <c r="H41" s="154">
        <v>34</v>
      </c>
      <c r="I41" s="155" t="s">
        <v>18</v>
      </c>
      <c r="J41" s="158" t="s">
        <v>77</v>
      </c>
      <c r="K41" s="155" t="s">
        <v>133</v>
      </c>
      <c r="L41" s="155" t="s">
        <v>31</v>
      </c>
      <c r="M41" s="157" t="s">
        <v>210</v>
      </c>
      <c r="N41" s="158" t="s">
        <v>90</v>
      </c>
      <c r="O41" s="48"/>
      <c r="P41" s="1"/>
      <c r="Q41" s="6"/>
      <c r="R41" s="6"/>
      <c r="S41" s="220"/>
      <c r="T41" s="1"/>
      <c r="U41" s="6"/>
      <c r="V41" s="8"/>
      <c r="W41" s="227"/>
      <c r="X41" s="1"/>
      <c r="Y41" s="6"/>
      <c r="Z41" s="8"/>
      <c r="AA41" s="4"/>
      <c r="AB41" s="6"/>
      <c r="AC41" s="6"/>
      <c r="AD41" s="6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</row>
    <row r="42" spans="1:43" s="90" customFormat="1" x14ac:dyDescent="0.25">
      <c r="A42" s="236">
        <v>1.2893518518518519E-3</v>
      </c>
      <c r="B42" s="158">
        <v>36</v>
      </c>
      <c r="C42" s="158">
        <v>64</v>
      </c>
      <c r="D42" s="154">
        <v>40</v>
      </c>
      <c r="E42" s="154">
        <v>61</v>
      </c>
      <c r="F42" s="155" t="s">
        <v>281</v>
      </c>
      <c r="G42" s="156">
        <v>1.2893518518518519E-3</v>
      </c>
      <c r="H42" s="154">
        <v>30</v>
      </c>
      <c r="I42" s="155" t="s">
        <v>170</v>
      </c>
      <c r="J42" s="158" t="s">
        <v>77</v>
      </c>
      <c r="K42" s="155" t="s">
        <v>101</v>
      </c>
      <c r="L42" s="155" t="s">
        <v>101</v>
      </c>
      <c r="M42" s="157" t="s">
        <v>212</v>
      </c>
      <c r="N42" s="158" t="s">
        <v>90</v>
      </c>
      <c r="O42" s="127"/>
      <c r="P42" s="6"/>
      <c r="Q42" s="6"/>
      <c r="R42" s="6"/>
      <c r="S42" s="128"/>
      <c r="T42" s="11"/>
      <c r="U42" s="11"/>
      <c r="V42" s="6"/>
      <c r="W42" s="99"/>
      <c r="X42" s="99"/>
      <c r="Y42" s="99"/>
      <c r="Z42" s="6"/>
      <c r="AA42" s="4"/>
      <c r="AB42" s="6"/>
      <c r="AC42" s="6"/>
      <c r="AD42" s="6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</row>
    <row r="43" spans="1:43" s="24" customFormat="1" x14ac:dyDescent="0.25">
      <c r="A43" s="236">
        <v>1.3240740740740741E-3</v>
      </c>
      <c r="B43" s="158">
        <v>37</v>
      </c>
      <c r="C43" s="158">
        <v>63</v>
      </c>
      <c r="D43" s="154">
        <v>41</v>
      </c>
      <c r="E43" s="154">
        <v>60</v>
      </c>
      <c r="F43" s="159" t="s">
        <v>21</v>
      </c>
      <c r="G43" s="156">
        <v>1.3240740740740741E-3</v>
      </c>
      <c r="H43" s="154">
        <v>30</v>
      </c>
      <c r="I43" s="155" t="s">
        <v>22</v>
      </c>
      <c r="J43" s="158" t="s">
        <v>77</v>
      </c>
      <c r="K43" s="155" t="s">
        <v>34</v>
      </c>
      <c r="L43" s="155" t="s">
        <v>34</v>
      </c>
      <c r="M43" s="157" t="s">
        <v>130</v>
      </c>
      <c r="N43" s="158" t="s">
        <v>23</v>
      </c>
      <c r="O43" s="127"/>
      <c r="P43" s="6"/>
      <c r="Q43" s="6"/>
      <c r="R43" s="6"/>
      <c r="S43" s="220"/>
      <c r="T43" s="6"/>
      <c r="U43" s="6"/>
      <c r="V43" s="8"/>
      <c r="W43" s="128"/>
      <c r="X43" s="6"/>
      <c r="Y43" s="6"/>
      <c r="Z43" s="8"/>
      <c r="AA43" s="4"/>
      <c r="AB43" s="6"/>
      <c r="AC43" s="6"/>
      <c r="AD43" s="6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</row>
    <row r="44" spans="1:43" s="110" customFormat="1" ht="15.75" customHeight="1" x14ac:dyDescent="0.25">
      <c r="A44" s="236">
        <v>1.3796296296296297E-3</v>
      </c>
      <c r="B44" s="158">
        <v>38</v>
      </c>
      <c r="C44" s="158">
        <v>62</v>
      </c>
      <c r="D44" s="154">
        <v>42</v>
      </c>
      <c r="E44" s="154">
        <v>59</v>
      </c>
      <c r="F44" s="155" t="s">
        <v>269</v>
      </c>
      <c r="G44" s="156">
        <v>1.3796296296296297E-3</v>
      </c>
      <c r="H44" s="154">
        <v>23</v>
      </c>
      <c r="I44" s="155" t="s">
        <v>18</v>
      </c>
      <c r="J44" s="158" t="s">
        <v>92</v>
      </c>
      <c r="K44" s="155" t="s">
        <v>268</v>
      </c>
      <c r="L44" s="161" t="str">
        <f>K44</f>
        <v>MASTER I</v>
      </c>
      <c r="M44" s="157" t="s">
        <v>210</v>
      </c>
      <c r="N44" s="158" t="s">
        <v>90</v>
      </c>
      <c r="O44" s="111"/>
      <c r="S44" s="162"/>
      <c r="T44" s="105"/>
      <c r="U44" s="105"/>
      <c r="W44" s="112"/>
      <c r="X44" s="112"/>
      <c r="Y44" s="112"/>
      <c r="AA44" s="113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</row>
    <row r="45" spans="1:43" s="90" customFormat="1" ht="15.75" customHeight="1" x14ac:dyDescent="0.25">
      <c r="A45" s="236">
        <v>2.003472222222222E-3</v>
      </c>
      <c r="B45" s="158">
        <v>40</v>
      </c>
      <c r="C45" s="158">
        <v>60</v>
      </c>
      <c r="D45" s="154">
        <v>43</v>
      </c>
      <c r="E45" s="154">
        <v>58</v>
      </c>
      <c r="F45" s="159" t="s">
        <v>113</v>
      </c>
      <c r="G45" s="156">
        <v>2.003472222222222E-3</v>
      </c>
      <c r="H45" s="154">
        <v>33</v>
      </c>
      <c r="I45" s="155" t="s">
        <v>18</v>
      </c>
      <c r="J45" s="158" t="s">
        <v>92</v>
      </c>
      <c r="K45" s="155" t="s">
        <v>146</v>
      </c>
      <c r="L45" s="155" t="s">
        <v>146</v>
      </c>
      <c r="M45" s="157" t="s">
        <v>210</v>
      </c>
      <c r="N45" s="158" t="s">
        <v>90</v>
      </c>
      <c r="O45" s="1"/>
      <c r="P45" s="1"/>
      <c r="Q45" s="1"/>
      <c r="R45" s="1"/>
      <c r="S45" s="220"/>
      <c r="T45" s="1"/>
      <c r="U45" s="6"/>
      <c r="V45" s="8"/>
      <c r="W45" s="227"/>
      <c r="X45" s="1"/>
      <c r="Y45" s="6"/>
      <c r="Z45" s="8"/>
      <c r="AA45" s="4"/>
      <c r="AB45" s="6"/>
      <c r="AC45" s="6"/>
      <c r="AD45" s="6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</row>
    <row r="46" spans="1:43" s="106" customFormat="1" ht="18.75" customHeight="1" x14ac:dyDescent="0.25">
      <c r="A46" s="166"/>
      <c r="B46" s="110"/>
      <c r="C46" s="110"/>
      <c r="D46" s="138"/>
      <c r="E46" s="131"/>
      <c r="F46" s="105" t="s">
        <v>276</v>
      </c>
      <c r="G46" s="132"/>
      <c r="H46" s="131"/>
      <c r="I46" s="105" t="s">
        <v>235</v>
      </c>
      <c r="J46" s="110" t="s">
        <v>92</v>
      </c>
      <c r="K46" s="105" t="s">
        <v>7</v>
      </c>
      <c r="L46" s="162" t="str">
        <f>K46</f>
        <v>SENIOR</v>
      </c>
      <c r="M46" s="109" t="s">
        <v>236</v>
      </c>
      <c r="N46" s="110" t="s">
        <v>90</v>
      </c>
      <c r="O46" s="111"/>
      <c r="P46" s="110"/>
      <c r="Q46" s="110"/>
      <c r="R46" s="110"/>
      <c r="S46" s="162"/>
      <c r="T46" s="105"/>
      <c r="U46" s="105"/>
      <c r="V46" s="110"/>
      <c r="W46" s="112"/>
      <c r="X46" s="112"/>
      <c r="Y46" s="112"/>
      <c r="Z46" s="110"/>
      <c r="AA46" s="113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</row>
    <row r="47" spans="1:43" s="106" customFormat="1" ht="18.75" customHeight="1" x14ac:dyDescent="0.25">
      <c r="A47" s="49"/>
      <c r="B47" s="6"/>
      <c r="C47" s="6"/>
      <c r="D47" s="139"/>
      <c r="E47" s="134"/>
      <c r="F47" s="11" t="s">
        <v>238</v>
      </c>
      <c r="G47" s="133"/>
      <c r="H47" s="134"/>
      <c r="I47" s="11" t="s">
        <v>235</v>
      </c>
      <c r="J47" s="6" t="s">
        <v>92</v>
      </c>
      <c r="K47" s="11" t="s">
        <v>135</v>
      </c>
      <c r="L47" s="11"/>
      <c r="M47" s="21" t="s">
        <v>236</v>
      </c>
      <c r="N47" s="6" t="s">
        <v>90</v>
      </c>
      <c r="O47" s="127"/>
      <c r="P47" s="6"/>
      <c r="Q47" s="6"/>
      <c r="R47" s="6"/>
      <c r="S47" s="128"/>
      <c r="T47" s="11"/>
      <c r="U47" s="11"/>
      <c r="V47" s="6"/>
      <c r="W47" s="99"/>
      <c r="X47" s="99"/>
      <c r="Y47" s="99"/>
      <c r="Z47" s="6"/>
      <c r="AA47" s="4"/>
      <c r="AB47" s="6"/>
      <c r="AC47" s="6"/>
      <c r="AD47" s="6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  <c r="AO47" s="110"/>
      <c r="AP47" s="110"/>
      <c r="AQ47" s="110"/>
    </row>
    <row r="48" spans="1:43" s="14" customFormat="1" x14ac:dyDescent="0.25">
      <c r="A48" s="166"/>
      <c r="B48" s="6"/>
      <c r="C48" s="6"/>
      <c r="D48" s="139"/>
      <c r="E48" s="131"/>
      <c r="F48" s="75" t="s">
        <v>172</v>
      </c>
      <c r="G48" s="132"/>
      <c r="H48" s="131"/>
      <c r="I48" s="11" t="s">
        <v>181</v>
      </c>
      <c r="J48" s="8" t="s">
        <v>92</v>
      </c>
      <c r="K48" s="71" t="s">
        <v>173</v>
      </c>
      <c r="L48" s="128"/>
      <c r="M48" s="76" t="s">
        <v>209</v>
      </c>
      <c r="N48" s="73" t="s">
        <v>90</v>
      </c>
      <c r="O48" s="74"/>
      <c r="P48" s="73"/>
      <c r="Q48" s="6"/>
      <c r="R48" s="6"/>
      <c r="S48" s="222"/>
      <c r="T48" s="73"/>
      <c r="U48" s="73"/>
      <c r="V48" s="73"/>
      <c r="W48" s="99"/>
      <c r="X48" s="99"/>
      <c r="Y48" s="99"/>
      <c r="Z48" s="6"/>
      <c r="AA48" s="4"/>
      <c r="AB48" s="6"/>
      <c r="AC48" s="6"/>
      <c r="AD48" s="6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</row>
    <row r="49" spans="1:43" s="14" customFormat="1" x14ac:dyDescent="0.25">
      <c r="A49" s="49"/>
      <c r="B49" s="6"/>
      <c r="C49" s="6"/>
      <c r="D49" s="139"/>
      <c r="E49" s="134"/>
      <c r="F49" s="11" t="s">
        <v>241</v>
      </c>
      <c r="G49" s="133"/>
      <c r="H49" s="134"/>
      <c r="I49" s="11" t="s">
        <v>235</v>
      </c>
      <c r="J49" s="6" t="s">
        <v>92</v>
      </c>
      <c r="K49" s="11" t="s">
        <v>239</v>
      </c>
      <c r="L49" s="11"/>
      <c r="M49" s="21" t="s">
        <v>236</v>
      </c>
      <c r="N49" s="6" t="s">
        <v>90</v>
      </c>
      <c r="O49" s="127"/>
      <c r="P49" s="6"/>
      <c r="Q49" s="6"/>
      <c r="R49" s="6"/>
      <c r="S49" s="128"/>
      <c r="T49" s="11"/>
      <c r="U49" s="11"/>
      <c r="V49" s="6"/>
      <c r="W49" s="99"/>
      <c r="X49" s="99"/>
      <c r="Y49" s="99"/>
      <c r="Z49" s="6"/>
      <c r="AA49" s="4"/>
      <c r="AB49" s="6"/>
      <c r="AC49" s="6"/>
      <c r="AD49" s="6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</row>
    <row r="50" spans="1:43" s="33" customFormat="1" x14ac:dyDescent="0.25">
      <c r="A50" s="49"/>
      <c r="B50" s="6"/>
      <c r="C50" s="6"/>
      <c r="D50" s="139"/>
      <c r="E50" s="134"/>
      <c r="F50" s="11" t="s">
        <v>240</v>
      </c>
      <c r="G50" s="133"/>
      <c r="H50" s="134"/>
      <c r="I50" s="11" t="s">
        <v>235</v>
      </c>
      <c r="J50" s="6" t="s">
        <v>92</v>
      </c>
      <c r="K50" s="11" t="s">
        <v>31</v>
      </c>
      <c r="L50" s="11"/>
      <c r="M50" s="21" t="s">
        <v>236</v>
      </c>
      <c r="N50" s="6" t="s">
        <v>90</v>
      </c>
      <c r="O50" s="127"/>
      <c r="P50" s="6"/>
      <c r="Q50" s="6"/>
      <c r="R50" s="6"/>
      <c r="S50" s="128"/>
      <c r="T50" s="11"/>
      <c r="U50" s="11"/>
      <c r="V50" s="6"/>
      <c r="W50" s="99"/>
      <c r="X50" s="99"/>
      <c r="Y50" s="99"/>
      <c r="Z50" s="6"/>
      <c r="AA50" s="4"/>
      <c r="AB50" s="6"/>
      <c r="AC50" s="6"/>
      <c r="AD50" s="6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</row>
    <row r="51" spans="1:43" ht="18.75" customHeight="1" x14ac:dyDescent="0.25">
      <c r="A51" s="49"/>
      <c r="B51" s="6"/>
      <c r="C51" s="6"/>
      <c r="D51" s="139"/>
      <c r="E51" s="134"/>
      <c r="F51" s="11" t="s">
        <v>242</v>
      </c>
      <c r="G51" s="133"/>
      <c r="H51" s="134"/>
      <c r="I51" s="11" t="s">
        <v>235</v>
      </c>
      <c r="J51" s="6" t="s">
        <v>92</v>
      </c>
      <c r="K51" s="11" t="s">
        <v>135</v>
      </c>
      <c r="L51" s="11"/>
      <c r="M51" s="21" t="s">
        <v>236</v>
      </c>
      <c r="N51" s="6" t="s">
        <v>90</v>
      </c>
      <c r="O51" s="127"/>
      <c r="Q51" s="6"/>
      <c r="R51" s="6"/>
      <c r="S51" s="128"/>
      <c r="T51" s="11"/>
      <c r="U51" s="11"/>
      <c r="W51" s="99"/>
      <c r="X51" s="99"/>
      <c r="Y51" s="99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</row>
    <row r="52" spans="1:43" s="14" customFormat="1" x14ac:dyDescent="0.25">
      <c r="A52" s="49"/>
      <c r="B52" s="6"/>
      <c r="C52" s="6"/>
      <c r="D52" s="139"/>
      <c r="E52" s="134"/>
      <c r="F52" s="5" t="s">
        <v>175</v>
      </c>
      <c r="G52" s="133"/>
      <c r="H52" s="134"/>
      <c r="I52" s="5" t="s">
        <v>170</v>
      </c>
      <c r="J52" s="8" t="s">
        <v>92</v>
      </c>
      <c r="K52" s="11" t="s">
        <v>135</v>
      </c>
      <c r="L52" s="10"/>
      <c r="M52" s="21" t="s">
        <v>212</v>
      </c>
      <c r="N52" s="8" t="s">
        <v>90</v>
      </c>
      <c r="O52" s="127"/>
      <c r="P52" s="6"/>
      <c r="Q52" s="6"/>
      <c r="R52" s="6"/>
      <c r="S52" s="9"/>
      <c r="T52" s="6"/>
      <c r="U52" s="6"/>
      <c r="V52" s="8"/>
      <c r="W52" s="99"/>
      <c r="X52" s="99"/>
      <c r="Y52" s="99"/>
      <c r="Z52" s="6"/>
      <c r="AA52" s="4"/>
      <c r="AB52" s="6"/>
      <c r="AC52" s="6"/>
      <c r="AD52" s="6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</row>
    <row r="53" spans="1:43" x14ac:dyDescent="0.25">
      <c r="A53" s="49"/>
      <c r="B53" s="6"/>
      <c r="C53" s="6"/>
      <c r="D53" s="139"/>
      <c r="E53" s="134"/>
      <c r="F53" s="11" t="s">
        <v>244</v>
      </c>
      <c r="G53" s="133"/>
      <c r="H53" s="134"/>
      <c r="I53" s="11" t="s">
        <v>170</v>
      </c>
      <c r="J53" s="6" t="s">
        <v>92</v>
      </c>
      <c r="K53" s="11" t="s">
        <v>135</v>
      </c>
      <c r="L53" s="11"/>
      <c r="M53" s="21" t="s">
        <v>212</v>
      </c>
      <c r="N53" s="6" t="s">
        <v>90</v>
      </c>
      <c r="O53" s="127"/>
      <c r="Q53" s="6"/>
      <c r="R53" s="6"/>
      <c r="S53" s="128"/>
      <c r="T53" s="11"/>
      <c r="U53" s="11"/>
      <c r="W53" s="99"/>
      <c r="X53" s="99"/>
      <c r="Y53" s="99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</row>
    <row r="54" spans="1:43" ht="18.75" customHeight="1" x14ac:dyDescent="0.25">
      <c r="A54" s="49"/>
      <c r="B54" s="6"/>
      <c r="C54" s="6"/>
      <c r="D54" s="139"/>
      <c r="E54" s="134"/>
      <c r="F54" s="11" t="s">
        <v>243</v>
      </c>
      <c r="G54" s="133"/>
      <c r="H54" s="134"/>
      <c r="I54" s="11" t="s">
        <v>170</v>
      </c>
      <c r="J54" s="6" t="s">
        <v>92</v>
      </c>
      <c r="K54" s="11" t="s">
        <v>7</v>
      </c>
      <c r="L54" s="11"/>
      <c r="M54" s="21" t="s">
        <v>212</v>
      </c>
      <c r="N54" s="6" t="s">
        <v>90</v>
      </c>
      <c r="O54" s="127"/>
      <c r="Q54" s="6"/>
      <c r="R54" s="6"/>
      <c r="S54" s="128"/>
      <c r="T54" s="11"/>
      <c r="U54" s="11"/>
      <c r="W54" s="99"/>
      <c r="X54" s="99"/>
      <c r="Y54" s="99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</row>
    <row r="55" spans="1:43" s="106" customFormat="1" x14ac:dyDescent="0.25">
      <c r="A55" s="166"/>
      <c r="B55" s="110"/>
      <c r="C55" s="110"/>
      <c r="D55" s="138"/>
      <c r="E55" s="131"/>
      <c r="F55" s="105" t="s">
        <v>246</v>
      </c>
      <c r="G55" s="132"/>
      <c r="H55" s="131"/>
      <c r="I55" s="105" t="s">
        <v>170</v>
      </c>
      <c r="J55" s="110" t="s">
        <v>92</v>
      </c>
      <c r="K55" s="105" t="s">
        <v>245</v>
      </c>
      <c r="L55" s="162" t="str">
        <f>K55</f>
        <v>JUNIOR B</v>
      </c>
      <c r="M55" s="109" t="s">
        <v>212</v>
      </c>
      <c r="N55" s="110" t="s">
        <v>90</v>
      </c>
      <c r="O55" s="111"/>
      <c r="P55" s="110"/>
      <c r="Q55" s="110"/>
      <c r="R55" s="110"/>
      <c r="S55" s="162"/>
      <c r="T55" s="105"/>
      <c r="U55" s="105"/>
      <c r="V55" s="110"/>
      <c r="W55" s="112"/>
      <c r="X55" s="112"/>
      <c r="Y55" s="112"/>
      <c r="Z55" s="110"/>
      <c r="AA55" s="113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</row>
    <row r="56" spans="1:43" s="106" customFormat="1" x14ac:dyDescent="0.25">
      <c r="A56" s="49"/>
      <c r="B56" s="6"/>
      <c r="C56" s="6"/>
      <c r="D56" s="139"/>
      <c r="E56" s="134"/>
      <c r="F56" s="11" t="s">
        <v>247</v>
      </c>
      <c r="G56" s="133"/>
      <c r="H56" s="134"/>
      <c r="I56" s="11" t="s">
        <v>235</v>
      </c>
      <c r="J56" s="6" t="s">
        <v>92</v>
      </c>
      <c r="K56" s="11" t="s">
        <v>173</v>
      </c>
      <c r="L56" s="11"/>
      <c r="M56" s="21" t="s">
        <v>236</v>
      </c>
      <c r="N56" s="6" t="s">
        <v>90</v>
      </c>
      <c r="O56" s="127"/>
      <c r="P56" s="6"/>
      <c r="Q56" s="6"/>
      <c r="R56" s="6"/>
      <c r="S56" s="128"/>
      <c r="T56" s="11"/>
      <c r="U56" s="11"/>
      <c r="V56" s="6"/>
      <c r="W56" s="99"/>
      <c r="X56" s="99"/>
      <c r="Y56" s="99"/>
      <c r="Z56" s="6"/>
      <c r="AA56" s="4"/>
      <c r="AB56" s="6"/>
      <c r="AC56" s="6"/>
      <c r="AD56" s="6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</row>
    <row r="57" spans="1:43" ht="18.75" customHeight="1" x14ac:dyDescent="0.25">
      <c r="A57" s="49"/>
      <c r="B57" s="6"/>
      <c r="C57" s="6"/>
      <c r="D57" s="139"/>
      <c r="E57" s="134"/>
      <c r="F57" s="11" t="s">
        <v>248</v>
      </c>
      <c r="G57" s="133"/>
      <c r="H57" s="134"/>
      <c r="I57" s="11" t="s">
        <v>235</v>
      </c>
      <c r="J57" s="6" t="s">
        <v>92</v>
      </c>
      <c r="K57" s="11" t="s">
        <v>13</v>
      </c>
      <c r="L57" s="11"/>
      <c r="M57" s="21" t="s">
        <v>236</v>
      </c>
      <c r="N57" s="6" t="s">
        <v>90</v>
      </c>
      <c r="O57" s="127"/>
      <c r="Q57" s="6"/>
      <c r="R57" s="6"/>
      <c r="S57" s="128"/>
      <c r="T57" s="11"/>
      <c r="U57" s="11"/>
      <c r="W57" s="99"/>
      <c r="X57" s="99"/>
      <c r="Y57" s="99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</row>
    <row r="58" spans="1:43" ht="18.75" customHeight="1" x14ac:dyDescent="0.25">
      <c r="A58" s="49"/>
      <c r="B58" s="6"/>
      <c r="C58" s="6"/>
      <c r="D58" s="139"/>
      <c r="E58" s="134"/>
      <c r="F58" s="11" t="s">
        <v>249</v>
      </c>
      <c r="G58" s="133"/>
      <c r="H58" s="134"/>
      <c r="I58" s="11" t="s">
        <v>235</v>
      </c>
      <c r="J58" s="6" t="s">
        <v>92</v>
      </c>
      <c r="K58" s="11" t="s">
        <v>135</v>
      </c>
      <c r="L58" s="11"/>
      <c r="M58" s="21" t="s">
        <v>236</v>
      </c>
      <c r="N58" s="6" t="s">
        <v>90</v>
      </c>
      <c r="O58" s="127"/>
      <c r="Q58" s="6"/>
      <c r="R58" s="6"/>
      <c r="S58" s="128"/>
      <c r="T58" s="11"/>
      <c r="U58" s="11"/>
      <c r="W58" s="99"/>
      <c r="X58" s="99"/>
      <c r="Y58" s="99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</row>
    <row r="59" spans="1:43" x14ac:dyDescent="0.25">
      <c r="A59" s="49"/>
      <c r="B59" s="6"/>
      <c r="C59" s="6"/>
      <c r="D59" s="139"/>
      <c r="E59" s="134"/>
      <c r="F59" s="3" t="s">
        <v>187</v>
      </c>
      <c r="G59" s="133"/>
      <c r="H59" s="134"/>
      <c r="I59" s="11" t="s">
        <v>18</v>
      </c>
      <c r="J59" s="8" t="s">
        <v>92</v>
      </c>
      <c r="K59" s="12" t="s">
        <v>13</v>
      </c>
      <c r="M59" s="21" t="s">
        <v>210</v>
      </c>
      <c r="N59" s="8" t="s">
        <v>357</v>
      </c>
      <c r="O59" s="49"/>
      <c r="P59" s="8"/>
      <c r="Q59" s="6"/>
      <c r="R59" s="6"/>
      <c r="S59" s="9"/>
      <c r="T59" s="8"/>
      <c r="V59" s="8"/>
      <c r="W59" s="99"/>
      <c r="X59" s="99"/>
      <c r="Y59" s="99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</row>
    <row r="60" spans="1:43" s="106" customFormat="1" x14ac:dyDescent="0.25">
      <c r="A60" s="49"/>
      <c r="B60" s="6"/>
      <c r="C60" s="6"/>
      <c r="D60" s="139"/>
      <c r="E60" s="134"/>
      <c r="F60" s="5" t="s">
        <v>169</v>
      </c>
      <c r="G60" s="133"/>
      <c r="H60" s="134"/>
      <c r="I60" s="12" t="s">
        <v>170</v>
      </c>
      <c r="J60" s="8" t="s">
        <v>92</v>
      </c>
      <c r="K60" s="11" t="s">
        <v>31</v>
      </c>
      <c r="L60" s="87"/>
      <c r="M60" s="21" t="s">
        <v>212</v>
      </c>
      <c r="N60" s="8" t="s">
        <v>90</v>
      </c>
      <c r="O60" s="127"/>
      <c r="P60" s="6"/>
      <c r="Q60" s="6"/>
      <c r="R60" s="6"/>
      <c r="S60" s="9"/>
      <c r="T60" s="6"/>
      <c r="U60" s="6"/>
      <c r="V60" s="8"/>
      <c r="W60" s="99"/>
      <c r="X60" s="99"/>
      <c r="Y60" s="99"/>
      <c r="Z60" s="6"/>
      <c r="AA60" s="4"/>
      <c r="AB60" s="6"/>
      <c r="AC60" s="6"/>
      <c r="AD60" s="6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</row>
    <row r="61" spans="1:43" s="106" customFormat="1" ht="18.75" customHeight="1" x14ac:dyDescent="0.25">
      <c r="A61" s="49"/>
      <c r="B61" s="6"/>
      <c r="C61" s="6"/>
      <c r="D61" s="139"/>
      <c r="E61" s="134"/>
      <c r="F61" s="11" t="s">
        <v>250</v>
      </c>
      <c r="G61" s="133"/>
      <c r="H61" s="134"/>
      <c r="I61" s="11" t="s">
        <v>235</v>
      </c>
      <c r="J61" s="6" t="s">
        <v>92</v>
      </c>
      <c r="K61" s="11" t="s">
        <v>34</v>
      </c>
      <c r="L61" s="11"/>
      <c r="M61" s="21" t="s">
        <v>236</v>
      </c>
      <c r="N61" s="6" t="s">
        <v>90</v>
      </c>
      <c r="O61" s="127"/>
      <c r="P61" s="6"/>
      <c r="Q61" s="6"/>
      <c r="R61" s="6"/>
      <c r="S61" s="128"/>
      <c r="T61" s="11"/>
      <c r="U61" s="11"/>
      <c r="V61" s="6"/>
      <c r="W61" s="99"/>
      <c r="X61" s="99"/>
      <c r="Y61" s="99"/>
      <c r="Z61" s="6"/>
      <c r="AA61" s="4"/>
      <c r="AB61" s="6"/>
      <c r="AC61" s="6"/>
      <c r="AD61" s="6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</row>
    <row r="62" spans="1:43" s="14" customFormat="1" ht="18.75" customHeight="1" x14ac:dyDescent="0.25">
      <c r="A62" s="49"/>
      <c r="B62" s="6"/>
      <c r="C62" s="6"/>
      <c r="D62" s="139"/>
      <c r="E62" s="134"/>
      <c r="F62" s="11" t="s">
        <v>252</v>
      </c>
      <c r="G62" s="133"/>
      <c r="H62" s="134"/>
      <c r="I62" s="11" t="s">
        <v>235</v>
      </c>
      <c r="J62" s="6" t="s">
        <v>92</v>
      </c>
      <c r="K62" s="11" t="s">
        <v>135</v>
      </c>
      <c r="L62" s="11"/>
      <c r="M62" s="21" t="s">
        <v>236</v>
      </c>
      <c r="N62" s="6" t="s">
        <v>90</v>
      </c>
      <c r="O62" s="127"/>
      <c r="P62" s="6"/>
      <c r="Q62" s="6"/>
      <c r="R62" s="6"/>
      <c r="S62" s="128"/>
      <c r="T62" s="11"/>
      <c r="U62" s="11"/>
      <c r="V62" s="6"/>
      <c r="W62" s="99"/>
      <c r="X62" s="99"/>
      <c r="Y62" s="99"/>
      <c r="Z62" s="6"/>
      <c r="AA62" s="4"/>
      <c r="AB62" s="6"/>
      <c r="AC62" s="6"/>
      <c r="AD62" s="6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</row>
    <row r="63" spans="1:43" s="106" customFormat="1" ht="18.75" customHeight="1" x14ac:dyDescent="0.25">
      <c r="A63" s="49"/>
      <c r="B63" s="6"/>
      <c r="C63" s="6"/>
      <c r="D63" s="139"/>
      <c r="E63" s="134"/>
      <c r="F63" s="11" t="s">
        <v>253</v>
      </c>
      <c r="G63" s="133"/>
      <c r="H63" s="134"/>
      <c r="I63" s="11" t="s">
        <v>170</v>
      </c>
      <c r="J63" s="6" t="s">
        <v>92</v>
      </c>
      <c r="K63" s="11" t="s">
        <v>7</v>
      </c>
      <c r="L63" s="11"/>
      <c r="M63" s="21" t="s">
        <v>212</v>
      </c>
      <c r="N63" s="6" t="s">
        <v>90</v>
      </c>
      <c r="O63" s="127"/>
      <c r="P63" s="6"/>
      <c r="Q63" s="6"/>
      <c r="R63" s="6"/>
      <c r="S63" s="128"/>
      <c r="T63" s="11"/>
      <c r="U63" s="11"/>
      <c r="V63" s="6"/>
      <c r="W63" s="99"/>
      <c r="X63" s="99"/>
      <c r="Y63" s="99"/>
      <c r="Z63" s="6"/>
      <c r="AA63" s="4"/>
      <c r="AB63" s="6"/>
      <c r="AC63" s="6"/>
      <c r="AD63" s="6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</row>
    <row r="64" spans="1:43" s="106" customFormat="1" ht="18.75" customHeight="1" x14ac:dyDescent="0.25">
      <c r="A64" s="49"/>
      <c r="B64" s="6"/>
      <c r="C64" s="6"/>
      <c r="D64" s="139"/>
      <c r="E64" s="134"/>
      <c r="F64" s="11" t="s">
        <v>254</v>
      </c>
      <c r="G64" s="133"/>
      <c r="H64" s="134"/>
      <c r="I64" s="11" t="s">
        <v>235</v>
      </c>
      <c r="J64" s="6" t="s">
        <v>92</v>
      </c>
      <c r="K64" s="11" t="s">
        <v>135</v>
      </c>
      <c r="L64" s="11"/>
      <c r="M64" s="21" t="s">
        <v>236</v>
      </c>
      <c r="N64" s="6" t="s">
        <v>90</v>
      </c>
      <c r="O64" s="127"/>
      <c r="P64" s="6"/>
      <c r="Q64" s="6"/>
      <c r="R64" s="6"/>
      <c r="S64" s="128"/>
      <c r="T64" s="11"/>
      <c r="U64" s="11"/>
      <c r="V64" s="6"/>
      <c r="W64" s="99"/>
      <c r="X64" s="99"/>
      <c r="Y64" s="99"/>
      <c r="Z64" s="6"/>
      <c r="AA64" s="4"/>
      <c r="AB64" s="6"/>
      <c r="AC64" s="6"/>
      <c r="AD64" s="6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</row>
    <row r="65" spans="1:43" s="106" customFormat="1" x14ac:dyDescent="0.25">
      <c r="A65" s="166"/>
      <c r="B65" s="24"/>
      <c r="C65" s="24"/>
      <c r="D65" s="140"/>
      <c r="E65" s="131"/>
      <c r="F65" s="117" t="s">
        <v>251</v>
      </c>
      <c r="G65" s="132"/>
      <c r="H65" s="131"/>
      <c r="I65" s="117" t="s">
        <v>235</v>
      </c>
      <c r="J65" s="24" t="s">
        <v>77</v>
      </c>
      <c r="K65" s="117" t="s">
        <v>31</v>
      </c>
      <c r="L65" s="117" t="str">
        <f>K65</f>
        <v>MASTER B</v>
      </c>
      <c r="M65" s="119" t="s">
        <v>236</v>
      </c>
      <c r="N65" s="24" t="s">
        <v>90</v>
      </c>
      <c r="O65" s="165"/>
      <c r="P65" s="24"/>
      <c r="Q65" s="24"/>
      <c r="R65" s="24"/>
      <c r="S65" s="228"/>
      <c r="T65" s="117"/>
      <c r="U65" s="117"/>
      <c r="V65" s="24"/>
      <c r="W65" s="120"/>
      <c r="X65" s="120"/>
      <c r="Y65" s="120"/>
      <c r="Z65" s="24"/>
      <c r="AA65" s="25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</row>
    <row r="66" spans="1:43" s="106" customFormat="1" ht="18.75" customHeight="1" x14ac:dyDescent="0.25">
      <c r="A66" s="49"/>
      <c r="B66" s="6"/>
      <c r="C66" s="6"/>
      <c r="D66" s="139"/>
      <c r="E66" s="134"/>
      <c r="F66" s="11" t="s">
        <v>256</v>
      </c>
      <c r="G66" s="133"/>
      <c r="H66" s="134"/>
      <c r="I66" s="11" t="s">
        <v>235</v>
      </c>
      <c r="J66" s="6" t="s">
        <v>92</v>
      </c>
      <c r="K66" s="11" t="s">
        <v>135</v>
      </c>
      <c r="L66" s="11"/>
      <c r="M66" s="21" t="s">
        <v>236</v>
      </c>
      <c r="N66" s="6" t="s">
        <v>90</v>
      </c>
      <c r="O66" s="127"/>
      <c r="P66" s="6"/>
      <c r="Q66" s="6"/>
      <c r="R66" s="6"/>
      <c r="S66" s="128"/>
      <c r="T66" s="11"/>
      <c r="U66" s="11"/>
      <c r="V66" s="6"/>
      <c r="W66" s="99"/>
      <c r="X66" s="99"/>
      <c r="Y66" s="99"/>
      <c r="Z66" s="6"/>
      <c r="AA66" s="4"/>
      <c r="AB66" s="6"/>
      <c r="AC66" s="6"/>
      <c r="AD66" s="6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</row>
    <row r="67" spans="1:43" s="106" customFormat="1" x14ac:dyDescent="0.25">
      <c r="A67" s="166"/>
      <c r="B67" s="110"/>
      <c r="C67" s="110"/>
      <c r="D67" s="138"/>
      <c r="E67" s="131"/>
      <c r="F67" s="105" t="s">
        <v>257</v>
      </c>
      <c r="G67" s="132"/>
      <c r="H67" s="131"/>
      <c r="I67" s="105" t="s">
        <v>235</v>
      </c>
      <c r="J67" s="110" t="s">
        <v>92</v>
      </c>
      <c r="K67" s="105" t="s">
        <v>195</v>
      </c>
      <c r="L67" s="162"/>
      <c r="M67" s="109" t="s">
        <v>236</v>
      </c>
      <c r="N67" s="110" t="s">
        <v>90</v>
      </c>
      <c r="O67" s="111"/>
      <c r="P67" s="110"/>
      <c r="Q67" s="110"/>
      <c r="R67" s="110"/>
      <c r="S67" s="162"/>
      <c r="T67" s="105"/>
      <c r="U67" s="105"/>
      <c r="V67" s="110"/>
      <c r="W67" s="112"/>
      <c r="X67" s="112"/>
      <c r="Y67" s="112"/>
      <c r="Z67" s="110"/>
      <c r="AA67" s="113"/>
      <c r="AB67" s="110"/>
      <c r="AC67" s="110"/>
      <c r="AD67" s="110"/>
    </row>
    <row r="68" spans="1:43" s="106" customFormat="1" ht="18.75" customHeight="1" x14ac:dyDescent="0.25">
      <c r="A68" s="49"/>
      <c r="B68" s="6"/>
      <c r="C68" s="6"/>
      <c r="D68" s="139"/>
      <c r="E68" s="134"/>
      <c r="F68" s="11" t="s">
        <v>258</v>
      </c>
      <c r="G68" s="133"/>
      <c r="H68" s="134"/>
      <c r="I68" s="11" t="s">
        <v>235</v>
      </c>
      <c r="J68" s="6" t="s">
        <v>92</v>
      </c>
      <c r="K68" s="11" t="s">
        <v>101</v>
      </c>
      <c r="L68" s="15"/>
      <c r="M68" s="21" t="s">
        <v>236</v>
      </c>
      <c r="N68" s="6" t="s">
        <v>90</v>
      </c>
      <c r="O68" s="127"/>
      <c r="P68" s="6"/>
      <c r="Q68" s="6"/>
      <c r="R68" s="6"/>
      <c r="S68" s="128"/>
      <c r="T68" s="11"/>
      <c r="U68" s="11"/>
      <c r="V68" s="6"/>
      <c r="W68" s="99"/>
      <c r="X68" s="99"/>
      <c r="Y68" s="99"/>
      <c r="Z68" s="6"/>
      <c r="AA68" s="4"/>
      <c r="AB68" s="6"/>
      <c r="AC68" s="6"/>
      <c r="AD68" s="6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</row>
    <row r="69" spans="1:43" ht="18.75" customHeight="1" x14ac:dyDescent="0.25">
      <c r="A69" s="49"/>
      <c r="B69" s="6"/>
      <c r="C69" s="6"/>
      <c r="D69" s="139"/>
      <c r="E69" s="134"/>
      <c r="F69" s="5" t="s">
        <v>189</v>
      </c>
      <c r="G69" s="133"/>
      <c r="H69" s="134"/>
      <c r="I69" s="11" t="s">
        <v>170</v>
      </c>
      <c r="J69" s="8" t="s">
        <v>92</v>
      </c>
      <c r="K69" s="11" t="s">
        <v>25</v>
      </c>
      <c r="M69" s="21" t="s">
        <v>212</v>
      </c>
      <c r="N69" s="8" t="s">
        <v>90</v>
      </c>
      <c r="O69" s="127"/>
      <c r="Q69" s="6"/>
      <c r="R69" s="6"/>
      <c r="S69" s="9"/>
      <c r="V69" s="8"/>
      <c r="W69" s="99"/>
      <c r="X69" s="99"/>
      <c r="Y69" s="99"/>
    </row>
    <row r="70" spans="1:43" x14ac:dyDescent="0.25">
      <c r="A70" s="49"/>
      <c r="B70" s="6"/>
      <c r="C70" s="6"/>
      <c r="D70" s="139"/>
      <c r="E70" s="134"/>
      <c r="F70" s="11" t="s">
        <v>259</v>
      </c>
      <c r="G70" s="133"/>
      <c r="H70" s="134"/>
      <c r="I70" s="11" t="s">
        <v>235</v>
      </c>
      <c r="J70" s="6" t="s">
        <v>92</v>
      </c>
      <c r="K70" s="11" t="s">
        <v>101</v>
      </c>
      <c r="L70" s="11"/>
      <c r="M70" s="21" t="s">
        <v>236</v>
      </c>
      <c r="N70" s="6" t="s">
        <v>90</v>
      </c>
      <c r="O70" s="127"/>
      <c r="Q70" s="6"/>
      <c r="R70" s="6"/>
      <c r="S70" s="128"/>
      <c r="T70" s="11"/>
      <c r="U70" s="11"/>
      <c r="W70" s="99"/>
      <c r="X70" s="99"/>
      <c r="Y70" s="99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</row>
    <row r="71" spans="1:43" x14ac:dyDescent="0.25">
      <c r="A71" s="49"/>
      <c r="B71" s="6"/>
      <c r="C71" s="6"/>
      <c r="D71" s="139"/>
      <c r="E71" s="134"/>
      <c r="F71" s="11" t="s">
        <v>260</v>
      </c>
      <c r="G71" s="133"/>
      <c r="H71" s="134"/>
      <c r="I71" s="11" t="s">
        <v>235</v>
      </c>
      <c r="J71" s="6" t="s">
        <v>92</v>
      </c>
      <c r="K71" s="11" t="s">
        <v>195</v>
      </c>
      <c r="L71" s="11"/>
      <c r="M71" s="21" t="s">
        <v>236</v>
      </c>
      <c r="N71" s="6" t="s">
        <v>90</v>
      </c>
      <c r="O71" s="127"/>
      <c r="Q71" s="6"/>
      <c r="R71" s="6"/>
      <c r="S71" s="128"/>
      <c r="T71" s="11"/>
      <c r="U71" s="11"/>
      <c r="W71" s="99"/>
      <c r="X71" s="99"/>
      <c r="Y71" s="99"/>
    </row>
    <row r="72" spans="1:43" s="90" customFormat="1" x14ac:dyDescent="0.25">
      <c r="A72" s="49">
        <v>8.1365740740740736E-4</v>
      </c>
      <c r="B72" s="110">
        <v>12</v>
      </c>
      <c r="C72" s="110">
        <v>89</v>
      </c>
      <c r="D72" s="138"/>
      <c r="E72" s="134"/>
      <c r="F72" s="5" t="s">
        <v>176</v>
      </c>
      <c r="G72" s="133"/>
      <c r="H72" s="134"/>
      <c r="I72" s="13" t="s">
        <v>170</v>
      </c>
      <c r="J72" s="8" t="s">
        <v>92</v>
      </c>
      <c r="K72" s="11" t="s">
        <v>135</v>
      </c>
      <c r="L72" s="13"/>
      <c r="M72" s="21" t="s">
        <v>212</v>
      </c>
      <c r="N72" s="8" t="s">
        <v>90</v>
      </c>
      <c r="O72" s="127"/>
      <c r="P72" s="6"/>
      <c r="Q72" s="6"/>
      <c r="R72" s="6"/>
      <c r="S72" s="9"/>
      <c r="T72" s="6"/>
      <c r="U72" s="6"/>
      <c r="V72" s="8"/>
      <c r="W72" s="99"/>
      <c r="X72" s="99"/>
      <c r="Y72" s="99"/>
      <c r="Z72" s="6"/>
      <c r="AA72" s="4"/>
      <c r="AB72" s="6"/>
      <c r="AC72" s="6"/>
      <c r="AD72" s="6"/>
    </row>
    <row r="73" spans="1:43" s="33" customFormat="1" x14ac:dyDescent="0.25">
      <c r="A73" s="49"/>
      <c r="B73" s="110"/>
      <c r="C73" s="110"/>
      <c r="D73" s="138"/>
      <c r="E73" s="134"/>
      <c r="F73" s="11" t="s">
        <v>261</v>
      </c>
      <c r="G73" s="133"/>
      <c r="H73" s="134"/>
      <c r="I73" s="11" t="s">
        <v>170</v>
      </c>
      <c r="J73" s="6" t="s">
        <v>92</v>
      </c>
      <c r="K73" s="11" t="s">
        <v>245</v>
      </c>
      <c r="L73" s="11"/>
      <c r="M73" s="21" t="s">
        <v>212</v>
      </c>
      <c r="N73" s="6" t="s">
        <v>90</v>
      </c>
      <c r="O73" s="127"/>
      <c r="P73" s="6"/>
      <c r="Q73" s="110"/>
      <c r="R73" s="110"/>
      <c r="S73" s="128"/>
      <c r="T73" s="11"/>
      <c r="U73" s="11"/>
      <c r="V73" s="6"/>
      <c r="W73" s="99"/>
      <c r="X73" s="99"/>
      <c r="Y73" s="99"/>
      <c r="Z73" s="6"/>
      <c r="AA73" s="4"/>
      <c r="AB73" s="6"/>
      <c r="AC73" s="6"/>
      <c r="AD73" s="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</row>
    <row r="74" spans="1:43" s="33" customFormat="1" x14ac:dyDescent="0.25">
      <c r="A74" s="49"/>
      <c r="B74" s="6"/>
      <c r="C74" s="6"/>
      <c r="D74" s="139"/>
      <c r="E74" s="134"/>
      <c r="F74" s="11" t="s">
        <v>262</v>
      </c>
      <c r="G74" s="133"/>
      <c r="H74" s="134"/>
      <c r="I74" s="11" t="s">
        <v>235</v>
      </c>
      <c r="J74" s="6" t="s">
        <v>77</v>
      </c>
      <c r="K74" s="11" t="s">
        <v>13</v>
      </c>
      <c r="L74" s="11"/>
      <c r="M74" s="21" t="s">
        <v>236</v>
      </c>
      <c r="N74" s="6" t="s">
        <v>90</v>
      </c>
      <c r="O74" s="127"/>
      <c r="P74" s="6"/>
      <c r="Q74" s="6"/>
      <c r="R74" s="6"/>
      <c r="S74" s="128"/>
      <c r="T74" s="11"/>
      <c r="U74" s="11"/>
      <c r="V74" s="6"/>
      <c r="W74" s="99"/>
      <c r="X74" s="99"/>
      <c r="Y74" s="99"/>
      <c r="Z74" s="6"/>
      <c r="AA74" s="4"/>
      <c r="AB74" s="6"/>
      <c r="AC74" s="6"/>
      <c r="AD74" s="6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</row>
    <row r="75" spans="1:43" s="14" customFormat="1" x14ac:dyDescent="0.25">
      <c r="A75" s="49"/>
      <c r="B75" s="6"/>
      <c r="C75" s="6"/>
      <c r="D75" s="139"/>
      <c r="E75" s="134"/>
      <c r="F75" s="11" t="s">
        <v>263</v>
      </c>
      <c r="G75" s="133"/>
      <c r="H75" s="134"/>
      <c r="I75" s="11" t="s">
        <v>235</v>
      </c>
      <c r="J75" s="6" t="s">
        <v>77</v>
      </c>
      <c r="K75" s="11" t="s">
        <v>13</v>
      </c>
      <c r="L75" s="11"/>
      <c r="M75" s="21" t="s">
        <v>236</v>
      </c>
      <c r="N75" s="6" t="s">
        <v>90</v>
      </c>
      <c r="O75" s="127"/>
      <c r="P75" s="6"/>
      <c r="Q75" s="6"/>
      <c r="R75" s="6"/>
      <c r="S75" s="128"/>
      <c r="T75" s="11"/>
      <c r="U75" s="11"/>
      <c r="V75" s="6"/>
      <c r="W75" s="99"/>
      <c r="X75" s="99"/>
      <c r="Y75" s="99"/>
      <c r="Z75" s="6"/>
      <c r="AA75" s="4"/>
      <c r="AB75" s="6"/>
      <c r="AC75" s="6"/>
      <c r="AD75" s="6"/>
      <c r="AE75" s="106"/>
      <c r="AF75" s="106"/>
      <c r="AG75" s="106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</row>
    <row r="76" spans="1:43" s="14" customFormat="1" ht="18.75" customHeight="1" x14ac:dyDescent="0.25">
      <c r="A76" s="166"/>
      <c r="B76" s="6"/>
      <c r="C76" s="6"/>
      <c r="D76" s="139"/>
      <c r="E76" s="131"/>
      <c r="F76" s="105" t="s">
        <v>264</v>
      </c>
      <c r="G76" s="132"/>
      <c r="H76" s="131"/>
      <c r="I76" s="105" t="s">
        <v>235</v>
      </c>
      <c r="J76" s="110" t="s">
        <v>92</v>
      </c>
      <c r="K76" s="105" t="s">
        <v>123</v>
      </c>
      <c r="L76" s="162" t="str">
        <f>K76</f>
        <v>MASTER G</v>
      </c>
      <c r="M76" s="109" t="s">
        <v>236</v>
      </c>
      <c r="N76" s="110" t="s">
        <v>90</v>
      </c>
      <c r="O76" s="111"/>
      <c r="P76" s="110"/>
      <c r="Q76" s="6"/>
      <c r="R76" s="6"/>
      <c r="S76" s="162"/>
      <c r="T76" s="105"/>
      <c r="U76" s="105"/>
      <c r="V76" s="110"/>
      <c r="W76" s="112"/>
      <c r="X76" s="112"/>
      <c r="Y76" s="112"/>
      <c r="Z76" s="110"/>
      <c r="AA76" s="113"/>
      <c r="AB76" s="110"/>
      <c r="AC76" s="110"/>
      <c r="AD76" s="110"/>
      <c r="AE76" s="106"/>
      <c r="AF76" s="106"/>
      <c r="AG76" s="106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</row>
    <row r="77" spans="1:43" s="14" customFormat="1" ht="18.75" customHeight="1" x14ac:dyDescent="0.25">
      <c r="A77" s="49"/>
      <c r="B77" s="110"/>
      <c r="C77" s="110"/>
      <c r="D77" s="138"/>
      <c r="E77" s="134"/>
      <c r="F77" s="11" t="s">
        <v>265</v>
      </c>
      <c r="G77" s="133"/>
      <c r="H77" s="134"/>
      <c r="I77" s="11" t="s">
        <v>170</v>
      </c>
      <c r="J77" s="6" t="s">
        <v>92</v>
      </c>
      <c r="K77" s="11" t="s">
        <v>195</v>
      </c>
      <c r="L77" s="11"/>
      <c r="M77" s="21" t="s">
        <v>212</v>
      </c>
      <c r="N77" s="6" t="s">
        <v>90</v>
      </c>
      <c r="O77" s="127"/>
      <c r="P77" s="6"/>
      <c r="Q77" s="110"/>
      <c r="R77" s="110"/>
      <c r="S77" s="128"/>
      <c r="T77" s="11"/>
      <c r="U77" s="11"/>
      <c r="V77" s="6"/>
      <c r="W77" s="99"/>
      <c r="X77" s="99"/>
      <c r="Y77" s="99"/>
      <c r="Z77" s="6"/>
      <c r="AA77" s="4"/>
      <c r="AB77" s="6"/>
      <c r="AC77" s="6"/>
      <c r="AD77" s="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</row>
    <row r="78" spans="1:43" s="14" customFormat="1" ht="18.75" customHeight="1" x14ac:dyDescent="0.25">
      <c r="A78" s="166"/>
      <c r="B78" s="110"/>
      <c r="C78" s="110"/>
      <c r="D78" s="138"/>
      <c r="E78" s="131"/>
      <c r="F78" s="106" t="s">
        <v>198</v>
      </c>
      <c r="G78" s="132"/>
      <c r="H78" s="131"/>
      <c r="I78" s="105" t="s">
        <v>274</v>
      </c>
      <c r="J78" s="110" t="s">
        <v>77</v>
      </c>
      <c r="K78" s="105" t="s">
        <v>31</v>
      </c>
      <c r="L78" s="162" t="str">
        <f>K78</f>
        <v>MASTER B</v>
      </c>
      <c r="M78" s="109" t="s">
        <v>210</v>
      </c>
      <c r="N78" s="110" t="s">
        <v>90</v>
      </c>
      <c r="O78" s="111"/>
      <c r="P78" s="110"/>
      <c r="Q78" s="110"/>
      <c r="R78" s="110"/>
      <c r="S78" s="113"/>
      <c r="T78" s="110"/>
      <c r="U78" s="110"/>
      <c r="V78" s="110"/>
      <c r="W78" s="112"/>
      <c r="X78" s="112"/>
      <c r="Y78" s="112"/>
      <c r="Z78" s="110"/>
      <c r="AA78" s="113"/>
      <c r="AB78" s="110"/>
      <c r="AC78" s="110"/>
      <c r="AD78" s="110"/>
      <c r="AE78" s="106"/>
      <c r="AF78" s="106"/>
      <c r="AG78" s="106"/>
      <c r="AH78" s="106"/>
      <c r="AI78" s="106"/>
      <c r="AJ78" s="106"/>
      <c r="AK78" s="106"/>
      <c r="AL78" s="106"/>
      <c r="AM78" s="106"/>
      <c r="AN78" s="106"/>
      <c r="AO78" s="106"/>
      <c r="AP78" s="106"/>
      <c r="AQ78" s="106"/>
    </row>
    <row r="79" spans="1:43" x14ac:dyDescent="0.25">
      <c r="A79" s="166"/>
      <c r="B79" s="110"/>
      <c r="C79" s="110"/>
      <c r="D79" s="138"/>
      <c r="E79" s="131"/>
      <c r="F79" s="105" t="s">
        <v>266</v>
      </c>
      <c r="G79" s="132"/>
      <c r="H79" s="131"/>
      <c r="I79" s="105" t="s">
        <v>170</v>
      </c>
      <c r="J79" s="110" t="s">
        <v>77</v>
      </c>
      <c r="K79" s="105" t="s">
        <v>34</v>
      </c>
      <c r="L79" s="162" t="str">
        <f>K79</f>
        <v>MASTER A</v>
      </c>
      <c r="M79" s="109" t="s">
        <v>212</v>
      </c>
      <c r="N79" s="110" t="s">
        <v>90</v>
      </c>
      <c r="O79" s="111"/>
      <c r="P79" s="110"/>
      <c r="Q79" s="110"/>
      <c r="R79" s="110"/>
      <c r="S79" s="162"/>
      <c r="T79" s="105"/>
      <c r="U79" s="105"/>
      <c r="V79" s="110"/>
      <c r="W79" s="112"/>
      <c r="X79" s="112"/>
      <c r="Y79" s="112"/>
      <c r="Z79" s="110"/>
      <c r="AA79" s="113"/>
      <c r="AB79" s="110"/>
      <c r="AC79" s="110"/>
      <c r="AD79" s="110"/>
      <c r="AE79" s="106"/>
      <c r="AF79" s="106"/>
      <c r="AG79" s="106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</row>
    <row r="80" spans="1:43" s="14" customFormat="1" x14ac:dyDescent="0.25">
      <c r="A80" s="166"/>
      <c r="B80" s="110"/>
      <c r="C80" s="110"/>
      <c r="D80" s="138"/>
      <c r="E80" s="131"/>
      <c r="F80" s="105" t="s">
        <v>267</v>
      </c>
      <c r="G80" s="132"/>
      <c r="H80" s="131"/>
      <c r="I80" s="105" t="s">
        <v>235</v>
      </c>
      <c r="J80" s="110" t="s">
        <v>77</v>
      </c>
      <c r="K80" s="105" t="s">
        <v>50</v>
      </c>
      <c r="L80" s="162" t="str">
        <f>K80</f>
        <v>MASTER E</v>
      </c>
      <c r="M80" s="109" t="s">
        <v>236</v>
      </c>
      <c r="N80" s="110" t="s">
        <v>90</v>
      </c>
      <c r="O80" s="111"/>
      <c r="P80" s="110"/>
      <c r="Q80" s="110"/>
      <c r="R80" s="110"/>
      <c r="S80" s="162"/>
      <c r="T80" s="105"/>
      <c r="U80" s="105"/>
      <c r="V80" s="110"/>
      <c r="W80" s="112"/>
      <c r="X80" s="112"/>
      <c r="Y80" s="112"/>
      <c r="Z80" s="110"/>
      <c r="AA80" s="113"/>
      <c r="AB80" s="110"/>
      <c r="AC80" s="110"/>
      <c r="AD80" s="110"/>
      <c r="AE80" s="106"/>
      <c r="AF80" s="106"/>
      <c r="AG80" s="106"/>
      <c r="AH80" s="106"/>
      <c r="AI80" s="106"/>
      <c r="AJ80" s="106"/>
      <c r="AK80" s="106"/>
      <c r="AL80" s="106"/>
      <c r="AM80" s="106"/>
      <c r="AN80" s="106"/>
      <c r="AO80" s="106"/>
      <c r="AP80" s="106"/>
      <c r="AQ80" s="106"/>
    </row>
    <row r="81" spans="1:43" s="14" customFormat="1" x14ac:dyDescent="0.25">
      <c r="A81" s="49"/>
      <c r="B81" s="6"/>
      <c r="C81" s="6"/>
      <c r="D81" s="139"/>
      <c r="E81" s="134"/>
      <c r="F81" s="11" t="s">
        <v>270</v>
      </c>
      <c r="G81" s="133"/>
      <c r="H81" s="134"/>
      <c r="I81" s="11" t="s">
        <v>170</v>
      </c>
      <c r="J81" s="6" t="s">
        <v>92</v>
      </c>
      <c r="K81" s="11" t="s">
        <v>245</v>
      </c>
      <c r="L81" s="11"/>
      <c r="M81" s="21" t="s">
        <v>212</v>
      </c>
      <c r="N81" s="6" t="s">
        <v>90</v>
      </c>
      <c r="O81" s="127"/>
      <c r="P81" s="6"/>
      <c r="Q81" s="6"/>
      <c r="R81" s="6"/>
      <c r="S81" s="128"/>
      <c r="T81" s="11"/>
      <c r="U81" s="11"/>
      <c r="V81" s="6"/>
      <c r="W81" s="99"/>
      <c r="X81" s="99"/>
      <c r="Y81" s="99"/>
      <c r="Z81" s="6"/>
      <c r="AA81" s="4"/>
      <c r="AB81" s="6"/>
      <c r="AC81" s="6"/>
      <c r="AD81" s="6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</row>
    <row r="82" spans="1:43" x14ac:dyDescent="0.25">
      <c r="A82" s="166"/>
      <c r="B82" s="6"/>
      <c r="C82" s="6"/>
      <c r="D82" s="139"/>
      <c r="E82" s="131"/>
      <c r="F82" s="106" t="s">
        <v>193</v>
      </c>
      <c r="G82" s="132"/>
      <c r="H82" s="131"/>
      <c r="I82" s="105" t="s">
        <v>170</v>
      </c>
      <c r="J82" s="110" t="s">
        <v>77</v>
      </c>
      <c r="K82" s="105" t="s">
        <v>173</v>
      </c>
      <c r="L82" s="162" t="str">
        <f>K82</f>
        <v>SUB 23</v>
      </c>
      <c r="M82" s="109" t="s">
        <v>212</v>
      </c>
      <c r="N82" s="73" t="s">
        <v>90</v>
      </c>
      <c r="O82" s="111"/>
      <c r="P82" s="110"/>
      <c r="Q82" s="6"/>
      <c r="R82" s="6"/>
      <c r="S82" s="222"/>
      <c r="T82" s="73"/>
      <c r="U82" s="73"/>
      <c r="V82" s="73"/>
      <c r="W82" s="99"/>
      <c r="X82" s="99"/>
      <c r="Y82" s="99"/>
    </row>
    <row r="83" spans="1:43" x14ac:dyDescent="0.25">
      <c r="A83" s="49"/>
      <c r="B83" s="6"/>
      <c r="C83" s="6"/>
      <c r="D83" s="139"/>
      <c r="E83" s="134"/>
      <c r="F83" s="11" t="s">
        <v>272</v>
      </c>
      <c r="G83" s="133"/>
      <c r="H83" s="134"/>
      <c r="I83" s="11" t="s">
        <v>170</v>
      </c>
      <c r="J83" s="6" t="s">
        <v>77</v>
      </c>
      <c r="K83" s="11" t="s">
        <v>50</v>
      </c>
      <c r="L83" s="11"/>
      <c r="M83" s="21" t="s">
        <v>212</v>
      </c>
      <c r="N83" s="6" t="s">
        <v>90</v>
      </c>
      <c r="O83" s="127"/>
      <c r="Q83" s="6"/>
      <c r="R83" s="6"/>
      <c r="S83" s="128"/>
      <c r="T83" s="11"/>
      <c r="U83" s="11"/>
      <c r="W83" s="99"/>
      <c r="X83" s="99"/>
      <c r="Y83" s="99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</row>
    <row r="84" spans="1:43" x14ac:dyDescent="0.25">
      <c r="A84" s="8"/>
      <c r="B84" s="8"/>
      <c r="C84" s="8"/>
      <c r="D84" s="134"/>
      <c r="E84" s="134"/>
      <c r="F84" s="3" t="s">
        <v>38</v>
      </c>
      <c r="G84" s="134"/>
      <c r="H84" s="134"/>
      <c r="I84" s="12" t="s">
        <v>18</v>
      </c>
      <c r="J84" s="8" t="s">
        <v>92</v>
      </c>
      <c r="K84" s="12" t="s">
        <v>13</v>
      </c>
      <c r="L84" s="87"/>
      <c r="M84" s="21" t="s">
        <v>210</v>
      </c>
      <c r="N84" s="8" t="s">
        <v>90</v>
      </c>
      <c r="O84" s="8"/>
      <c r="P84" s="8"/>
      <c r="Q84" s="8"/>
      <c r="R84" s="8"/>
      <c r="S84" s="9"/>
      <c r="V84" s="8"/>
      <c r="Z84" s="8"/>
      <c r="AA84" s="9"/>
      <c r="AB84" s="8"/>
      <c r="AC84" s="8"/>
      <c r="AD84" s="8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</row>
    <row r="85" spans="1:43" x14ac:dyDescent="0.25">
      <c r="A85" s="8"/>
      <c r="B85" s="6"/>
      <c r="C85" s="6"/>
      <c r="D85" s="139"/>
      <c r="E85" s="134"/>
      <c r="F85" s="5" t="s">
        <v>16</v>
      </c>
      <c r="G85" s="134"/>
      <c r="H85" s="134"/>
      <c r="I85" s="11" t="s">
        <v>8</v>
      </c>
      <c r="J85" s="8" t="s">
        <v>92</v>
      </c>
      <c r="K85" s="11" t="s">
        <v>7</v>
      </c>
      <c r="M85" s="21" t="s">
        <v>210</v>
      </c>
      <c r="N85" s="8" t="s">
        <v>90</v>
      </c>
      <c r="Q85" s="6"/>
      <c r="R85" s="6"/>
      <c r="S85" s="9"/>
      <c r="V85" s="8"/>
      <c r="Z85" s="8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</row>
    <row r="86" spans="1:43" x14ac:dyDescent="0.25">
      <c r="A86" s="8"/>
      <c r="B86" s="6"/>
      <c r="C86" s="6"/>
      <c r="D86" s="139"/>
      <c r="E86" s="134"/>
      <c r="F86" s="5" t="s">
        <v>104</v>
      </c>
      <c r="G86" s="134"/>
      <c r="H86" s="134"/>
      <c r="I86" s="11" t="s">
        <v>105</v>
      </c>
      <c r="J86" s="8" t="s">
        <v>92</v>
      </c>
      <c r="K86" s="11" t="s">
        <v>31</v>
      </c>
      <c r="M86" s="21" t="s">
        <v>213</v>
      </c>
      <c r="N86" s="8" t="s">
        <v>90</v>
      </c>
      <c r="Q86" s="6"/>
      <c r="R86" s="6"/>
      <c r="S86" s="9"/>
      <c r="V86" s="8"/>
      <c r="Z86" s="8"/>
    </row>
    <row r="87" spans="1:43" s="14" customFormat="1" x14ac:dyDescent="0.25">
      <c r="A87" s="89"/>
      <c r="B87" s="34"/>
      <c r="C87" s="34"/>
      <c r="D87" s="143"/>
      <c r="E87" s="131"/>
      <c r="F87" s="33" t="s">
        <v>42</v>
      </c>
      <c r="G87" s="131"/>
      <c r="H87" s="131"/>
      <c r="I87" s="35" t="s">
        <v>36</v>
      </c>
      <c r="J87" s="8" t="s">
        <v>92</v>
      </c>
      <c r="K87" s="35" t="s">
        <v>7</v>
      </c>
      <c r="L87" s="35"/>
      <c r="M87" s="36" t="s">
        <v>124</v>
      </c>
      <c r="N87" s="34" t="s">
        <v>90</v>
      </c>
      <c r="O87" s="34"/>
      <c r="P87" s="34"/>
      <c r="Q87" s="34"/>
      <c r="R87" s="34"/>
      <c r="S87" s="220"/>
      <c r="T87" s="34"/>
      <c r="U87" s="6"/>
      <c r="V87" s="8"/>
      <c r="W87" s="233"/>
      <c r="X87" s="34"/>
      <c r="Y87" s="34"/>
      <c r="Z87" s="8"/>
      <c r="AA87" s="25"/>
      <c r="AB87" s="24"/>
      <c r="AC87" s="24"/>
      <c r="AD87" s="24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</row>
    <row r="88" spans="1:43" x14ac:dyDescent="0.25">
      <c r="A88" s="8"/>
      <c r="B88" s="6"/>
      <c r="C88" s="6"/>
      <c r="D88" s="139"/>
      <c r="E88" s="134"/>
      <c r="F88" s="5" t="s">
        <v>167</v>
      </c>
      <c r="G88" s="134"/>
      <c r="H88" s="134"/>
      <c r="I88" s="11" t="s">
        <v>18</v>
      </c>
      <c r="J88" s="8" t="s">
        <v>92</v>
      </c>
      <c r="K88" s="11" t="s">
        <v>13</v>
      </c>
      <c r="M88" s="21" t="s">
        <v>210</v>
      </c>
      <c r="N88" s="8" t="s">
        <v>90</v>
      </c>
      <c r="Q88" s="6"/>
      <c r="R88" s="6"/>
      <c r="S88" s="9"/>
      <c r="V88" s="8"/>
      <c r="W88" s="99"/>
      <c r="X88" s="99"/>
      <c r="Y88" s="99"/>
    </row>
    <row r="89" spans="1:43" x14ac:dyDescent="0.25">
      <c r="A89" s="8"/>
      <c r="B89" s="6"/>
      <c r="C89" s="6"/>
      <c r="D89" s="139"/>
      <c r="E89" s="134"/>
      <c r="F89" s="5" t="s">
        <v>17</v>
      </c>
      <c r="G89" s="134"/>
      <c r="H89" s="134"/>
      <c r="I89" s="11" t="s">
        <v>18</v>
      </c>
      <c r="J89" s="8" t="s">
        <v>92</v>
      </c>
      <c r="K89" s="11" t="s">
        <v>13</v>
      </c>
      <c r="M89" s="5" t="s">
        <v>210</v>
      </c>
      <c r="N89" s="8" t="s">
        <v>90</v>
      </c>
      <c r="Q89" s="6"/>
      <c r="R89" s="6"/>
      <c r="S89" s="220"/>
      <c r="V89" s="8"/>
      <c r="Z89" s="8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</row>
    <row r="90" spans="1:43" x14ac:dyDescent="0.25">
      <c r="A90" s="8"/>
      <c r="B90" s="6"/>
      <c r="C90" s="6"/>
      <c r="D90" s="139"/>
      <c r="E90" s="134"/>
      <c r="F90" s="5" t="s">
        <v>221</v>
      </c>
      <c r="G90" s="134"/>
      <c r="H90" s="134"/>
      <c r="I90" s="11" t="s">
        <v>18</v>
      </c>
      <c r="J90" s="8" t="s">
        <v>92</v>
      </c>
      <c r="K90" s="11" t="s">
        <v>25</v>
      </c>
      <c r="M90" s="76" t="s">
        <v>210</v>
      </c>
      <c r="N90" s="73" t="s">
        <v>90</v>
      </c>
      <c r="Q90" s="6"/>
      <c r="R90" s="6"/>
      <c r="S90" s="222"/>
      <c r="T90" s="73"/>
      <c r="U90" s="73"/>
      <c r="V90" s="73"/>
      <c r="W90" s="99"/>
      <c r="X90" s="99"/>
      <c r="Y90" s="99"/>
    </row>
    <row r="91" spans="1:43" x14ac:dyDescent="0.25">
      <c r="A91" s="8"/>
      <c r="B91" s="6"/>
      <c r="C91" s="6"/>
      <c r="D91" s="139"/>
      <c r="E91" s="134"/>
      <c r="F91" s="5" t="s">
        <v>79</v>
      </c>
      <c r="G91" s="134"/>
      <c r="H91" s="134"/>
      <c r="I91" s="11" t="s">
        <v>18</v>
      </c>
      <c r="J91" s="8" t="s">
        <v>92</v>
      </c>
      <c r="K91" s="11" t="s">
        <v>13</v>
      </c>
      <c r="M91" s="21" t="s">
        <v>210</v>
      </c>
      <c r="N91" s="8" t="s">
        <v>90</v>
      </c>
      <c r="Q91" s="6"/>
      <c r="R91" s="6"/>
      <c r="S91" s="220"/>
      <c r="V91" s="8"/>
      <c r="Z91" s="8"/>
    </row>
    <row r="92" spans="1:43" x14ac:dyDescent="0.25">
      <c r="A92" s="8"/>
      <c r="B92" s="6"/>
      <c r="C92" s="6"/>
      <c r="D92" s="139"/>
      <c r="E92" s="134"/>
      <c r="F92" s="5" t="s">
        <v>76</v>
      </c>
      <c r="G92" s="134"/>
      <c r="H92" s="134"/>
      <c r="I92" s="11" t="s">
        <v>18</v>
      </c>
      <c r="J92" s="8" t="s">
        <v>92</v>
      </c>
      <c r="K92" s="11" t="s">
        <v>13</v>
      </c>
      <c r="M92" s="21" t="s">
        <v>210</v>
      </c>
      <c r="N92" s="8" t="s">
        <v>90</v>
      </c>
      <c r="Q92" s="6"/>
      <c r="R92" s="6"/>
      <c r="S92" s="220"/>
      <c r="V92" s="8"/>
      <c r="X92" s="11"/>
      <c r="Y92" s="11"/>
      <c r="Z92" s="8"/>
    </row>
    <row r="93" spans="1:43" x14ac:dyDescent="0.25">
      <c r="A93" s="8"/>
      <c r="B93" s="6"/>
      <c r="C93" s="6"/>
      <c r="D93" s="139"/>
      <c r="E93" s="134"/>
      <c r="F93" s="5" t="s">
        <v>219</v>
      </c>
      <c r="G93" s="134"/>
      <c r="H93" s="134"/>
      <c r="I93" s="11" t="s">
        <v>184</v>
      </c>
      <c r="J93" s="8" t="s">
        <v>92</v>
      </c>
      <c r="K93" s="11" t="s">
        <v>135</v>
      </c>
      <c r="M93" s="21" t="s">
        <v>210</v>
      </c>
      <c r="N93" s="8" t="s">
        <v>90</v>
      </c>
      <c r="Q93" s="6"/>
      <c r="R93" s="6"/>
      <c r="S93" s="9"/>
      <c r="V93" s="8"/>
      <c r="W93" s="99"/>
      <c r="X93" s="99"/>
      <c r="Y93" s="99"/>
    </row>
    <row r="94" spans="1:43" x14ac:dyDescent="0.25">
      <c r="A94" s="8"/>
      <c r="B94" s="6"/>
      <c r="C94" s="6"/>
      <c r="D94" s="139"/>
      <c r="E94" s="134"/>
      <c r="F94" s="5" t="s">
        <v>188</v>
      </c>
      <c r="G94" s="134"/>
      <c r="H94" s="134"/>
      <c r="I94" s="11" t="s">
        <v>170</v>
      </c>
      <c r="J94" s="8" t="s">
        <v>92</v>
      </c>
      <c r="K94" s="11" t="s">
        <v>135</v>
      </c>
      <c r="M94" s="21" t="s">
        <v>212</v>
      </c>
      <c r="N94" s="8" t="s">
        <v>90</v>
      </c>
      <c r="Q94" s="6"/>
      <c r="R94" s="6"/>
      <c r="S94" s="9"/>
      <c r="V94" s="8"/>
      <c r="W94" s="99"/>
      <c r="X94" s="99"/>
      <c r="Y94" s="99"/>
    </row>
    <row r="95" spans="1:43" s="14" customFormat="1" x14ac:dyDescent="0.25">
      <c r="A95" s="8"/>
      <c r="B95" s="6"/>
      <c r="C95" s="6"/>
      <c r="D95" s="139"/>
      <c r="E95" s="134"/>
      <c r="F95" s="5" t="s">
        <v>190</v>
      </c>
      <c r="G95" s="134"/>
      <c r="H95" s="134"/>
      <c r="I95" s="11" t="s">
        <v>170</v>
      </c>
      <c r="J95" s="8" t="s">
        <v>92</v>
      </c>
      <c r="K95" s="11" t="s">
        <v>13</v>
      </c>
      <c r="L95" s="10"/>
      <c r="M95" s="21" t="s">
        <v>212</v>
      </c>
      <c r="N95" s="8" t="s">
        <v>90</v>
      </c>
      <c r="O95" s="6"/>
      <c r="P95" s="6"/>
      <c r="Q95" s="6"/>
      <c r="R95" s="6"/>
      <c r="S95" s="9"/>
      <c r="T95" s="6"/>
      <c r="U95" s="6"/>
      <c r="V95" s="8"/>
      <c r="W95" s="99"/>
      <c r="X95" s="99"/>
      <c r="Y95" s="99"/>
      <c r="Z95" s="6"/>
      <c r="AA95" s="4"/>
      <c r="AB95" s="6"/>
      <c r="AC95" s="6"/>
      <c r="AD95" s="6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</row>
    <row r="96" spans="1:43" s="14" customFormat="1" x14ac:dyDescent="0.25">
      <c r="A96" s="8"/>
      <c r="B96" s="6"/>
      <c r="C96" s="6"/>
      <c r="D96" s="139"/>
      <c r="E96" s="134"/>
      <c r="F96" s="5" t="s">
        <v>191</v>
      </c>
      <c r="G96" s="134"/>
      <c r="H96" s="134"/>
      <c r="I96" s="11" t="s">
        <v>170</v>
      </c>
      <c r="J96" s="8" t="s">
        <v>92</v>
      </c>
      <c r="K96" s="11" t="s">
        <v>13</v>
      </c>
      <c r="L96" s="10"/>
      <c r="M96" s="21" t="s">
        <v>212</v>
      </c>
      <c r="N96" s="8" t="s">
        <v>90</v>
      </c>
      <c r="O96" s="6"/>
      <c r="P96" s="6"/>
      <c r="Q96" s="6"/>
      <c r="R96" s="6"/>
      <c r="S96" s="9"/>
      <c r="T96" s="6"/>
      <c r="U96" s="6"/>
      <c r="V96" s="8"/>
      <c r="W96" s="99"/>
      <c r="X96" s="99"/>
      <c r="Y96" s="99"/>
      <c r="Z96" s="6"/>
      <c r="AA96" s="4"/>
      <c r="AB96" s="6"/>
      <c r="AC96" s="6"/>
      <c r="AD96" s="6"/>
    </row>
    <row r="97" spans="1:43" s="14" customFormat="1" x14ac:dyDescent="0.25">
      <c r="A97" s="8"/>
      <c r="B97" s="6"/>
      <c r="C97" s="6"/>
      <c r="D97" s="139"/>
      <c r="E97" s="134"/>
      <c r="F97" s="5" t="s">
        <v>192</v>
      </c>
      <c r="G97" s="134"/>
      <c r="H97" s="134"/>
      <c r="I97" s="11" t="s">
        <v>170</v>
      </c>
      <c r="J97" s="8" t="s">
        <v>92</v>
      </c>
      <c r="K97" s="11" t="s">
        <v>25</v>
      </c>
      <c r="L97" s="10"/>
      <c r="M97" s="21" t="s">
        <v>212</v>
      </c>
      <c r="N97" s="8" t="s">
        <v>90</v>
      </c>
      <c r="O97" s="6"/>
      <c r="P97" s="6"/>
      <c r="Q97" s="6"/>
      <c r="R97" s="6"/>
      <c r="S97" s="9"/>
      <c r="T97" s="6"/>
      <c r="U97" s="6"/>
      <c r="V97" s="8"/>
      <c r="W97" s="99"/>
      <c r="X97" s="99"/>
      <c r="Y97" s="99"/>
      <c r="Z97" s="6"/>
      <c r="AA97" s="4"/>
      <c r="AB97" s="6"/>
      <c r="AC97" s="6"/>
      <c r="AD97" s="6"/>
    </row>
    <row r="98" spans="1:43" s="14" customFormat="1" x14ac:dyDescent="0.25">
      <c r="A98" s="89"/>
      <c r="B98" s="34"/>
      <c r="C98" s="34"/>
      <c r="D98" s="143"/>
      <c r="E98" s="131"/>
      <c r="F98" s="33" t="s">
        <v>58</v>
      </c>
      <c r="G98" s="131"/>
      <c r="H98" s="131"/>
      <c r="I98" s="35" t="s">
        <v>234</v>
      </c>
      <c r="J98" s="89" t="s">
        <v>92</v>
      </c>
      <c r="K98" s="35" t="s">
        <v>102</v>
      </c>
      <c r="L98" s="35"/>
      <c r="M98" s="21" t="s">
        <v>210</v>
      </c>
      <c r="N98" s="34" t="s">
        <v>90</v>
      </c>
      <c r="O98" s="34"/>
      <c r="P98" s="34"/>
      <c r="Q98" s="34"/>
      <c r="R98" s="34"/>
      <c r="S98" s="220"/>
      <c r="T98" s="34"/>
      <c r="U98" s="6"/>
      <c r="V98" s="8"/>
      <c r="W98" s="233"/>
      <c r="X98" s="34"/>
      <c r="Y98" s="6"/>
      <c r="Z98" s="8"/>
      <c r="AA98" s="25"/>
      <c r="AB98" s="24"/>
      <c r="AC98" s="24"/>
      <c r="AD98" s="24"/>
    </row>
    <row r="99" spans="1:43" x14ac:dyDescent="0.25">
      <c r="A99" s="89"/>
      <c r="B99" s="73"/>
      <c r="C99" s="73"/>
      <c r="D99" s="137"/>
      <c r="E99" s="131"/>
      <c r="F99" s="75" t="s">
        <v>194</v>
      </c>
      <c r="G99" s="131"/>
      <c r="H99" s="131"/>
      <c r="I99" s="11" t="s">
        <v>170</v>
      </c>
      <c r="J99" s="89" t="s">
        <v>92</v>
      </c>
      <c r="K99" s="71" t="s">
        <v>195</v>
      </c>
      <c r="M99" s="76" t="s">
        <v>212</v>
      </c>
      <c r="N99" s="73" t="s">
        <v>90</v>
      </c>
      <c r="O99" s="73"/>
      <c r="P99" s="73"/>
      <c r="Q99" s="73"/>
      <c r="R99" s="73"/>
      <c r="S99" s="222"/>
      <c r="T99" s="73"/>
      <c r="U99" s="73"/>
      <c r="V99" s="73"/>
      <c r="W99" s="99"/>
      <c r="X99" s="99"/>
      <c r="Y99" s="99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</row>
    <row r="100" spans="1:43" x14ac:dyDescent="0.25">
      <c r="A100" s="89"/>
      <c r="B100" s="73"/>
      <c r="C100" s="73"/>
      <c r="D100" s="137"/>
      <c r="E100" s="131"/>
      <c r="F100" s="75" t="s">
        <v>196</v>
      </c>
      <c r="G100" s="131"/>
      <c r="H100" s="131"/>
      <c r="I100" s="11" t="s">
        <v>170</v>
      </c>
      <c r="J100" s="89" t="s">
        <v>92</v>
      </c>
      <c r="K100" s="71" t="s">
        <v>197</v>
      </c>
      <c r="M100" s="76" t="s">
        <v>212</v>
      </c>
      <c r="N100" s="73" t="s">
        <v>90</v>
      </c>
      <c r="O100" s="73"/>
      <c r="P100" s="73"/>
      <c r="Q100" s="73"/>
      <c r="R100" s="73"/>
      <c r="S100" s="222"/>
      <c r="T100" s="73"/>
      <c r="U100" s="73"/>
      <c r="V100" s="73"/>
      <c r="W100" s="99"/>
      <c r="X100" s="99"/>
      <c r="Y100" s="99"/>
    </row>
    <row r="101" spans="1:43" s="14" customFormat="1" x14ac:dyDescent="0.25">
      <c r="A101" s="89"/>
      <c r="B101" s="1"/>
      <c r="C101" s="1"/>
      <c r="D101" s="144"/>
      <c r="E101" s="131"/>
      <c r="F101" s="2" t="s">
        <v>134</v>
      </c>
      <c r="G101" s="131"/>
      <c r="H101" s="131"/>
      <c r="I101" s="13" t="s">
        <v>18</v>
      </c>
      <c r="J101" s="89" t="s">
        <v>92</v>
      </c>
      <c r="K101" s="13" t="s">
        <v>135</v>
      </c>
      <c r="L101" s="13"/>
      <c r="M101" s="21" t="s">
        <v>210</v>
      </c>
      <c r="N101" s="1" t="s">
        <v>90</v>
      </c>
      <c r="O101" s="1"/>
      <c r="P101" s="1"/>
      <c r="Q101" s="1"/>
      <c r="R101" s="1"/>
      <c r="S101" s="220"/>
      <c r="T101" s="1"/>
      <c r="U101" s="6"/>
      <c r="V101" s="8"/>
      <c r="W101" s="227"/>
      <c r="X101" s="1"/>
      <c r="Y101" s="6"/>
      <c r="Z101" s="8"/>
      <c r="AA101" s="4"/>
      <c r="AB101" s="6"/>
      <c r="AC101" s="6"/>
      <c r="AD101" s="6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</row>
    <row r="102" spans="1:43" s="14" customFormat="1" x14ac:dyDescent="0.25">
      <c r="A102" s="8"/>
      <c r="B102" s="8"/>
      <c r="C102" s="8"/>
      <c r="D102" s="134"/>
      <c r="E102" s="134"/>
      <c r="F102" s="3" t="s">
        <v>200</v>
      </c>
      <c r="G102" s="134"/>
      <c r="H102" s="134"/>
      <c r="I102" s="11" t="s">
        <v>170</v>
      </c>
      <c r="J102" s="8" t="s">
        <v>92</v>
      </c>
      <c r="K102" s="12" t="s">
        <v>123</v>
      </c>
      <c r="L102" s="10"/>
      <c r="M102" s="21" t="s">
        <v>212</v>
      </c>
      <c r="N102" s="8" t="s">
        <v>90</v>
      </c>
      <c r="O102" s="8"/>
      <c r="P102" s="8"/>
      <c r="Q102" s="8"/>
      <c r="R102" s="8"/>
      <c r="S102" s="9"/>
      <c r="T102" s="8"/>
      <c r="U102" s="6"/>
      <c r="V102" s="8"/>
      <c r="W102" s="99"/>
      <c r="X102" s="99"/>
      <c r="Y102" s="99"/>
      <c r="Z102" s="6"/>
      <c r="AA102" s="4"/>
      <c r="AB102" s="6"/>
      <c r="AC102" s="6"/>
      <c r="AD102" s="6"/>
    </row>
    <row r="103" spans="1:43" x14ac:dyDescent="0.25">
      <c r="A103" s="89"/>
      <c r="B103" s="1"/>
      <c r="C103" s="1"/>
      <c r="D103" s="144"/>
      <c r="E103" s="131"/>
      <c r="F103" s="2" t="s">
        <v>94</v>
      </c>
      <c r="G103" s="131"/>
      <c r="H103" s="131"/>
      <c r="I103" s="13" t="s">
        <v>57</v>
      </c>
      <c r="J103" s="89" t="s">
        <v>92</v>
      </c>
      <c r="K103" s="13" t="s">
        <v>102</v>
      </c>
      <c r="L103" s="13"/>
      <c r="M103" s="21" t="s">
        <v>210</v>
      </c>
      <c r="N103" s="1" t="s">
        <v>90</v>
      </c>
      <c r="O103" s="1"/>
      <c r="P103" s="1"/>
      <c r="Q103" s="1"/>
      <c r="R103" s="1"/>
      <c r="S103" s="220"/>
      <c r="T103" s="1"/>
      <c r="V103" s="8"/>
      <c r="W103" s="227"/>
      <c r="X103" s="1"/>
      <c r="Z103" s="8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</row>
    <row r="104" spans="1:43" s="14" customFormat="1" x14ac:dyDescent="0.25">
      <c r="A104" s="8"/>
      <c r="B104" s="8"/>
      <c r="C104" s="8"/>
      <c r="D104" s="134"/>
      <c r="E104" s="134"/>
      <c r="F104" s="3" t="s">
        <v>201</v>
      </c>
      <c r="G104" s="134"/>
      <c r="H104" s="134"/>
      <c r="I104" s="30" t="s">
        <v>18</v>
      </c>
      <c r="J104" s="8" t="s">
        <v>92</v>
      </c>
      <c r="K104" s="12" t="s">
        <v>25</v>
      </c>
      <c r="L104" s="30"/>
      <c r="M104" s="21" t="s">
        <v>210</v>
      </c>
      <c r="N104" s="49" t="s">
        <v>66</v>
      </c>
      <c r="O104" s="8"/>
      <c r="P104" s="8"/>
      <c r="Q104" s="8"/>
      <c r="R104" s="8"/>
      <c r="S104" s="9"/>
      <c r="T104" s="8"/>
      <c r="U104" s="6"/>
      <c r="V104" s="8"/>
      <c r="W104" s="99"/>
      <c r="X104" s="99"/>
      <c r="Y104" s="99"/>
      <c r="Z104" s="6"/>
      <c r="AA104" s="4"/>
      <c r="AB104" s="6"/>
      <c r="AC104" s="6"/>
      <c r="AD104" s="6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</row>
    <row r="105" spans="1:43" s="14" customFormat="1" x14ac:dyDescent="0.25">
      <c r="A105" s="8"/>
      <c r="B105" s="6"/>
      <c r="C105" s="6"/>
      <c r="D105" s="139"/>
      <c r="E105" s="134"/>
      <c r="F105" s="5" t="s">
        <v>47</v>
      </c>
      <c r="G105" s="134"/>
      <c r="H105" s="134"/>
      <c r="I105" s="11" t="s">
        <v>18</v>
      </c>
      <c r="J105" s="8" t="s">
        <v>92</v>
      </c>
      <c r="K105" s="11" t="s">
        <v>13</v>
      </c>
      <c r="L105" s="10"/>
      <c r="M105" s="21" t="s">
        <v>210</v>
      </c>
      <c r="N105" s="8" t="s">
        <v>90</v>
      </c>
      <c r="O105" s="6"/>
      <c r="P105" s="6"/>
      <c r="Q105" s="6"/>
      <c r="R105" s="6"/>
      <c r="S105" s="220"/>
      <c r="T105" s="6"/>
      <c r="U105" s="6"/>
      <c r="V105" s="8"/>
      <c r="W105" s="128"/>
      <c r="X105" s="6"/>
      <c r="Y105" s="6"/>
      <c r="Z105" s="8"/>
      <c r="AA105" s="4"/>
      <c r="AB105" s="6"/>
      <c r="AC105" s="6"/>
      <c r="AD105" s="6"/>
    </row>
    <row r="106" spans="1:43" s="14" customFormat="1" x14ac:dyDescent="0.25">
      <c r="A106" s="8"/>
      <c r="B106" s="8"/>
      <c r="C106" s="8"/>
      <c r="D106" s="134"/>
      <c r="E106" s="134"/>
      <c r="F106" s="3" t="s">
        <v>202</v>
      </c>
      <c r="G106" s="134"/>
      <c r="H106" s="134"/>
      <c r="I106" s="11" t="s">
        <v>170</v>
      </c>
      <c r="J106" s="8" t="s">
        <v>92</v>
      </c>
      <c r="K106" s="12" t="s">
        <v>195</v>
      </c>
      <c r="L106" s="10"/>
      <c r="M106" s="21" t="s">
        <v>212</v>
      </c>
      <c r="N106" s="8" t="s">
        <v>90</v>
      </c>
      <c r="O106" s="8"/>
      <c r="P106" s="8"/>
      <c r="Q106" s="8"/>
      <c r="R106" s="8"/>
      <c r="S106" s="9"/>
      <c r="T106" s="8"/>
      <c r="U106" s="6"/>
      <c r="V106" s="8"/>
      <c r="W106" s="99"/>
      <c r="X106" s="99"/>
      <c r="Y106" s="99"/>
      <c r="Z106" s="6"/>
      <c r="AA106" s="4"/>
      <c r="AB106" s="6"/>
      <c r="AC106" s="6"/>
      <c r="AD106" s="6"/>
    </row>
    <row r="107" spans="1:43" x14ac:dyDescent="0.25">
      <c r="A107" s="8"/>
      <c r="B107" s="6"/>
      <c r="C107" s="6"/>
      <c r="D107" s="139"/>
      <c r="E107" s="134"/>
      <c r="F107" s="5" t="s">
        <v>103</v>
      </c>
      <c r="G107" s="134"/>
      <c r="H107" s="134"/>
      <c r="I107" s="11" t="s">
        <v>116</v>
      </c>
      <c r="J107" s="8" t="s">
        <v>92</v>
      </c>
      <c r="K107" s="12" t="s">
        <v>102</v>
      </c>
      <c r="M107" s="21" t="s">
        <v>129</v>
      </c>
      <c r="N107" s="8" t="s">
        <v>90</v>
      </c>
      <c r="Q107" s="6"/>
      <c r="R107" s="6"/>
      <c r="S107" s="220"/>
      <c r="V107" s="8"/>
      <c r="Z107" s="8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</row>
    <row r="108" spans="1:43" x14ac:dyDescent="0.25">
      <c r="A108" s="8"/>
      <c r="B108" s="8"/>
      <c r="C108" s="8"/>
      <c r="D108" s="134"/>
      <c r="E108" s="134"/>
      <c r="F108" s="3" t="s">
        <v>216</v>
      </c>
      <c r="G108" s="134"/>
      <c r="H108" s="134"/>
      <c r="I108" s="11" t="s">
        <v>170</v>
      </c>
      <c r="J108" s="8" t="s">
        <v>77</v>
      </c>
      <c r="K108" s="12" t="s">
        <v>25</v>
      </c>
      <c r="M108" s="57" t="s">
        <v>212</v>
      </c>
      <c r="N108" s="8" t="s">
        <v>90</v>
      </c>
      <c r="O108" s="8"/>
      <c r="P108" s="8"/>
      <c r="Q108" s="8"/>
      <c r="R108" s="8"/>
      <c r="S108" s="9"/>
      <c r="T108" s="8"/>
      <c r="U108" s="8"/>
      <c r="V108" s="8"/>
      <c r="W108" s="99"/>
      <c r="X108" s="99"/>
      <c r="Y108" s="99"/>
      <c r="AA108" s="9"/>
      <c r="AB108" s="8"/>
      <c r="AC108" s="8"/>
      <c r="AD108" s="8"/>
    </row>
    <row r="109" spans="1:43" s="14" customFormat="1" x14ac:dyDescent="0.25">
      <c r="A109" s="89"/>
      <c r="B109" s="1"/>
      <c r="C109" s="1"/>
      <c r="D109" s="144"/>
      <c r="E109" s="131"/>
      <c r="F109" s="2" t="s">
        <v>61</v>
      </c>
      <c r="G109" s="131"/>
      <c r="H109" s="131"/>
      <c r="I109" s="13" t="s">
        <v>18</v>
      </c>
      <c r="J109" s="89" t="s">
        <v>92</v>
      </c>
      <c r="K109" s="13" t="s">
        <v>87</v>
      </c>
      <c r="L109" s="13"/>
      <c r="M109" s="21" t="s">
        <v>210</v>
      </c>
      <c r="N109" s="7" t="s">
        <v>90</v>
      </c>
      <c r="O109" s="1"/>
      <c r="P109" s="1"/>
      <c r="Q109" s="1"/>
      <c r="R109" s="1"/>
      <c r="S109" s="220"/>
      <c r="T109" s="7"/>
      <c r="U109" s="34"/>
      <c r="V109" s="8"/>
      <c r="W109" s="234"/>
      <c r="X109" s="7"/>
      <c r="Y109" s="6"/>
      <c r="Z109" s="8"/>
      <c r="AA109" s="25"/>
      <c r="AB109" s="24"/>
      <c r="AC109" s="24"/>
      <c r="AD109" s="24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</row>
    <row r="110" spans="1:43" s="14" customFormat="1" x14ac:dyDescent="0.25">
      <c r="A110" s="8"/>
      <c r="B110" s="8"/>
      <c r="C110" s="8"/>
      <c r="D110" s="134"/>
      <c r="E110" s="134"/>
      <c r="F110" s="3" t="s">
        <v>203</v>
      </c>
      <c r="G110" s="134"/>
      <c r="H110" s="134"/>
      <c r="I110" s="11" t="s">
        <v>170</v>
      </c>
      <c r="J110" s="8" t="s">
        <v>77</v>
      </c>
      <c r="K110" s="13" t="s">
        <v>13</v>
      </c>
      <c r="L110" s="10"/>
      <c r="M110" s="21" t="s">
        <v>212</v>
      </c>
      <c r="N110" s="8" t="s">
        <v>90</v>
      </c>
      <c r="O110" s="8"/>
      <c r="P110" s="8"/>
      <c r="Q110" s="8"/>
      <c r="R110" s="8"/>
      <c r="S110" s="9"/>
      <c r="T110" s="8"/>
      <c r="U110" s="6"/>
      <c r="V110" s="8"/>
      <c r="W110" s="99"/>
      <c r="X110" s="99"/>
      <c r="Y110" s="99"/>
      <c r="Z110" s="6"/>
      <c r="AA110" s="4"/>
      <c r="AB110" s="6"/>
      <c r="AC110" s="6"/>
      <c r="AD110" s="6"/>
    </row>
    <row r="111" spans="1:43" s="14" customFormat="1" x14ac:dyDescent="0.25">
      <c r="A111" s="8"/>
      <c r="B111" s="6"/>
      <c r="C111" s="6"/>
      <c r="D111" s="139"/>
      <c r="E111" s="134"/>
      <c r="F111" s="5" t="s">
        <v>29</v>
      </c>
      <c r="G111" s="134"/>
      <c r="H111" s="134"/>
      <c r="I111" s="11" t="s">
        <v>37</v>
      </c>
      <c r="J111" s="8" t="s">
        <v>92</v>
      </c>
      <c r="K111" s="11" t="s">
        <v>7</v>
      </c>
      <c r="L111" s="10"/>
      <c r="M111" s="21"/>
      <c r="N111" s="8" t="s">
        <v>90</v>
      </c>
      <c r="O111" s="6"/>
      <c r="P111" s="6"/>
      <c r="Q111" s="6"/>
      <c r="R111" s="6"/>
      <c r="S111" s="4"/>
      <c r="T111" s="6"/>
      <c r="U111" s="6"/>
      <c r="V111" s="6"/>
      <c r="W111" s="99"/>
      <c r="X111" s="99"/>
      <c r="Y111" s="99"/>
      <c r="Z111" s="6"/>
      <c r="AA111" s="4"/>
      <c r="AB111" s="6"/>
      <c r="AC111" s="6"/>
      <c r="AD111" s="6"/>
    </row>
    <row r="112" spans="1:43" s="29" customFormat="1" x14ac:dyDescent="0.25">
      <c r="A112" s="8"/>
      <c r="B112" s="8"/>
      <c r="C112" s="8"/>
      <c r="D112" s="134"/>
      <c r="E112" s="134"/>
      <c r="F112" s="3" t="s">
        <v>205</v>
      </c>
      <c r="G112" s="134"/>
      <c r="H112" s="134"/>
      <c r="I112" s="11" t="s">
        <v>170</v>
      </c>
      <c r="J112" s="8" t="s">
        <v>77</v>
      </c>
      <c r="K112" s="12" t="s">
        <v>13</v>
      </c>
      <c r="L112" s="10"/>
      <c r="M112" s="21" t="s">
        <v>212</v>
      </c>
      <c r="N112" s="8" t="s">
        <v>90</v>
      </c>
      <c r="O112" s="8"/>
      <c r="P112" s="8"/>
      <c r="Q112" s="8"/>
      <c r="R112" s="8"/>
      <c r="S112" s="9"/>
      <c r="T112" s="8"/>
      <c r="U112" s="6"/>
      <c r="V112" s="8"/>
      <c r="W112" s="99"/>
      <c r="X112" s="99"/>
      <c r="Y112" s="99"/>
      <c r="Z112" s="6"/>
      <c r="AA112" s="4"/>
      <c r="AB112" s="6"/>
      <c r="AC112" s="6"/>
      <c r="AD112" s="6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</row>
    <row r="113" spans="1:43" s="29" customFormat="1" x14ac:dyDescent="0.25">
      <c r="A113" s="8"/>
      <c r="B113" s="8"/>
      <c r="C113" s="8"/>
      <c r="D113" s="134"/>
      <c r="E113" s="134"/>
      <c r="F113" s="3" t="s">
        <v>206</v>
      </c>
      <c r="G113" s="134"/>
      <c r="H113" s="134"/>
      <c r="I113" s="11" t="s">
        <v>170</v>
      </c>
      <c r="J113" s="8" t="s">
        <v>77</v>
      </c>
      <c r="K113" s="12" t="s">
        <v>173</v>
      </c>
      <c r="L113" s="10"/>
      <c r="M113" s="21" t="s">
        <v>212</v>
      </c>
      <c r="N113" s="8" t="s">
        <v>90</v>
      </c>
      <c r="O113" s="8"/>
      <c r="P113" s="8"/>
      <c r="Q113" s="8"/>
      <c r="R113" s="8"/>
      <c r="S113" s="9"/>
      <c r="T113" s="8"/>
      <c r="U113" s="6"/>
      <c r="V113" s="8"/>
      <c r="W113" s="99"/>
      <c r="X113" s="99"/>
      <c r="Y113" s="99"/>
      <c r="Z113" s="6"/>
      <c r="AA113" s="4"/>
      <c r="AB113" s="6"/>
      <c r="AC113" s="6"/>
      <c r="AD113" s="6"/>
    </row>
    <row r="114" spans="1:43" s="14" customFormat="1" x14ac:dyDescent="0.25">
      <c r="A114" s="89"/>
      <c r="B114" s="1"/>
      <c r="C114" s="1"/>
      <c r="D114" s="144"/>
      <c r="E114" s="131"/>
      <c r="F114" s="2" t="s">
        <v>100</v>
      </c>
      <c r="G114" s="131"/>
      <c r="H114" s="131"/>
      <c r="I114" s="13" t="s">
        <v>99</v>
      </c>
      <c r="J114" s="89" t="s">
        <v>92</v>
      </c>
      <c r="K114" s="13" t="s">
        <v>50</v>
      </c>
      <c r="L114" s="13"/>
      <c r="M114" s="28" t="s">
        <v>126</v>
      </c>
      <c r="N114" s="1" t="s">
        <v>90</v>
      </c>
      <c r="O114" s="1"/>
      <c r="P114" s="1"/>
      <c r="Q114" s="1"/>
      <c r="R114" s="1"/>
      <c r="S114" s="220"/>
      <c r="T114" s="1"/>
      <c r="U114" s="6"/>
      <c r="V114" s="8"/>
      <c r="W114" s="227"/>
      <c r="X114" s="1"/>
      <c r="Y114" s="6"/>
      <c r="Z114" s="8"/>
      <c r="AA114" s="4"/>
      <c r="AB114" s="6"/>
      <c r="AC114" s="6"/>
      <c r="AD114" s="6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</row>
    <row r="115" spans="1:43" s="14" customFormat="1" x14ac:dyDescent="0.25">
      <c r="A115" s="89"/>
      <c r="B115" s="34"/>
      <c r="C115" s="34"/>
      <c r="D115" s="143"/>
      <c r="E115" s="131"/>
      <c r="F115" s="33" t="s">
        <v>33</v>
      </c>
      <c r="G115" s="131"/>
      <c r="H115" s="131"/>
      <c r="I115" s="35" t="s">
        <v>37</v>
      </c>
      <c r="J115" s="89" t="s">
        <v>92</v>
      </c>
      <c r="K115" s="35" t="s">
        <v>34</v>
      </c>
      <c r="L115" s="35"/>
      <c r="M115" s="21"/>
      <c r="N115" s="34" t="s">
        <v>90</v>
      </c>
      <c r="O115" s="34"/>
      <c r="P115" s="34"/>
      <c r="Q115" s="34"/>
      <c r="R115" s="34"/>
      <c r="S115" s="221"/>
      <c r="T115" s="34"/>
      <c r="U115" s="6"/>
      <c r="V115" s="34"/>
      <c r="W115" s="11"/>
      <c r="X115" s="6"/>
      <c r="Y115" s="6"/>
      <c r="Z115" s="6"/>
      <c r="AA115" s="25"/>
      <c r="AB115" s="24"/>
      <c r="AC115" s="24"/>
      <c r="AD115" s="24"/>
    </row>
    <row r="116" spans="1:43" x14ac:dyDescent="0.25">
      <c r="A116" s="8"/>
      <c r="B116" s="6"/>
      <c r="C116" s="6"/>
      <c r="D116" s="139"/>
      <c r="E116" s="134"/>
      <c r="F116" s="5" t="s">
        <v>27</v>
      </c>
      <c r="G116" s="134"/>
      <c r="H116" s="134"/>
      <c r="I116" s="11" t="s">
        <v>36</v>
      </c>
      <c r="J116" s="8" t="s">
        <v>92</v>
      </c>
      <c r="K116" s="11" t="s">
        <v>13</v>
      </c>
      <c r="M116" s="21" t="s">
        <v>273</v>
      </c>
      <c r="N116" s="8" t="s">
        <v>90</v>
      </c>
      <c r="Q116" s="6"/>
      <c r="R116" s="6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</row>
    <row r="117" spans="1:43" x14ac:dyDescent="0.25">
      <c r="A117" s="89"/>
      <c r="B117" s="1"/>
      <c r="C117" s="1"/>
      <c r="D117" s="144"/>
      <c r="E117" s="131"/>
      <c r="F117" s="2" t="s">
        <v>98</v>
      </c>
      <c r="G117" s="131"/>
      <c r="H117" s="131"/>
      <c r="I117" s="13" t="s">
        <v>99</v>
      </c>
      <c r="J117" s="89" t="s">
        <v>92</v>
      </c>
      <c r="K117" s="13" t="s">
        <v>101</v>
      </c>
      <c r="L117" s="13"/>
      <c r="M117" s="28" t="s">
        <v>126</v>
      </c>
      <c r="N117" s="1" t="s">
        <v>90</v>
      </c>
      <c r="O117" s="1"/>
      <c r="P117" s="1"/>
      <c r="Q117" s="1"/>
      <c r="R117" s="1"/>
      <c r="S117" s="220"/>
      <c r="T117" s="1"/>
      <c r="U117" s="34"/>
      <c r="V117" s="8"/>
      <c r="W117" s="227"/>
      <c r="X117" s="1"/>
      <c r="Z117" s="8"/>
    </row>
    <row r="118" spans="1:43" x14ac:dyDescent="0.25">
      <c r="A118" s="8"/>
      <c r="B118" s="6"/>
      <c r="C118" s="6"/>
      <c r="D118" s="139"/>
      <c r="E118" s="134"/>
      <c r="F118" s="5" t="s">
        <v>67</v>
      </c>
      <c r="G118" s="134"/>
      <c r="H118" s="134"/>
      <c r="I118" s="11" t="s">
        <v>26</v>
      </c>
      <c r="J118" s="8" t="s">
        <v>92</v>
      </c>
      <c r="K118" s="11" t="s">
        <v>7</v>
      </c>
      <c r="N118" s="8" t="s">
        <v>90</v>
      </c>
      <c r="Q118" s="6"/>
      <c r="R118" s="6"/>
    </row>
    <row r="119" spans="1:43" x14ac:dyDescent="0.25">
      <c r="A119" s="8"/>
      <c r="B119" s="6"/>
      <c r="C119" s="6"/>
      <c r="D119" s="139"/>
      <c r="E119" s="134"/>
      <c r="F119" s="5" t="s">
        <v>70</v>
      </c>
      <c r="G119" s="134"/>
      <c r="H119" s="134"/>
      <c r="I119" s="11" t="s">
        <v>71</v>
      </c>
      <c r="J119" s="8" t="s">
        <v>92</v>
      </c>
      <c r="K119" s="11" t="s">
        <v>31</v>
      </c>
      <c r="M119" s="5"/>
      <c r="N119" s="8" t="s">
        <v>90</v>
      </c>
      <c r="Q119" s="6"/>
      <c r="R119" s="6"/>
      <c r="S119" s="220"/>
      <c r="V119" s="8"/>
      <c r="Z119" s="8"/>
    </row>
    <row r="120" spans="1:43" x14ac:dyDescent="0.25">
      <c r="A120" s="89"/>
      <c r="B120" s="1"/>
      <c r="C120" s="1"/>
      <c r="D120" s="144"/>
      <c r="E120" s="131"/>
      <c r="F120" s="2" t="s">
        <v>96</v>
      </c>
      <c r="G120" s="131"/>
      <c r="H120" s="131"/>
      <c r="I120" s="13" t="s">
        <v>18</v>
      </c>
      <c r="J120" s="89" t="s">
        <v>92</v>
      </c>
      <c r="K120" s="13" t="s">
        <v>123</v>
      </c>
      <c r="L120" s="13"/>
      <c r="M120" s="14"/>
      <c r="N120" s="1" t="s">
        <v>90</v>
      </c>
      <c r="O120" s="1"/>
      <c r="P120" s="1"/>
      <c r="Q120" s="1"/>
      <c r="R120" s="1"/>
      <c r="S120" s="220"/>
      <c r="T120" s="1"/>
      <c r="V120" s="8"/>
      <c r="W120" s="227"/>
      <c r="X120" s="1"/>
      <c r="Z120" s="8"/>
    </row>
    <row r="121" spans="1:43" x14ac:dyDescent="0.25">
      <c r="A121" s="8"/>
      <c r="B121" s="6"/>
      <c r="C121" s="6"/>
      <c r="D121" s="139"/>
      <c r="E121" s="134"/>
      <c r="F121" s="5" t="s">
        <v>68</v>
      </c>
      <c r="G121" s="134"/>
      <c r="H121" s="134"/>
      <c r="I121" s="11" t="s">
        <v>18</v>
      </c>
      <c r="J121" s="8" t="s">
        <v>92</v>
      </c>
      <c r="K121" s="11" t="s">
        <v>7</v>
      </c>
      <c r="M121" s="36"/>
      <c r="N121" s="8" t="s">
        <v>90</v>
      </c>
      <c r="Q121" s="6"/>
      <c r="R121" s="6"/>
    </row>
    <row r="122" spans="1:43" x14ac:dyDescent="0.25">
      <c r="A122" s="8"/>
      <c r="B122" s="6"/>
      <c r="C122" s="6"/>
      <c r="D122" s="139"/>
      <c r="E122" s="134"/>
      <c r="F122" s="5" t="s">
        <v>117</v>
      </c>
      <c r="G122" s="134"/>
      <c r="H122" s="134"/>
      <c r="I122" s="11" t="s">
        <v>118</v>
      </c>
      <c r="J122" s="8" t="s">
        <v>92</v>
      </c>
      <c r="K122" s="11" t="s">
        <v>13</v>
      </c>
      <c r="M122" s="21" t="s">
        <v>210</v>
      </c>
      <c r="N122" s="8" t="s">
        <v>90</v>
      </c>
      <c r="Q122" s="6"/>
      <c r="R122" s="6"/>
      <c r="S122" s="220"/>
      <c r="V122" s="8"/>
      <c r="Z122" s="8"/>
    </row>
    <row r="123" spans="1:43" x14ac:dyDescent="0.25">
      <c r="A123" s="8"/>
      <c r="B123" s="6"/>
      <c r="C123" s="6"/>
      <c r="D123" s="139"/>
      <c r="E123" s="134"/>
      <c r="F123" s="5" t="s">
        <v>136</v>
      </c>
      <c r="G123" s="134"/>
      <c r="H123" s="134"/>
      <c r="I123" s="11" t="s">
        <v>18</v>
      </c>
      <c r="J123" s="8" t="s">
        <v>92</v>
      </c>
      <c r="K123" s="11" t="s">
        <v>135</v>
      </c>
      <c r="M123" s="21">
        <f>2021-2003</f>
        <v>18</v>
      </c>
      <c r="N123" s="8" t="s">
        <v>90</v>
      </c>
      <c r="Q123" s="6"/>
      <c r="R123" s="6"/>
      <c r="S123" s="220"/>
      <c r="V123" s="8"/>
      <c r="Z123" s="8"/>
    </row>
    <row r="124" spans="1:43" s="14" customFormat="1" x14ac:dyDescent="0.25">
      <c r="A124" s="8"/>
      <c r="B124" s="6"/>
      <c r="C124" s="6"/>
      <c r="D124" s="139"/>
      <c r="E124" s="134"/>
      <c r="F124" s="5" t="s">
        <v>108</v>
      </c>
      <c r="G124" s="134"/>
      <c r="H124" s="134"/>
      <c r="I124" s="11" t="s">
        <v>71</v>
      </c>
      <c r="J124" s="8" t="s">
        <v>92</v>
      </c>
      <c r="K124" s="11" t="s">
        <v>50</v>
      </c>
      <c r="L124" s="10"/>
      <c r="M124" s="5"/>
      <c r="N124" s="8" t="s">
        <v>90</v>
      </c>
      <c r="O124" s="6"/>
      <c r="P124" s="6"/>
      <c r="Q124" s="6"/>
      <c r="R124" s="6"/>
      <c r="S124" s="220"/>
      <c r="T124" s="6"/>
      <c r="U124" s="6"/>
      <c r="V124" s="8"/>
      <c r="W124" s="128"/>
      <c r="X124" s="6"/>
      <c r="Y124" s="6"/>
      <c r="Z124" s="8"/>
      <c r="AA124" s="4"/>
      <c r="AB124" s="6"/>
      <c r="AC124" s="6"/>
      <c r="AD124" s="6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</row>
    <row r="125" spans="1:43" s="14" customFormat="1" x14ac:dyDescent="0.25">
      <c r="A125" s="8"/>
      <c r="B125" s="6"/>
      <c r="C125" s="6"/>
      <c r="D125" s="139"/>
      <c r="E125" s="134"/>
      <c r="F125" s="5" t="s">
        <v>107</v>
      </c>
      <c r="G125" s="134"/>
      <c r="H125" s="134"/>
      <c r="I125" s="11" t="s">
        <v>71</v>
      </c>
      <c r="J125" s="8" t="s">
        <v>92</v>
      </c>
      <c r="K125" s="11" t="s">
        <v>50</v>
      </c>
      <c r="L125" s="10"/>
      <c r="M125" s="5"/>
      <c r="N125" s="8" t="s">
        <v>90</v>
      </c>
      <c r="O125" s="6"/>
      <c r="P125" s="6"/>
      <c r="Q125" s="6"/>
      <c r="R125" s="6"/>
      <c r="S125" s="220"/>
      <c r="T125" s="6"/>
      <c r="U125" s="6"/>
      <c r="V125" s="8"/>
      <c r="W125" s="128"/>
      <c r="X125" s="6"/>
      <c r="Y125" s="6"/>
      <c r="Z125" s="8"/>
      <c r="AA125" s="4"/>
      <c r="AB125" s="6"/>
      <c r="AC125" s="6"/>
      <c r="AD125" s="6"/>
    </row>
    <row r="126" spans="1:43" s="14" customFormat="1" x14ac:dyDescent="0.25">
      <c r="A126" s="89"/>
      <c r="B126" s="1"/>
      <c r="C126" s="1"/>
      <c r="D126" s="144"/>
      <c r="E126" s="131"/>
      <c r="F126" s="2" t="s">
        <v>140</v>
      </c>
      <c r="G126" s="131"/>
      <c r="H126" s="131"/>
      <c r="I126" s="13" t="s">
        <v>18</v>
      </c>
      <c r="J126" s="89" t="s">
        <v>92</v>
      </c>
      <c r="K126" s="13" t="s">
        <v>142</v>
      </c>
      <c r="L126" s="13"/>
      <c r="M126" s="28">
        <f>2021-2006</f>
        <v>15</v>
      </c>
      <c r="N126" s="1" t="s">
        <v>90</v>
      </c>
      <c r="O126" s="1"/>
      <c r="P126" s="1"/>
      <c r="Q126" s="1"/>
      <c r="R126" s="1"/>
      <c r="S126" s="220"/>
      <c r="T126" s="1"/>
      <c r="U126" s="6"/>
      <c r="V126" s="8"/>
      <c r="W126" s="227"/>
      <c r="X126" s="1"/>
      <c r="Y126" s="6"/>
      <c r="Z126" s="8"/>
      <c r="AA126" s="4"/>
      <c r="AB126" s="6"/>
      <c r="AC126" s="6"/>
      <c r="AD126" s="6"/>
    </row>
    <row r="127" spans="1:43" s="14" customFormat="1" x14ac:dyDescent="0.25">
      <c r="A127" s="8"/>
      <c r="B127" s="6"/>
      <c r="C127" s="6"/>
      <c r="D127" s="139"/>
      <c r="E127" s="134"/>
      <c r="F127" s="5" t="s">
        <v>109</v>
      </c>
      <c r="G127" s="134"/>
      <c r="H127" s="134"/>
      <c r="I127" s="11" t="s">
        <v>71</v>
      </c>
      <c r="J127" s="8" t="s">
        <v>92</v>
      </c>
      <c r="K127" s="11" t="s">
        <v>101</v>
      </c>
      <c r="L127" s="10"/>
      <c r="M127" s="21"/>
      <c r="N127" s="8" t="s">
        <v>90</v>
      </c>
      <c r="O127" s="6"/>
      <c r="P127" s="6"/>
      <c r="Q127" s="6"/>
      <c r="R127" s="6"/>
      <c r="S127" s="220"/>
      <c r="T127" s="6"/>
      <c r="U127" s="6"/>
      <c r="V127" s="8"/>
      <c r="W127" s="128"/>
      <c r="X127" s="6"/>
      <c r="Y127" s="6"/>
      <c r="Z127" s="8"/>
      <c r="AA127" s="4"/>
      <c r="AB127" s="6"/>
      <c r="AC127" s="6"/>
      <c r="AD127" s="6"/>
    </row>
    <row r="128" spans="1:43" x14ac:dyDescent="0.25">
      <c r="A128" s="8"/>
      <c r="B128" s="6"/>
      <c r="C128" s="6"/>
      <c r="D128" s="139"/>
      <c r="E128" s="134"/>
      <c r="F128" s="5" t="s">
        <v>110</v>
      </c>
      <c r="G128" s="134"/>
      <c r="H128" s="134"/>
      <c r="I128" s="11" t="s">
        <v>71</v>
      </c>
      <c r="J128" s="8" t="s">
        <v>92</v>
      </c>
      <c r="K128" s="11" t="s">
        <v>50</v>
      </c>
      <c r="M128" s="14"/>
      <c r="N128" s="8" t="s">
        <v>90</v>
      </c>
      <c r="Q128" s="6"/>
      <c r="R128" s="6"/>
      <c r="S128" s="220"/>
      <c r="V128" s="8"/>
      <c r="Z128" s="8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</row>
    <row r="129" spans="1:43" x14ac:dyDescent="0.25">
      <c r="A129" s="8"/>
      <c r="B129" s="6"/>
      <c r="C129" s="6"/>
      <c r="D129" s="139"/>
      <c r="E129" s="134"/>
      <c r="F129" s="5" t="s">
        <v>112</v>
      </c>
      <c r="G129" s="134"/>
      <c r="H129" s="134"/>
      <c r="I129" s="11" t="s">
        <v>71</v>
      </c>
      <c r="J129" s="8" t="s">
        <v>92</v>
      </c>
      <c r="K129" s="11" t="s">
        <v>101</v>
      </c>
      <c r="M129" s="14"/>
      <c r="N129" s="8" t="s">
        <v>90</v>
      </c>
      <c r="Q129" s="6"/>
      <c r="R129" s="6"/>
      <c r="S129" s="220"/>
      <c r="V129" s="8"/>
      <c r="Z129" s="8"/>
    </row>
    <row r="130" spans="1:43" s="2" customFormat="1" x14ac:dyDescent="0.25">
      <c r="A130" s="89"/>
      <c r="B130" s="1"/>
      <c r="C130" s="1"/>
      <c r="D130" s="144"/>
      <c r="E130" s="131"/>
      <c r="F130" s="2" t="s">
        <v>138</v>
      </c>
      <c r="G130" s="131"/>
      <c r="H130" s="131"/>
      <c r="I130" s="13" t="s">
        <v>18</v>
      </c>
      <c r="J130" s="89" t="s">
        <v>92</v>
      </c>
      <c r="K130" s="13" t="s">
        <v>114</v>
      </c>
      <c r="L130" s="13"/>
      <c r="M130" s="28">
        <f>2021-2008</f>
        <v>13</v>
      </c>
      <c r="N130" s="1" t="s">
        <v>90</v>
      </c>
      <c r="O130" s="1"/>
      <c r="P130" s="1"/>
      <c r="Q130" s="1"/>
      <c r="R130" s="1"/>
      <c r="S130" s="220"/>
      <c r="T130" s="1"/>
      <c r="U130" s="6"/>
      <c r="V130" s="8"/>
      <c r="W130" s="227"/>
      <c r="X130" s="1"/>
      <c r="Y130" s="6"/>
      <c r="Z130" s="8"/>
      <c r="AA130" s="4"/>
      <c r="AB130" s="6"/>
      <c r="AC130" s="6"/>
      <c r="AD130" s="6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</row>
    <row r="131" spans="1:43" x14ac:dyDescent="0.25">
      <c r="A131" s="8"/>
      <c r="B131" s="6"/>
      <c r="C131" s="6"/>
      <c r="D131" s="139"/>
      <c r="E131" s="134"/>
      <c r="F131" s="5" t="s">
        <v>145</v>
      </c>
      <c r="G131" s="134"/>
      <c r="H131" s="134"/>
      <c r="I131" s="11" t="s">
        <v>18</v>
      </c>
      <c r="J131" s="8" t="s">
        <v>92</v>
      </c>
      <c r="K131" s="11" t="s">
        <v>142</v>
      </c>
      <c r="M131" s="21">
        <f>2021-2006</f>
        <v>15</v>
      </c>
      <c r="N131" s="8" t="s">
        <v>90</v>
      </c>
      <c r="Q131" s="6"/>
      <c r="R131" s="6"/>
      <c r="S131" s="220"/>
      <c r="V131" s="8"/>
      <c r="Z131" s="8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</row>
    <row r="132" spans="1:43" x14ac:dyDescent="0.25">
      <c r="A132" s="8"/>
      <c r="B132" s="6"/>
      <c r="C132" s="6"/>
      <c r="D132" s="139"/>
      <c r="E132" s="134"/>
      <c r="F132" s="5" t="s">
        <v>141</v>
      </c>
      <c r="G132" s="134"/>
      <c r="H132" s="134"/>
      <c r="I132" s="11" t="s">
        <v>18</v>
      </c>
      <c r="J132" s="8" t="s">
        <v>92</v>
      </c>
      <c r="K132" s="11" t="s">
        <v>142</v>
      </c>
      <c r="M132" s="21">
        <f>2021-2006</f>
        <v>15</v>
      </c>
      <c r="N132" s="8" t="s">
        <v>90</v>
      </c>
      <c r="Q132" s="6"/>
      <c r="R132" s="6"/>
      <c r="S132" s="220"/>
      <c r="V132" s="8"/>
      <c r="Z132" s="8"/>
    </row>
    <row r="133" spans="1:43" x14ac:dyDescent="0.25">
      <c r="A133" s="89"/>
      <c r="B133" s="1"/>
      <c r="C133" s="1"/>
      <c r="D133" s="144"/>
      <c r="E133" s="131"/>
      <c r="F133" s="2" t="s">
        <v>9</v>
      </c>
      <c r="G133" s="131"/>
      <c r="H133" s="131"/>
      <c r="I133" s="13" t="s">
        <v>18</v>
      </c>
      <c r="J133" s="89" t="s">
        <v>92</v>
      </c>
      <c r="K133" s="13" t="s">
        <v>88</v>
      </c>
      <c r="L133" s="13"/>
      <c r="M133" s="5"/>
      <c r="N133" s="7" t="s">
        <v>90</v>
      </c>
      <c r="O133" s="1"/>
      <c r="P133" s="1"/>
      <c r="Q133" s="1"/>
      <c r="R133" s="1"/>
      <c r="S133" s="220"/>
      <c r="T133" s="7"/>
      <c r="V133" s="8"/>
      <c r="W133" s="234"/>
      <c r="X133" s="7"/>
      <c r="Z133" s="8"/>
      <c r="AA133" s="25"/>
      <c r="AB133" s="24"/>
      <c r="AC133" s="24"/>
      <c r="AD133" s="24"/>
    </row>
    <row r="134" spans="1:43" s="33" customFormat="1" x14ac:dyDescent="0.25">
      <c r="A134" s="8"/>
      <c r="B134" s="6"/>
      <c r="C134" s="6"/>
      <c r="D134" s="139"/>
      <c r="E134" s="134"/>
      <c r="F134" s="5" t="s">
        <v>115</v>
      </c>
      <c r="G134" s="134"/>
      <c r="H134" s="134"/>
      <c r="I134" s="11" t="s">
        <v>18</v>
      </c>
      <c r="J134" s="8" t="s">
        <v>77</v>
      </c>
      <c r="K134" s="11" t="s">
        <v>7</v>
      </c>
      <c r="L134" s="10"/>
      <c r="M134" s="14"/>
      <c r="N134" s="8" t="s">
        <v>90</v>
      </c>
      <c r="O134" s="6"/>
      <c r="P134" s="6"/>
      <c r="Q134" s="6"/>
      <c r="R134" s="6"/>
      <c r="S134" s="220"/>
      <c r="T134" s="6"/>
      <c r="U134" s="6"/>
      <c r="V134" s="8"/>
      <c r="W134" s="128"/>
      <c r="X134" s="6"/>
      <c r="Y134" s="6"/>
      <c r="Z134" s="8"/>
      <c r="AA134" s="4"/>
      <c r="AB134" s="6"/>
      <c r="AC134" s="6"/>
      <c r="AD134" s="6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</row>
    <row r="135" spans="1:43" x14ac:dyDescent="0.25">
      <c r="A135" s="8"/>
      <c r="B135" s="6"/>
      <c r="C135" s="6"/>
      <c r="D135" s="139"/>
      <c r="E135" s="134"/>
      <c r="F135" s="5" t="s">
        <v>139</v>
      </c>
      <c r="G135" s="134"/>
      <c r="H135" s="134"/>
      <c r="I135" s="11" t="s">
        <v>18</v>
      </c>
      <c r="J135" s="8" t="s">
        <v>92</v>
      </c>
      <c r="K135" s="11" t="s">
        <v>114</v>
      </c>
      <c r="M135" s="21">
        <f>2021-2008</f>
        <v>13</v>
      </c>
      <c r="N135" s="8" t="s">
        <v>90</v>
      </c>
      <c r="Q135" s="6"/>
      <c r="R135" s="6"/>
      <c r="S135" s="220"/>
      <c r="V135" s="8"/>
      <c r="Z135" s="8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</row>
    <row r="136" spans="1:43" x14ac:dyDescent="0.25">
      <c r="A136" s="89"/>
      <c r="B136" s="1"/>
      <c r="C136" s="1"/>
      <c r="D136" s="144"/>
      <c r="E136" s="131"/>
      <c r="F136" s="2" t="s">
        <v>111</v>
      </c>
      <c r="G136" s="131"/>
      <c r="H136" s="131"/>
      <c r="I136" s="13" t="s">
        <v>71</v>
      </c>
      <c r="J136" s="89" t="s">
        <v>77</v>
      </c>
      <c r="K136" s="13" t="s">
        <v>101</v>
      </c>
      <c r="L136" s="13" t="s">
        <v>77</v>
      </c>
      <c r="M136" s="5" t="s">
        <v>210</v>
      </c>
      <c r="N136" s="1" t="s">
        <v>90</v>
      </c>
      <c r="O136" s="1"/>
      <c r="P136" s="1"/>
      <c r="Q136" s="1"/>
      <c r="R136" s="1"/>
      <c r="S136" s="220"/>
      <c r="T136" s="1"/>
      <c r="V136" s="8"/>
      <c r="W136" s="227"/>
      <c r="X136" s="1"/>
      <c r="Z136" s="8"/>
    </row>
    <row r="137" spans="1:43" x14ac:dyDescent="0.25">
      <c r="A137" s="89"/>
      <c r="B137" s="1"/>
      <c r="C137" s="1"/>
      <c r="D137" s="144"/>
      <c r="E137" s="131"/>
      <c r="F137" s="2" t="s">
        <v>137</v>
      </c>
      <c r="G137" s="131"/>
      <c r="H137" s="131"/>
      <c r="I137" s="13" t="s">
        <v>18</v>
      </c>
      <c r="J137" s="89" t="s">
        <v>77</v>
      </c>
      <c r="K137" s="13" t="s">
        <v>135</v>
      </c>
      <c r="L137" s="13" t="s">
        <v>77</v>
      </c>
      <c r="M137" s="28" t="s">
        <v>210</v>
      </c>
      <c r="N137" s="1" t="s">
        <v>90</v>
      </c>
      <c r="O137" s="1"/>
      <c r="P137" s="1"/>
      <c r="Q137" s="1"/>
      <c r="R137" s="1"/>
      <c r="S137" s="220"/>
      <c r="T137" s="1"/>
      <c r="U137" s="34"/>
      <c r="V137" s="8"/>
      <c r="W137" s="227"/>
      <c r="X137" s="1"/>
      <c r="Z137" s="8"/>
    </row>
    <row r="138" spans="1:43" x14ac:dyDescent="0.25">
      <c r="A138" s="8"/>
      <c r="B138" s="6"/>
      <c r="C138" s="6"/>
      <c r="D138" s="139"/>
      <c r="E138" s="134"/>
      <c r="F138" s="5" t="s">
        <v>132</v>
      </c>
      <c r="G138" s="134"/>
      <c r="H138" s="134"/>
      <c r="I138" s="11" t="s">
        <v>18</v>
      </c>
      <c r="J138" s="8" t="s">
        <v>77</v>
      </c>
      <c r="K138" s="11" t="s">
        <v>31</v>
      </c>
      <c r="M138" s="21" t="s">
        <v>210</v>
      </c>
      <c r="N138" s="8" t="s">
        <v>90</v>
      </c>
      <c r="Q138" s="6"/>
      <c r="R138" s="6"/>
      <c r="S138" s="220"/>
      <c r="V138" s="8"/>
      <c r="Z138" s="8"/>
    </row>
    <row r="139" spans="1:43" s="33" customFormat="1" x14ac:dyDescent="0.25">
      <c r="A139" s="8"/>
      <c r="B139" s="6"/>
      <c r="C139" s="6"/>
      <c r="D139" s="139"/>
      <c r="E139" s="134"/>
      <c r="F139" s="5" t="s">
        <v>144</v>
      </c>
      <c r="G139" s="134"/>
      <c r="H139" s="134"/>
      <c r="I139" s="11" t="s">
        <v>37</v>
      </c>
      <c r="J139" s="8" t="s">
        <v>92</v>
      </c>
      <c r="K139" s="11" t="s">
        <v>7</v>
      </c>
      <c r="L139" s="10"/>
      <c r="M139" s="21"/>
      <c r="N139" s="8" t="s">
        <v>90</v>
      </c>
      <c r="O139" s="6"/>
      <c r="P139" s="6"/>
      <c r="Q139" s="6"/>
      <c r="R139" s="6"/>
      <c r="S139" s="4"/>
      <c r="T139" s="6"/>
      <c r="U139" s="6"/>
      <c r="V139" s="6"/>
      <c r="W139" s="128"/>
      <c r="X139" s="6"/>
      <c r="Y139" s="6"/>
      <c r="Z139" s="6"/>
      <c r="AA139" s="4"/>
      <c r="AB139" s="6"/>
      <c r="AC139" s="6"/>
      <c r="AD139" s="6"/>
    </row>
    <row r="140" spans="1:43" x14ac:dyDescent="0.25">
      <c r="A140" s="89"/>
      <c r="B140" s="34"/>
      <c r="C140" s="34"/>
      <c r="D140" s="143"/>
      <c r="E140" s="131"/>
      <c r="F140" s="33" t="s">
        <v>24</v>
      </c>
      <c r="G140" s="131"/>
      <c r="H140" s="131"/>
      <c r="I140" s="35" t="s">
        <v>36</v>
      </c>
      <c r="J140" s="89" t="s">
        <v>92</v>
      </c>
      <c r="K140" s="35" t="s">
        <v>25</v>
      </c>
      <c r="L140" s="35"/>
      <c r="M140" s="21" t="s">
        <v>273</v>
      </c>
      <c r="N140" s="34" t="s">
        <v>90</v>
      </c>
      <c r="O140" s="34"/>
      <c r="P140" s="34"/>
      <c r="Q140" s="34"/>
      <c r="R140" s="34"/>
      <c r="S140" s="221"/>
      <c r="T140" s="34"/>
      <c r="V140" s="34"/>
      <c r="W140" s="233"/>
      <c r="X140" s="34"/>
      <c r="Y140" s="34"/>
      <c r="Z140" s="34"/>
      <c r="AA140" s="25"/>
      <c r="AB140" s="24"/>
      <c r="AC140" s="24"/>
      <c r="AD140" s="24"/>
    </row>
    <row r="141" spans="1:43" x14ac:dyDescent="0.25">
      <c r="A141" s="8"/>
      <c r="B141" s="6"/>
      <c r="C141" s="6"/>
      <c r="D141" s="139"/>
      <c r="E141" s="134"/>
      <c r="F141" s="5" t="s">
        <v>35</v>
      </c>
      <c r="G141" s="134"/>
      <c r="H141" s="134"/>
      <c r="I141" s="11" t="s">
        <v>26</v>
      </c>
      <c r="J141" s="8" t="s">
        <v>92</v>
      </c>
      <c r="K141" s="11" t="s">
        <v>34</v>
      </c>
      <c r="N141" s="8" t="s">
        <v>90</v>
      </c>
      <c r="Q141" s="6"/>
      <c r="R141" s="6"/>
    </row>
    <row r="142" spans="1:43" x14ac:dyDescent="0.25">
      <c r="A142" s="89"/>
      <c r="B142" s="34"/>
      <c r="C142" s="34"/>
      <c r="D142" s="143"/>
      <c r="E142" s="131"/>
      <c r="F142" s="33" t="s">
        <v>80</v>
      </c>
      <c r="G142" s="131"/>
      <c r="H142" s="131"/>
      <c r="I142" s="35" t="s">
        <v>18</v>
      </c>
      <c r="J142" s="89" t="s">
        <v>77</v>
      </c>
      <c r="K142" s="35" t="s">
        <v>7</v>
      </c>
      <c r="L142" s="35"/>
      <c r="M142" s="21" t="s">
        <v>210</v>
      </c>
      <c r="N142" s="34" t="s">
        <v>90</v>
      </c>
      <c r="O142" s="34"/>
      <c r="P142" s="34"/>
      <c r="Q142" s="34"/>
      <c r="R142" s="34"/>
      <c r="S142" s="221"/>
      <c r="T142" s="34"/>
      <c r="V142" s="34"/>
      <c r="W142" s="233"/>
      <c r="X142" s="34"/>
      <c r="Y142" s="34"/>
      <c r="Z142" s="34"/>
      <c r="AA142" s="25"/>
      <c r="AB142" s="24"/>
      <c r="AC142" s="24"/>
      <c r="AD142" s="24"/>
    </row>
    <row r="143" spans="1:43" s="33" customFormat="1" x14ac:dyDescent="0.25">
      <c r="A143" s="89"/>
      <c r="B143" s="34"/>
      <c r="C143" s="34"/>
      <c r="D143" s="143"/>
      <c r="E143" s="131"/>
      <c r="F143" s="33" t="s">
        <v>30</v>
      </c>
      <c r="G143" s="131"/>
      <c r="H143" s="131"/>
      <c r="I143" s="35" t="s">
        <v>37</v>
      </c>
      <c r="J143" s="89" t="s">
        <v>77</v>
      </c>
      <c r="K143" s="35" t="s">
        <v>31</v>
      </c>
      <c r="L143" s="35"/>
      <c r="M143" s="36" t="s">
        <v>230</v>
      </c>
      <c r="N143" s="34" t="s">
        <v>90</v>
      </c>
      <c r="O143" s="34"/>
      <c r="P143" s="34"/>
      <c r="Q143" s="34"/>
      <c r="R143" s="34"/>
      <c r="S143" s="221"/>
      <c r="T143" s="34"/>
      <c r="U143" s="6"/>
      <c r="V143" s="34"/>
      <c r="W143" s="233"/>
      <c r="X143" s="34"/>
      <c r="Y143" s="34"/>
      <c r="Z143" s="34"/>
      <c r="AA143" s="25"/>
      <c r="AB143" s="24"/>
      <c r="AC143" s="24"/>
      <c r="AD143" s="24"/>
    </row>
    <row r="144" spans="1:43" s="33" customFormat="1" x14ac:dyDescent="0.25">
      <c r="A144" s="8"/>
      <c r="B144" s="6"/>
      <c r="C144" s="6"/>
      <c r="D144" s="139"/>
      <c r="E144" s="134"/>
      <c r="F144" s="5" t="s">
        <v>78</v>
      </c>
      <c r="G144" s="134"/>
      <c r="H144" s="134"/>
      <c r="I144" s="11" t="s">
        <v>18</v>
      </c>
      <c r="J144" s="8" t="s">
        <v>92</v>
      </c>
      <c r="K144" s="11" t="s">
        <v>50</v>
      </c>
      <c r="L144" s="10"/>
      <c r="M144" s="21"/>
      <c r="N144" s="8" t="s">
        <v>90</v>
      </c>
      <c r="O144" s="6"/>
      <c r="P144" s="6"/>
      <c r="Q144" s="6"/>
      <c r="R144" s="6"/>
      <c r="S144" s="4"/>
      <c r="T144" s="6"/>
      <c r="U144" s="6"/>
      <c r="V144" s="6"/>
      <c r="W144" s="128"/>
      <c r="X144" s="6"/>
      <c r="Y144" s="6"/>
      <c r="Z144" s="6"/>
      <c r="AA144" s="4"/>
      <c r="AB144" s="6"/>
      <c r="AC144" s="6"/>
      <c r="AD144" s="6"/>
    </row>
    <row r="145" spans="1:30" x14ac:dyDescent="0.25">
      <c r="A145" s="8"/>
      <c r="B145" s="6"/>
      <c r="C145" s="6"/>
      <c r="D145" s="139"/>
      <c r="E145" s="134"/>
      <c r="F145" s="5" t="s">
        <v>64</v>
      </c>
      <c r="G145" s="134"/>
      <c r="H145" s="134"/>
      <c r="I145" s="11" t="s">
        <v>18</v>
      </c>
      <c r="J145" s="8" t="s">
        <v>92</v>
      </c>
      <c r="K145" s="11" t="s">
        <v>13</v>
      </c>
      <c r="M145" s="21" t="s">
        <v>210</v>
      </c>
      <c r="N145" s="8" t="s">
        <v>90</v>
      </c>
      <c r="Q145" s="6"/>
      <c r="R145" s="6"/>
    </row>
    <row r="146" spans="1:30" x14ac:dyDescent="0.25">
      <c r="A146" s="8"/>
      <c r="B146" s="6"/>
      <c r="C146" s="6"/>
      <c r="D146" s="139"/>
      <c r="E146" s="134"/>
      <c r="F146" s="5" t="s">
        <v>82</v>
      </c>
      <c r="G146" s="134"/>
      <c r="H146" s="134"/>
      <c r="I146" s="11" t="s">
        <v>83</v>
      </c>
      <c r="J146" s="8" t="s">
        <v>77</v>
      </c>
      <c r="K146" s="11" t="s">
        <v>13</v>
      </c>
      <c r="M146" s="21" t="s">
        <v>231</v>
      </c>
      <c r="N146" s="8" t="s">
        <v>90</v>
      </c>
      <c r="Q146" s="6"/>
      <c r="R146" s="6"/>
    </row>
    <row r="147" spans="1:30" x14ac:dyDescent="0.25">
      <c r="C147" s="81"/>
      <c r="D147" s="5" t="s">
        <v>227</v>
      </c>
      <c r="K147" s="5"/>
      <c r="N147" s="8"/>
      <c r="R147" s="81"/>
      <c r="S147" s="9"/>
      <c r="V147" s="8"/>
    </row>
    <row r="148" spans="1:30" x14ac:dyDescent="0.25">
      <c r="C148" s="81"/>
      <c r="K148" s="5"/>
      <c r="N148" s="8"/>
      <c r="R148" s="81"/>
      <c r="S148" s="5"/>
      <c r="T148" s="5"/>
      <c r="U148" s="5"/>
      <c r="V148" s="5"/>
      <c r="W148" s="5"/>
    </row>
    <row r="149" spans="1:30" x14ac:dyDescent="0.25">
      <c r="B149" s="21"/>
      <c r="C149" s="11"/>
      <c r="D149" s="21"/>
      <c r="F149" s="6"/>
      <c r="I149" s="5"/>
      <c r="K149" s="20"/>
      <c r="Q149" s="21"/>
      <c r="R149" s="11"/>
      <c r="S149" s="5"/>
      <c r="T149" s="5"/>
      <c r="U149" s="5"/>
      <c r="V149" s="5"/>
      <c r="W149" s="11"/>
      <c r="Y149" s="5"/>
      <c r="Z149" s="5"/>
      <c r="AA149" s="5"/>
      <c r="AB149" s="5"/>
      <c r="AC149" s="5"/>
      <c r="AD149" s="5"/>
    </row>
    <row r="150" spans="1:30" x14ac:dyDescent="0.25">
      <c r="B150" s="21"/>
      <c r="C150" s="19"/>
      <c r="D150" s="21"/>
      <c r="F150" s="6"/>
      <c r="I150" s="5"/>
      <c r="Q150" s="21"/>
      <c r="R150" s="19"/>
      <c r="W150" s="11"/>
      <c r="Y150" s="5"/>
      <c r="Z150" s="5"/>
      <c r="AA150" s="5"/>
      <c r="AB150" s="5"/>
      <c r="AC150" s="5"/>
      <c r="AD150" s="5"/>
    </row>
    <row r="151" spans="1:30" x14ac:dyDescent="0.25">
      <c r="B151" s="21"/>
      <c r="C151" s="19"/>
      <c r="D151" s="21"/>
      <c r="F151" s="6"/>
      <c r="I151" s="5"/>
      <c r="Q151" s="21"/>
      <c r="R151" s="19"/>
      <c r="W151" s="11"/>
      <c r="Y151" s="5"/>
      <c r="Z151" s="5"/>
      <c r="AA151" s="5"/>
      <c r="AB151" s="5"/>
      <c r="AC151" s="5"/>
      <c r="AD151" s="5"/>
    </row>
    <row r="152" spans="1:30" x14ac:dyDescent="0.25">
      <c r="B152" s="11"/>
      <c r="C152" s="37"/>
      <c r="D152" s="11"/>
      <c r="F152" s="6"/>
      <c r="I152" s="5"/>
      <c r="Q152" s="11"/>
      <c r="R152" s="37"/>
      <c r="W152" s="11"/>
      <c r="Y152" s="5"/>
      <c r="Z152" s="5"/>
      <c r="AA152" s="5"/>
      <c r="AB152" s="5"/>
      <c r="AC152" s="5"/>
      <c r="AD152" s="5"/>
    </row>
    <row r="153" spans="1:30" x14ac:dyDescent="0.25">
      <c r="B153" s="11"/>
      <c r="C153" s="37"/>
      <c r="D153" s="11"/>
      <c r="F153" s="6"/>
      <c r="I153" s="5"/>
      <c r="M153" s="5"/>
      <c r="Q153" s="11"/>
      <c r="R153" s="37"/>
      <c r="S153" s="5"/>
      <c r="T153" s="5"/>
      <c r="U153" s="5"/>
      <c r="V153" s="5"/>
      <c r="W153" s="11"/>
      <c r="Y153" s="5"/>
      <c r="Z153" s="5"/>
      <c r="AA153" s="5"/>
      <c r="AB153" s="5"/>
      <c r="AC153" s="5"/>
      <c r="AD153" s="5"/>
    </row>
    <row r="154" spans="1:30" x14ac:dyDescent="0.25">
      <c r="B154" s="21"/>
      <c r="C154" s="19"/>
      <c r="D154" s="21"/>
      <c r="F154" s="6"/>
      <c r="I154" s="5"/>
      <c r="K154" s="5"/>
      <c r="Q154" s="21"/>
      <c r="R154" s="19"/>
      <c r="W154" s="11"/>
      <c r="Y154" s="5"/>
      <c r="Z154" s="5"/>
      <c r="AA154" s="5"/>
      <c r="AB154" s="5"/>
      <c r="AC154" s="5"/>
      <c r="AD154" s="5"/>
    </row>
    <row r="155" spans="1:30" x14ac:dyDescent="0.25">
      <c r="B155" s="21"/>
      <c r="C155" s="19"/>
      <c r="D155" s="21"/>
      <c r="F155" s="6"/>
      <c r="I155" s="5"/>
      <c r="K155" s="22"/>
      <c r="M155" s="28"/>
      <c r="Q155" s="21"/>
      <c r="R155" s="19"/>
      <c r="W155" s="11"/>
      <c r="Y155" s="5"/>
      <c r="Z155" s="5"/>
      <c r="AA155" s="5"/>
      <c r="AB155" s="5"/>
      <c r="AC155" s="5"/>
      <c r="AD155" s="5"/>
    </row>
    <row r="156" spans="1:30" x14ac:dyDescent="0.25">
      <c r="B156" s="21"/>
      <c r="C156" s="19"/>
      <c r="D156" s="21"/>
      <c r="F156" s="6"/>
      <c r="I156" s="5"/>
      <c r="K156" s="5"/>
      <c r="M156" s="36"/>
      <c r="Q156" s="21"/>
      <c r="R156" s="19"/>
      <c r="W156" s="11"/>
      <c r="Y156" s="5"/>
      <c r="Z156" s="5"/>
      <c r="AA156" s="5"/>
      <c r="AB156" s="5"/>
      <c r="AC156" s="5"/>
      <c r="AD156" s="5"/>
    </row>
    <row r="157" spans="1:30" x14ac:dyDescent="0.25">
      <c r="B157" s="21"/>
      <c r="C157" s="19"/>
      <c r="D157" s="21"/>
      <c r="F157" s="6"/>
      <c r="I157" s="5"/>
      <c r="K157" s="5"/>
      <c r="Q157" s="21"/>
      <c r="R157" s="19"/>
      <c r="W157" s="11"/>
      <c r="Y157" s="5"/>
      <c r="Z157" s="5"/>
      <c r="AA157" s="5"/>
      <c r="AB157" s="5"/>
      <c r="AC157" s="5"/>
      <c r="AD157" s="5"/>
    </row>
    <row r="158" spans="1:30" x14ac:dyDescent="0.25">
      <c r="B158" s="11"/>
      <c r="C158" s="37"/>
      <c r="D158" s="11"/>
      <c r="F158" s="6"/>
      <c r="I158" s="5"/>
      <c r="K158" s="5"/>
      <c r="Q158" s="11"/>
      <c r="R158" s="37"/>
      <c r="S158" s="5"/>
      <c r="T158" s="5"/>
      <c r="U158" s="5"/>
      <c r="V158" s="5"/>
      <c r="W158" s="11"/>
      <c r="Y158" s="5"/>
      <c r="Z158" s="5"/>
      <c r="AA158" s="5"/>
      <c r="AB158" s="5"/>
      <c r="AC158" s="5"/>
      <c r="AD158" s="5"/>
    </row>
    <row r="159" spans="1:30" x14ac:dyDescent="0.25">
      <c r="B159" s="11"/>
      <c r="C159" s="37"/>
      <c r="D159" s="11"/>
      <c r="F159" s="6"/>
      <c r="I159" s="5"/>
      <c r="K159" s="22"/>
      <c r="M159" s="27"/>
      <c r="Q159" s="11"/>
      <c r="R159" s="37"/>
      <c r="W159" s="11"/>
      <c r="Y159" s="5"/>
      <c r="Z159" s="5"/>
      <c r="AA159" s="5"/>
      <c r="AB159" s="5"/>
      <c r="AC159" s="5"/>
      <c r="AD159" s="5"/>
    </row>
    <row r="160" spans="1:30" x14ac:dyDescent="0.25">
      <c r="B160" s="21"/>
      <c r="C160" s="19"/>
      <c r="D160" s="21"/>
      <c r="F160" s="6"/>
      <c r="I160" s="5"/>
      <c r="K160" s="5"/>
      <c r="Q160" s="21"/>
      <c r="R160" s="19"/>
      <c r="S160" s="5"/>
      <c r="T160" s="5"/>
      <c r="U160" s="5"/>
      <c r="V160" s="5"/>
      <c r="W160" s="11"/>
      <c r="Y160" s="5"/>
      <c r="Z160" s="5"/>
      <c r="AA160" s="5"/>
      <c r="AB160" s="5"/>
      <c r="AC160" s="5"/>
      <c r="AD160" s="5"/>
    </row>
    <row r="161" spans="2:30" x14ac:dyDescent="0.25">
      <c r="B161" s="21"/>
      <c r="C161" s="19"/>
      <c r="D161" s="21"/>
      <c r="F161" s="6"/>
      <c r="I161" s="5"/>
      <c r="K161" s="5"/>
      <c r="Q161" s="21"/>
      <c r="R161" s="19"/>
      <c r="W161" s="11"/>
      <c r="Y161" s="5"/>
      <c r="Z161" s="5"/>
      <c r="AA161" s="5"/>
      <c r="AB161" s="5"/>
      <c r="AC161" s="5"/>
      <c r="AD161" s="5"/>
    </row>
    <row r="162" spans="2:30" x14ac:dyDescent="0.25">
      <c r="B162" s="21"/>
      <c r="C162" s="11"/>
      <c r="D162" s="21"/>
      <c r="F162" s="6"/>
      <c r="I162" s="5"/>
      <c r="K162" s="5"/>
      <c r="Q162" s="21"/>
      <c r="R162" s="11"/>
      <c r="W162" s="11"/>
      <c r="Y162" s="5"/>
      <c r="Z162" s="5"/>
      <c r="AA162" s="5"/>
      <c r="AB162" s="5"/>
      <c r="AC162" s="5"/>
      <c r="AD162" s="5"/>
    </row>
    <row r="163" spans="2:30" x14ac:dyDescent="0.25">
      <c r="B163" s="21"/>
      <c r="C163" s="11"/>
      <c r="D163" s="21"/>
      <c r="F163" s="6"/>
      <c r="I163" s="5"/>
      <c r="K163" s="5"/>
      <c r="Q163" s="21"/>
      <c r="R163" s="11"/>
      <c r="W163" s="11"/>
      <c r="Y163" s="5"/>
      <c r="Z163" s="5"/>
      <c r="AA163" s="5"/>
      <c r="AB163" s="5"/>
      <c r="AC163" s="5"/>
      <c r="AD163" s="5"/>
    </row>
    <row r="164" spans="2:30" x14ac:dyDescent="0.25">
      <c r="B164" s="21"/>
      <c r="C164" s="11"/>
      <c r="D164" s="21"/>
      <c r="F164" s="6"/>
      <c r="I164" s="5"/>
      <c r="K164" s="5"/>
      <c r="Q164" s="21"/>
      <c r="R164" s="11"/>
      <c r="W164" s="11"/>
      <c r="Y164" s="5"/>
      <c r="Z164" s="5"/>
      <c r="AA164" s="5"/>
      <c r="AB164" s="5"/>
      <c r="AC164" s="5"/>
      <c r="AD164" s="5"/>
    </row>
    <row r="165" spans="2:30" x14ac:dyDescent="0.25">
      <c r="B165" s="21"/>
      <c r="C165" s="11"/>
      <c r="D165" s="21"/>
      <c r="F165" s="6"/>
      <c r="I165" s="5"/>
      <c r="K165" s="5"/>
      <c r="Q165" s="21"/>
      <c r="R165" s="11"/>
      <c r="W165" s="11"/>
      <c r="Y165" s="5"/>
      <c r="Z165" s="5"/>
      <c r="AA165" s="5"/>
      <c r="AB165" s="5"/>
      <c r="AC165" s="5"/>
      <c r="AD165" s="5"/>
    </row>
    <row r="166" spans="2:30" x14ac:dyDescent="0.25">
      <c r="B166" s="21"/>
      <c r="C166" s="11"/>
      <c r="D166" s="21"/>
      <c r="F166" s="6"/>
      <c r="I166" s="5"/>
      <c r="K166" s="5"/>
      <c r="M166" s="27"/>
      <c r="Q166" s="21"/>
      <c r="R166" s="11"/>
      <c r="W166" s="11"/>
      <c r="Y166" s="5"/>
      <c r="Z166" s="5"/>
      <c r="AA166" s="5"/>
      <c r="AB166" s="5"/>
      <c r="AC166" s="5"/>
      <c r="AD166" s="5"/>
    </row>
    <row r="167" spans="2:30" x14ac:dyDescent="0.25">
      <c r="B167" s="54"/>
      <c r="C167" s="11"/>
      <c r="D167" s="54"/>
      <c r="F167" s="6"/>
      <c r="I167" s="5"/>
      <c r="M167" s="36"/>
      <c r="Q167" s="54"/>
      <c r="R167" s="11"/>
      <c r="W167" s="11"/>
      <c r="Y167" s="5"/>
      <c r="Z167" s="5"/>
      <c r="AA167" s="5"/>
      <c r="AB167" s="5"/>
      <c r="AC167" s="5"/>
      <c r="AD167" s="5"/>
    </row>
    <row r="168" spans="2:30" x14ac:dyDescent="0.25">
      <c r="B168" s="54"/>
      <c r="C168" s="11"/>
      <c r="D168" s="54"/>
      <c r="F168" s="6"/>
      <c r="I168" s="5"/>
      <c r="M168" s="36"/>
      <c r="Q168" s="54"/>
      <c r="R168" s="11"/>
      <c r="W168" s="11"/>
      <c r="Y168" s="5"/>
      <c r="Z168" s="5"/>
      <c r="AA168" s="5"/>
      <c r="AB168" s="5"/>
      <c r="AC168" s="5"/>
      <c r="AD168" s="5"/>
    </row>
    <row r="169" spans="2:30" x14ac:dyDescent="0.25">
      <c r="B169" s="54"/>
      <c r="C169" s="11"/>
      <c r="D169" s="54"/>
      <c r="F169" s="6"/>
      <c r="I169" s="5"/>
      <c r="Q169" s="54"/>
      <c r="R169" s="11"/>
      <c r="W169" s="11"/>
      <c r="Y169" s="5"/>
      <c r="Z169" s="5"/>
      <c r="AA169" s="5"/>
      <c r="AB169" s="5"/>
      <c r="AC169" s="5"/>
      <c r="AD169" s="5"/>
    </row>
    <row r="170" spans="2:30" x14ac:dyDescent="0.25">
      <c r="B170" s="54"/>
      <c r="C170" s="11"/>
      <c r="D170" s="54"/>
      <c r="F170" s="6"/>
      <c r="I170" s="5"/>
      <c r="M170" s="27"/>
      <c r="Q170" s="54"/>
      <c r="R170" s="11"/>
      <c r="W170" s="11"/>
      <c r="Y170" s="5"/>
      <c r="Z170" s="5"/>
      <c r="AA170" s="5"/>
      <c r="AB170" s="5"/>
      <c r="AC170" s="5"/>
      <c r="AD170" s="5"/>
    </row>
    <row r="171" spans="2:30" x14ac:dyDescent="0.25">
      <c r="B171" s="54"/>
      <c r="C171" s="11"/>
      <c r="D171" s="54"/>
      <c r="F171" s="6"/>
      <c r="I171" s="5"/>
      <c r="Q171" s="54"/>
      <c r="R171" s="11"/>
      <c r="W171" s="11"/>
      <c r="Y171" s="5"/>
      <c r="Z171" s="5"/>
      <c r="AA171" s="5"/>
      <c r="AB171" s="5"/>
      <c r="AC171" s="5"/>
      <c r="AD171" s="5"/>
    </row>
    <row r="172" spans="2:30" x14ac:dyDescent="0.25">
      <c r="B172" s="54"/>
      <c r="C172" s="11"/>
      <c r="D172" s="54"/>
      <c r="F172" s="6"/>
      <c r="I172" s="5"/>
      <c r="Q172" s="54"/>
      <c r="R172" s="11"/>
      <c r="W172" s="11"/>
      <c r="Y172" s="5"/>
      <c r="Z172" s="5"/>
      <c r="AA172" s="5"/>
      <c r="AB172" s="5"/>
      <c r="AC172" s="5"/>
      <c r="AD172" s="5"/>
    </row>
    <row r="173" spans="2:30" x14ac:dyDescent="0.25">
      <c r="B173" s="54"/>
      <c r="C173" s="11"/>
      <c r="D173" s="54"/>
      <c r="F173" s="6"/>
      <c r="I173" s="5"/>
      <c r="Q173" s="54"/>
      <c r="R173" s="11"/>
      <c r="W173" s="11"/>
      <c r="Y173" s="5"/>
      <c r="Z173" s="5"/>
      <c r="AA173" s="5"/>
      <c r="AB173" s="5"/>
      <c r="AC173" s="5"/>
      <c r="AD173" s="5"/>
    </row>
    <row r="174" spans="2:30" x14ac:dyDescent="0.25">
      <c r="B174" s="54"/>
      <c r="C174" s="11"/>
      <c r="D174" s="54"/>
      <c r="F174" s="6"/>
      <c r="I174" s="5"/>
      <c r="Q174" s="54"/>
      <c r="R174" s="11"/>
      <c r="W174" s="11"/>
      <c r="Y174" s="5"/>
      <c r="Z174" s="5"/>
      <c r="AA174" s="5"/>
      <c r="AB174" s="5"/>
      <c r="AC174" s="5"/>
      <c r="AD174" s="5"/>
    </row>
    <row r="175" spans="2:30" x14ac:dyDescent="0.25">
      <c r="B175" s="54"/>
      <c r="C175" s="11"/>
      <c r="D175" s="54"/>
      <c r="F175" s="6"/>
      <c r="I175" s="5"/>
      <c r="Q175" s="54"/>
      <c r="R175" s="11"/>
      <c r="W175" s="11"/>
      <c r="Y175" s="5"/>
      <c r="Z175" s="5"/>
      <c r="AA175" s="5"/>
      <c r="AB175" s="5"/>
      <c r="AC175" s="5"/>
      <c r="AD175" s="5"/>
    </row>
    <row r="176" spans="2:30" x14ac:dyDescent="0.25">
      <c r="B176" s="54"/>
      <c r="C176" s="11"/>
      <c r="D176" s="54"/>
      <c r="F176" s="6"/>
      <c r="Q176" s="54"/>
      <c r="R176" s="11"/>
      <c r="W176" s="11"/>
      <c r="Y176" s="5"/>
    </row>
    <row r="177" spans="2:30" x14ac:dyDescent="0.25">
      <c r="B177" s="54"/>
      <c r="C177" s="11"/>
      <c r="D177" s="54"/>
      <c r="F177" s="6"/>
      <c r="I177" s="5"/>
      <c r="M177" s="5"/>
      <c r="Q177" s="54"/>
      <c r="R177" s="11"/>
      <c r="S177" s="5"/>
      <c r="T177" s="5"/>
      <c r="U177" s="5"/>
      <c r="V177" s="5"/>
      <c r="W177" s="11"/>
      <c r="Y177" s="5"/>
      <c r="AA177" s="5"/>
      <c r="AB177" s="5"/>
      <c r="AC177" s="5"/>
      <c r="AD177" s="5"/>
    </row>
    <row r="178" spans="2:30" x14ac:dyDescent="0.25">
      <c r="B178" s="54"/>
      <c r="C178" s="11"/>
      <c r="D178" s="54"/>
      <c r="F178" s="6"/>
      <c r="I178" s="5"/>
      <c r="M178" s="5"/>
      <c r="Q178" s="54"/>
      <c r="R178" s="11"/>
      <c r="S178" s="5"/>
      <c r="T178" s="5"/>
      <c r="U178" s="5"/>
      <c r="V178" s="5"/>
      <c r="W178" s="11"/>
      <c r="Y178" s="5"/>
      <c r="AA178" s="5"/>
      <c r="AB178" s="5"/>
      <c r="AC178" s="5"/>
      <c r="AD178" s="5"/>
    </row>
    <row r="179" spans="2:30" x14ac:dyDescent="0.25">
      <c r="B179" s="54"/>
      <c r="C179" s="11"/>
      <c r="D179" s="54"/>
      <c r="F179" s="6"/>
      <c r="I179" s="5"/>
      <c r="M179" s="5"/>
      <c r="Q179" s="54"/>
      <c r="R179" s="11"/>
      <c r="S179" s="5"/>
      <c r="T179" s="5"/>
      <c r="U179" s="5"/>
      <c r="V179" s="5"/>
      <c r="W179" s="11"/>
      <c r="Y179" s="5"/>
      <c r="AA179" s="5"/>
      <c r="AB179" s="5"/>
      <c r="AC179" s="5"/>
      <c r="AD179" s="5"/>
    </row>
    <row r="180" spans="2:30" x14ac:dyDescent="0.25">
      <c r="B180" s="54"/>
      <c r="C180" s="11"/>
      <c r="D180" s="54"/>
      <c r="F180" s="6"/>
      <c r="I180" s="5"/>
      <c r="M180" s="5"/>
      <c r="Q180" s="54"/>
      <c r="R180" s="11"/>
      <c r="S180" s="5"/>
      <c r="T180" s="5"/>
      <c r="U180" s="5"/>
      <c r="V180" s="5"/>
      <c r="W180" s="11"/>
      <c r="Y180" s="5"/>
      <c r="AA180" s="5"/>
      <c r="AB180" s="5"/>
      <c r="AC180" s="5"/>
      <c r="AD180" s="5"/>
    </row>
    <row r="181" spans="2:30" x14ac:dyDescent="0.25">
      <c r="B181" s="21"/>
      <c r="C181" s="11"/>
      <c r="D181" s="21"/>
      <c r="F181" s="6"/>
      <c r="I181" s="5"/>
      <c r="M181" s="5"/>
      <c r="Q181" s="21"/>
      <c r="R181" s="11"/>
      <c r="S181" s="5"/>
      <c r="T181" s="5"/>
      <c r="U181" s="5"/>
      <c r="V181" s="5"/>
      <c r="W181" s="11"/>
      <c r="Y181" s="5"/>
      <c r="AA181" s="5"/>
      <c r="AB181" s="5"/>
      <c r="AC181" s="5"/>
      <c r="AD181" s="5"/>
    </row>
    <row r="182" spans="2:30" x14ac:dyDescent="0.25">
      <c r="B182" s="21"/>
      <c r="C182" s="11"/>
      <c r="D182" s="21"/>
      <c r="F182" s="6"/>
      <c r="I182" s="5"/>
      <c r="M182" s="5"/>
      <c r="Q182" s="21"/>
      <c r="R182" s="11"/>
      <c r="S182" s="5"/>
      <c r="T182" s="5"/>
      <c r="U182" s="5"/>
      <c r="V182" s="5"/>
      <c r="W182" s="11"/>
      <c r="Y182" s="5"/>
      <c r="AA182" s="5"/>
      <c r="AB182" s="5"/>
      <c r="AC182" s="5"/>
      <c r="AD182" s="5"/>
    </row>
    <row r="183" spans="2:30" x14ac:dyDescent="0.25">
      <c r="C183" s="81"/>
      <c r="I183" s="5"/>
      <c r="M183" s="5"/>
      <c r="R183" s="81"/>
      <c r="S183" s="5"/>
      <c r="T183" s="5"/>
      <c r="U183" s="5"/>
      <c r="V183" s="5"/>
      <c r="AA183" s="5"/>
      <c r="AB183" s="5"/>
      <c r="AC183" s="5"/>
      <c r="AD183" s="5"/>
    </row>
    <row r="184" spans="2:30" x14ac:dyDescent="0.25">
      <c r="C184" s="81"/>
      <c r="I184" s="5"/>
      <c r="M184" s="5"/>
      <c r="R184" s="81"/>
      <c r="S184" s="5"/>
      <c r="T184" s="5"/>
      <c r="U184" s="5"/>
      <c r="V184" s="5"/>
      <c r="AA184" s="5"/>
      <c r="AB184" s="5"/>
      <c r="AC184" s="5"/>
      <c r="AD184" s="5"/>
    </row>
    <row r="185" spans="2:30" x14ac:dyDescent="0.25">
      <c r="C185" s="81"/>
      <c r="I185" s="5"/>
      <c r="M185" s="5"/>
      <c r="R185" s="81"/>
      <c r="S185" s="5"/>
      <c r="T185" s="5"/>
      <c r="U185" s="5"/>
      <c r="V185" s="5"/>
      <c r="AA185" s="5"/>
      <c r="AB185" s="5"/>
      <c r="AC185" s="5"/>
      <c r="AD185" s="5"/>
    </row>
    <row r="186" spans="2:30" x14ac:dyDescent="0.25">
      <c r="C186" s="81"/>
      <c r="I186" s="5"/>
      <c r="M186" s="5"/>
      <c r="R186" s="81"/>
      <c r="S186" s="5"/>
      <c r="T186" s="5"/>
      <c r="U186" s="5"/>
      <c r="V186" s="5"/>
      <c r="AA186" s="5"/>
      <c r="AB186" s="5"/>
      <c r="AC186" s="5"/>
      <c r="AD186" s="5"/>
    </row>
    <row r="187" spans="2:30" x14ac:dyDescent="0.25">
      <c r="C187" s="81"/>
      <c r="I187" s="5"/>
      <c r="M187" s="5"/>
      <c r="R187" s="81"/>
      <c r="S187" s="5"/>
      <c r="T187" s="5"/>
      <c r="U187" s="5"/>
      <c r="V187" s="5"/>
      <c r="AA187" s="5"/>
      <c r="AB187" s="5"/>
      <c r="AC187" s="5"/>
      <c r="AD187" s="5"/>
    </row>
    <row r="188" spans="2:30" x14ac:dyDescent="0.25">
      <c r="C188" s="81"/>
      <c r="I188" s="5"/>
      <c r="M188" s="5"/>
      <c r="R188" s="81"/>
      <c r="S188" s="5"/>
      <c r="T188" s="5"/>
      <c r="U188" s="5"/>
      <c r="V188" s="5"/>
      <c r="AA188" s="5"/>
      <c r="AB188" s="5"/>
      <c r="AC188" s="5"/>
      <c r="AD188" s="5"/>
    </row>
    <row r="189" spans="2:30" x14ac:dyDescent="0.25">
      <c r="C189" s="81"/>
      <c r="I189" s="5"/>
      <c r="M189" s="5"/>
      <c r="R189" s="81"/>
      <c r="S189" s="5"/>
      <c r="T189" s="5"/>
      <c r="U189" s="5"/>
      <c r="V189" s="5"/>
      <c r="AA189" s="5"/>
      <c r="AB189" s="5"/>
      <c r="AC189" s="5"/>
      <c r="AD189" s="5"/>
    </row>
    <row r="190" spans="2:30" x14ac:dyDescent="0.25">
      <c r="C190" s="81"/>
      <c r="I190" s="5"/>
      <c r="M190" s="5"/>
      <c r="R190" s="81"/>
      <c r="S190" s="5"/>
      <c r="T190" s="5"/>
      <c r="U190" s="5"/>
      <c r="V190" s="5"/>
      <c r="AA190" s="5"/>
      <c r="AB190" s="5"/>
      <c r="AC190" s="5"/>
      <c r="AD190" s="5"/>
    </row>
    <row r="191" spans="2:30" x14ac:dyDescent="0.25">
      <c r="C191" s="81"/>
      <c r="I191" s="5"/>
      <c r="M191" s="5"/>
      <c r="R191" s="81"/>
      <c r="S191" s="5"/>
      <c r="T191" s="5"/>
      <c r="U191" s="5"/>
      <c r="V191" s="5"/>
      <c r="AA191" s="5"/>
      <c r="AB191" s="5"/>
      <c r="AC191" s="5"/>
      <c r="AD191" s="5"/>
    </row>
    <row r="192" spans="2:30" x14ac:dyDescent="0.25">
      <c r="C192" s="81"/>
      <c r="I192" s="5"/>
      <c r="M192" s="5"/>
      <c r="R192" s="81"/>
      <c r="S192" s="5"/>
      <c r="T192" s="5"/>
      <c r="U192" s="5"/>
      <c r="V192" s="5"/>
      <c r="AA192" s="5"/>
      <c r="AB192" s="5"/>
      <c r="AC192" s="5"/>
      <c r="AD192" s="5"/>
    </row>
    <row r="193" spans="3:30" x14ac:dyDescent="0.25">
      <c r="C193" s="81"/>
      <c r="I193" s="5"/>
      <c r="M193" s="5"/>
      <c r="R193" s="81"/>
      <c r="S193" s="5"/>
      <c r="T193" s="5"/>
      <c r="U193" s="5"/>
      <c r="V193" s="5"/>
      <c r="AA193" s="5"/>
      <c r="AB193" s="5"/>
      <c r="AC193" s="5"/>
      <c r="AD193" s="5"/>
    </row>
    <row r="194" spans="3:30" x14ac:dyDescent="0.25">
      <c r="C194" s="81"/>
      <c r="I194" s="5"/>
      <c r="M194" s="5"/>
      <c r="R194" s="81"/>
      <c r="S194" s="5"/>
      <c r="T194" s="5"/>
      <c r="U194" s="5"/>
      <c r="V194" s="5"/>
      <c r="AA194" s="5"/>
      <c r="AB194" s="5"/>
      <c r="AC194" s="5"/>
      <c r="AD194" s="5"/>
    </row>
    <row r="195" spans="3:30" x14ac:dyDescent="0.25">
      <c r="C195" s="81"/>
      <c r="I195" s="5"/>
      <c r="M195" s="5"/>
      <c r="R195" s="81"/>
      <c r="S195" s="5"/>
      <c r="T195" s="5"/>
      <c r="U195" s="5"/>
      <c r="V195" s="5"/>
      <c r="AA195" s="5"/>
      <c r="AB195" s="5"/>
      <c r="AC195" s="5"/>
      <c r="AD195" s="5"/>
    </row>
    <row r="196" spans="3:30" x14ac:dyDescent="0.25">
      <c r="C196" s="81"/>
      <c r="I196" s="5"/>
      <c r="M196" s="5"/>
      <c r="R196" s="81"/>
      <c r="S196" s="5"/>
      <c r="T196" s="5"/>
      <c r="U196" s="5"/>
      <c r="V196" s="5"/>
      <c r="AA196" s="5"/>
      <c r="AB196" s="5"/>
      <c r="AC196" s="5"/>
      <c r="AD196" s="5"/>
    </row>
    <row r="197" spans="3:30" x14ac:dyDescent="0.25">
      <c r="C197" s="81"/>
      <c r="I197" s="5"/>
      <c r="M197" s="5"/>
      <c r="R197" s="81"/>
      <c r="S197" s="5"/>
      <c r="T197" s="5"/>
      <c r="U197" s="5"/>
      <c r="V197" s="5"/>
      <c r="AA197" s="5"/>
      <c r="AB197" s="5"/>
      <c r="AC197" s="5"/>
      <c r="AD197" s="5"/>
    </row>
    <row r="198" spans="3:30" x14ac:dyDescent="0.25">
      <c r="C198" s="81"/>
      <c r="I198" s="5"/>
      <c r="M198" s="5"/>
      <c r="R198" s="81"/>
      <c r="S198" s="5"/>
      <c r="T198" s="5"/>
      <c r="U198" s="5"/>
      <c r="V198" s="5"/>
      <c r="AA198" s="5"/>
      <c r="AB198" s="5"/>
      <c r="AC198" s="5"/>
      <c r="AD198" s="5"/>
    </row>
    <row r="199" spans="3:30" x14ac:dyDescent="0.25">
      <c r="C199" s="81"/>
      <c r="I199" s="5"/>
      <c r="M199" s="5"/>
      <c r="R199" s="81"/>
      <c r="S199" s="5"/>
      <c r="T199" s="5"/>
      <c r="U199" s="5"/>
      <c r="V199" s="5"/>
      <c r="AA199" s="5"/>
      <c r="AB199" s="5"/>
      <c r="AC199" s="5"/>
      <c r="AD199" s="5"/>
    </row>
    <row r="200" spans="3:30" x14ac:dyDescent="0.25">
      <c r="C200" s="81"/>
      <c r="I200" s="5"/>
      <c r="M200" s="5"/>
      <c r="R200" s="81"/>
      <c r="S200" s="5"/>
      <c r="T200" s="5"/>
      <c r="U200" s="5"/>
      <c r="V200" s="5"/>
      <c r="AA200" s="5"/>
      <c r="AB200" s="5"/>
      <c r="AC200" s="5"/>
      <c r="AD200" s="5"/>
    </row>
    <row r="201" spans="3:30" x14ac:dyDescent="0.25">
      <c r="C201" s="81"/>
      <c r="I201" s="5"/>
      <c r="M201" s="5"/>
      <c r="R201" s="81"/>
      <c r="S201" s="5"/>
      <c r="T201" s="5"/>
      <c r="U201" s="5"/>
      <c r="V201" s="5"/>
      <c r="AA201" s="5"/>
      <c r="AB201" s="5"/>
      <c r="AC201" s="5"/>
      <c r="AD201" s="5"/>
    </row>
    <row r="202" spans="3:30" x14ac:dyDescent="0.25">
      <c r="C202" s="81"/>
      <c r="I202" s="5"/>
      <c r="M202" s="5"/>
      <c r="R202" s="81"/>
      <c r="S202" s="5"/>
      <c r="T202" s="5"/>
      <c r="U202" s="5"/>
      <c r="V202" s="5"/>
      <c r="AA202" s="5"/>
      <c r="AB202" s="5"/>
      <c r="AC202" s="5"/>
      <c r="AD202" s="5"/>
    </row>
    <row r="203" spans="3:30" x14ac:dyDescent="0.25">
      <c r="C203" s="81"/>
      <c r="I203" s="5"/>
      <c r="M203" s="5"/>
      <c r="R203" s="81"/>
      <c r="S203" s="5"/>
      <c r="T203" s="5"/>
      <c r="U203" s="5"/>
      <c r="V203" s="5"/>
      <c r="AA203" s="5"/>
      <c r="AB203" s="5"/>
      <c r="AC203" s="5"/>
      <c r="AD203" s="5"/>
    </row>
    <row r="204" spans="3:30" x14ac:dyDescent="0.25">
      <c r="C204" s="81"/>
      <c r="I204" s="5"/>
      <c r="M204" s="5"/>
      <c r="R204" s="81"/>
      <c r="S204" s="5"/>
      <c r="T204" s="5"/>
      <c r="U204" s="5"/>
      <c r="V204" s="5"/>
      <c r="AA204" s="5"/>
      <c r="AB204" s="5"/>
      <c r="AC204" s="5"/>
      <c r="AD204" s="5"/>
    </row>
    <row r="205" spans="3:30" x14ac:dyDescent="0.25">
      <c r="C205" s="81"/>
      <c r="I205" s="5"/>
      <c r="M205" s="5"/>
      <c r="R205" s="81"/>
      <c r="S205" s="5"/>
      <c r="T205" s="5"/>
      <c r="U205" s="5"/>
      <c r="V205" s="5"/>
      <c r="AA205" s="5"/>
      <c r="AB205" s="5"/>
      <c r="AC205" s="5"/>
      <c r="AD205" s="5"/>
    </row>
    <row r="206" spans="3:30" x14ac:dyDescent="0.25">
      <c r="C206" s="81"/>
      <c r="I206" s="5"/>
      <c r="M206" s="5"/>
      <c r="R206" s="81"/>
      <c r="S206" s="5"/>
      <c r="T206" s="5"/>
      <c r="U206" s="5"/>
      <c r="V206" s="5"/>
      <c r="AA206" s="5"/>
      <c r="AB206" s="5"/>
      <c r="AC206" s="5"/>
      <c r="AD206" s="5"/>
    </row>
    <row r="207" spans="3:30" x14ac:dyDescent="0.25">
      <c r="C207" s="81"/>
      <c r="I207" s="5"/>
      <c r="M207" s="5"/>
      <c r="R207" s="81"/>
      <c r="S207" s="5"/>
      <c r="T207" s="5"/>
      <c r="U207" s="5"/>
      <c r="V207" s="5"/>
      <c r="AA207" s="5"/>
      <c r="AB207" s="5"/>
      <c r="AC207" s="5"/>
      <c r="AD207" s="5"/>
    </row>
    <row r="208" spans="3:30" x14ac:dyDescent="0.25">
      <c r="C208" s="81"/>
      <c r="I208" s="5"/>
      <c r="M208" s="5"/>
      <c r="R208" s="81"/>
      <c r="S208" s="5"/>
      <c r="T208" s="5"/>
      <c r="U208" s="5"/>
      <c r="V208" s="5"/>
      <c r="AA208" s="5"/>
      <c r="AB208" s="5"/>
      <c r="AC208" s="5"/>
      <c r="AD208" s="5"/>
    </row>
    <row r="209" spans="3:30" x14ac:dyDescent="0.25">
      <c r="C209" s="81"/>
      <c r="I209" s="5"/>
      <c r="M209" s="5"/>
      <c r="R209" s="81"/>
      <c r="S209" s="5"/>
      <c r="T209" s="5"/>
      <c r="U209" s="5"/>
      <c r="V209" s="5"/>
      <c r="AA209" s="5"/>
      <c r="AB209" s="5"/>
      <c r="AC209" s="5"/>
      <c r="AD209" s="5"/>
    </row>
    <row r="210" spans="3:30" x14ac:dyDescent="0.25">
      <c r="C210" s="81"/>
      <c r="I210" s="5"/>
      <c r="M210" s="5"/>
      <c r="R210" s="81"/>
      <c r="S210" s="5"/>
      <c r="T210" s="5"/>
      <c r="U210" s="5"/>
      <c r="V210" s="5"/>
      <c r="AA210" s="5"/>
      <c r="AB210" s="5"/>
      <c r="AC210" s="5"/>
      <c r="AD210" s="5"/>
    </row>
    <row r="211" spans="3:30" x14ac:dyDescent="0.25">
      <c r="C211" s="81"/>
      <c r="I211" s="5"/>
      <c r="M211" s="5"/>
      <c r="R211" s="81"/>
      <c r="S211" s="5"/>
      <c r="T211" s="5"/>
      <c r="U211" s="5"/>
      <c r="V211" s="5"/>
      <c r="AA211" s="5"/>
      <c r="AB211" s="5"/>
      <c r="AC211" s="5"/>
      <c r="AD211" s="5"/>
    </row>
    <row r="212" spans="3:30" x14ac:dyDescent="0.25">
      <c r="C212" s="81"/>
      <c r="I212" s="5"/>
      <c r="M212" s="5"/>
      <c r="R212" s="81"/>
      <c r="S212" s="5"/>
      <c r="T212" s="5"/>
      <c r="U212" s="5"/>
      <c r="V212" s="5"/>
      <c r="AA212" s="5"/>
      <c r="AB212" s="5"/>
      <c r="AC212" s="5"/>
      <c r="AD212" s="5"/>
    </row>
    <row r="213" spans="3:30" x14ac:dyDescent="0.25">
      <c r="C213" s="81"/>
      <c r="I213" s="5"/>
      <c r="M213" s="5"/>
      <c r="R213" s="81"/>
      <c r="S213" s="5"/>
      <c r="T213" s="5"/>
      <c r="U213" s="5"/>
      <c r="V213" s="5"/>
      <c r="AA213" s="5"/>
      <c r="AB213" s="5"/>
      <c r="AC213" s="5"/>
      <c r="AD213" s="5"/>
    </row>
    <row r="214" spans="3:30" x14ac:dyDescent="0.25">
      <c r="C214" s="81"/>
      <c r="F214" s="11"/>
      <c r="I214" s="5"/>
      <c r="K214" s="21"/>
      <c r="M214" s="5"/>
      <c r="R214" s="81"/>
      <c r="S214" s="5"/>
      <c r="T214" s="5"/>
      <c r="U214" s="5"/>
      <c r="V214" s="5"/>
      <c r="W214" s="11"/>
      <c r="AA214" s="5"/>
      <c r="AB214" s="5"/>
      <c r="AC214" s="5"/>
      <c r="AD214" s="5"/>
    </row>
  </sheetData>
  <sheetProtection password="D09D" sheet="1" objects="1" scenarios="1"/>
  <sortState ref="A3:AZ45">
    <sortCondition ref="A3"/>
  </sortState>
  <mergeCells count="3">
    <mergeCell ref="S1:V1"/>
    <mergeCell ref="W1:Z1"/>
    <mergeCell ref="AA1:AD1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2DED8-2F24-4053-A038-60B8FF1258A8}">
  <sheetPr>
    <tabColor theme="4" tint="-0.249977111117893"/>
  </sheetPr>
  <dimension ref="A1:AI216"/>
  <sheetViews>
    <sheetView showGridLines="0" workbookViewId="0">
      <selection activeCell="F1" sqref="F1"/>
    </sheetView>
  </sheetViews>
  <sheetFormatPr defaultRowHeight="15.75" x14ac:dyDescent="0.25"/>
  <cols>
    <col min="1" max="1" width="9.7109375" style="6" bestFit="1" customWidth="1"/>
    <col min="2" max="2" width="9.28515625" style="6" bestFit="1" customWidth="1"/>
    <col min="3" max="3" width="34.140625" style="5" customWidth="1"/>
    <col min="4" max="5" width="7.5703125" style="6" customWidth="1"/>
    <col min="6" max="6" width="12.140625" style="11" customWidth="1"/>
    <col min="7" max="7" width="24.85546875" style="11" customWidth="1"/>
    <col min="8" max="8" width="11.140625" style="10" customWidth="1"/>
    <col min="9" max="9" width="9.140625" style="6"/>
    <col min="10" max="10" width="19.140625" style="21" customWidth="1"/>
    <col min="11" max="11" width="16.28515625" style="6" bestFit="1" customWidth="1"/>
    <col min="12" max="16384" width="9.140625" style="5"/>
  </cols>
  <sheetData>
    <row r="1" spans="1:35" s="90" customFormat="1" ht="26.25" x14ac:dyDescent="0.4">
      <c r="A1" s="298" t="s">
        <v>316</v>
      </c>
      <c r="B1" s="273"/>
      <c r="C1" s="295"/>
      <c r="D1" s="285"/>
      <c r="E1" s="273"/>
      <c r="F1" s="285" t="s">
        <v>317</v>
      </c>
      <c r="G1" s="274"/>
      <c r="H1" s="297"/>
      <c r="I1" s="273"/>
      <c r="J1" s="296"/>
      <c r="K1" s="273"/>
    </row>
    <row r="2" spans="1:35" s="90" customFormat="1" x14ac:dyDescent="0.25">
      <c r="A2" s="274" t="s">
        <v>93</v>
      </c>
      <c r="B2" s="274" t="s">
        <v>84</v>
      </c>
      <c r="C2" s="90" t="s">
        <v>3</v>
      </c>
      <c r="D2" s="274" t="s">
        <v>2</v>
      </c>
      <c r="E2" s="274" t="s">
        <v>4</v>
      </c>
      <c r="F2" s="10" t="s">
        <v>0</v>
      </c>
      <c r="G2" s="90" t="s">
        <v>1</v>
      </c>
      <c r="H2" s="10" t="s">
        <v>86</v>
      </c>
      <c r="I2" s="90" t="s">
        <v>232</v>
      </c>
      <c r="J2" s="17" t="s">
        <v>156</v>
      </c>
      <c r="K2" s="90" t="s">
        <v>89</v>
      </c>
    </row>
    <row r="3" spans="1:35" s="90" customFormat="1" ht="15.75" customHeight="1" x14ac:dyDescent="0.25">
      <c r="A3" s="294">
        <v>1</v>
      </c>
      <c r="B3" s="294">
        <v>100</v>
      </c>
      <c r="C3" s="106" t="s">
        <v>39</v>
      </c>
      <c r="D3" s="293">
        <v>9.8263888888888901E-4</v>
      </c>
      <c r="E3" s="294">
        <v>43</v>
      </c>
      <c r="F3" s="105" t="s">
        <v>13</v>
      </c>
      <c r="G3" s="105" t="s">
        <v>18</v>
      </c>
      <c r="H3" s="162" t="str">
        <f>F3</f>
        <v>MASTER C</v>
      </c>
      <c r="I3" s="110" t="s">
        <v>92</v>
      </c>
      <c r="J3" s="109" t="s">
        <v>210</v>
      </c>
      <c r="K3" s="110" t="s">
        <v>90</v>
      </c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</row>
    <row r="4" spans="1:35" s="110" customFormat="1" x14ac:dyDescent="0.25">
      <c r="A4" s="294">
        <v>2</v>
      </c>
      <c r="B4" s="294">
        <v>99</v>
      </c>
      <c r="C4" s="106" t="s">
        <v>171</v>
      </c>
      <c r="D4" s="293">
        <v>9.8263888888888901E-4</v>
      </c>
      <c r="E4" s="294">
        <v>43</v>
      </c>
      <c r="F4" s="105" t="s">
        <v>233</v>
      </c>
      <c r="G4" s="105" t="s">
        <v>181</v>
      </c>
      <c r="H4" s="162" t="str">
        <f>F4</f>
        <v xml:space="preserve">JUNIOR </v>
      </c>
      <c r="I4" s="110" t="s">
        <v>92</v>
      </c>
      <c r="J4" s="109" t="s">
        <v>209</v>
      </c>
      <c r="K4" s="110" t="s">
        <v>90</v>
      </c>
    </row>
    <row r="5" spans="1:35" s="110" customFormat="1" ht="15.75" customHeight="1" x14ac:dyDescent="0.25">
      <c r="A5" s="292">
        <v>4</v>
      </c>
      <c r="B5" s="294">
        <v>98</v>
      </c>
      <c r="C5" s="105" t="s">
        <v>237</v>
      </c>
      <c r="D5" s="291">
        <v>9.930555555555554E-4</v>
      </c>
      <c r="E5" s="292">
        <v>34</v>
      </c>
      <c r="F5" s="105" t="s">
        <v>34</v>
      </c>
      <c r="G5" s="105" t="s">
        <v>275</v>
      </c>
      <c r="H5" s="162" t="str">
        <f>F5</f>
        <v>MASTER A</v>
      </c>
      <c r="I5" s="110" t="s">
        <v>92</v>
      </c>
      <c r="J5" s="109" t="s">
        <v>121</v>
      </c>
      <c r="K5" s="110" t="s">
        <v>90</v>
      </c>
    </row>
    <row r="6" spans="1:35" s="110" customFormat="1" x14ac:dyDescent="0.25">
      <c r="A6" s="278">
        <v>3</v>
      </c>
      <c r="B6" s="278">
        <v>97</v>
      </c>
      <c r="C6" s="3" t="s">
        <v>14</v>
      </c>
      <c r="D6" s="283">
        <v>9.930555555555554E-4</v>
      </c>
      <c r="E6" s="278">
        <v>39</v>
      </c>
      <c r="F6" s="12" t="s">
        <v>13</v>
      </c>
      <c r="G6" s="12" t="s">
        <v>121</v>
      </c>
      <c r="H6" s="12"/>
      <c r="I6" s="8" t="s">
        <v>92</v>
      </c>
      <c r="J6" s="57" t="s">
        <v>211</v>
      </c>
      <c r="K6" s="8" t="s">
        <v>90</v>
      </c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</row>
    <row r="7" spans="1:35" s="110" customFormat="1" ht="15.75" customHeight="1" x14ac:dyDescent="0.25">
      <c r="A7" s="292">
        <v>5</v>
      </c>
      <c r="B7" s="292">
        <v>96</v>
      </c>
      <c r="C7" s="106" t="s">
        <v>6</v>
      </c>
      <c r="D7" s="291">
        <v>9.9652777777777782E-4</v>
      </c>
      <c r="E7" s="292">
        <v>34</v>
      </c>
      <c r="F7" s="105" t="s">
        <v>7</v>
      </c>
      <c r="G7" s="105" t="s">
        <v>8</v>
      </c>
      <c r="H7" s="105" t="str">
        <f>F7</f>
        <v>SENIOR</v>
      </c>
      <c r="I7" s="110" t="s">
        <v>92</v>
      </c>
      <c r="J7" s="109" t="s">
        <v>210</v>
      </c>
      <c r="K7" s="110" t="s">
        <v>90</v>
      </c>
    </row>
    <row r="8" spans="1:35" s="110" customFormat="1" ht="15.75" customHeight="1" x14ac:dyDescent="0.25">
      <c r="A8" s="292">
        <v>6</v>
      </c>
      <c r="B8" s="292">
        <v>95</v>
      </c>
      <c r="C8" s="106" t="s">
        <v>52</v>
      </c>
      <c r="D8" s="291">
        <v>1.0023148148148148E-3</v>
      </c>
      <c r="E8" s="292">
        <v>42</v>
      </c>
      <c r="F8" s="105" t="s">
        <v>31</v>
      </c>
      <c r="G8" s="105" t="s">
        <v>18</v>
      </c>
      <c r="H8" s="105" t="str">
        <f>F8</f>
        <v>MASTER B</v>
      </c>
      <c r="I8" s="110" t="s">
        <v>92</v>
      </c>
      <c r="J8" s="109" t="s">
        <v>210</v>
      </c>
      <c r="K8" s="110" t="s">
        <v>90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35" s="110" customFormat="1" ht="15.75" customHeight="1" x14ac:dyDescent="0.25">
      <c r="A9" s="292">
        <v>7</v>
      </c>
      <c r="B9" s="292">
        <v>94</v>
      </c>
      <c r="C9" s="106" t="s">
        <v>172</v>
      </c>
      <c r="D9" s="291">
        <v>1.0069444444444444E-3</v>
      </c>
      <c r="E9" s="292">
        <v>46</v>
      </c>
      <c r="F9" s="105" t="s">
        <v>173</v>
      </c>
      <c r="G9" s="105" t="s">
        <v>181</v>
      </c>
      <c r="H9" s="162" t="str">
        <f>F9</f>
        <v>SUB 23</v>
      </c>
      <c r="I9" s="110" t="s">
        <v>92</v>
      </c>
      <c r="J9" s="109" t="s">
        <v>209</v>
      </c>
      <c r="K9" s="110" t="s">
        <v>90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</row>
    <row r="10" spans="1:35" s="90" customFormat="1" x14ac:dyDescent="0.25">
      <c r="A10" s="278">
        <v>8</v>
      </c>
      <c r="B10" s="278">
        <v>93</v>
      </c>
      <c r="C10" s="5" t="s">
        <v>12</v>
      </c>
      <c r="D10" s="283">
        <v>1.0092592592592592E-3</v>
      </c>
      <c r="E10" s="278">
        <v>42</v>
      </c>
      <c r="F10" s="11" t="s">
        <v>13</v>
      </c>
      <c r="G10" s="11" t="s">
        <v>18</v>
      </c>
      <c r="H10" s="10"/>
      <c r="I10" s="8" t="s">
        <v>92</v>
      </c>
      <c r="J10" s="21" t="s">
        <v>210</v>
      </c>
      <c r="K10" s="8" t="s">
        <v>90</v>
      </c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</row>
    <row r="11" spans="1:35" s="90" customFormat="1" ht="15.75" customHeight="1" x14ac:dyDescent="0.25">
      <c r="A11" s="278">
        <v>9</v>
      </c>
      <c r="B11" s="278">
        <v>92</v>
      </c>
      <c r="C11" s="5" t="s">
        <v>19</v>
      </c>
      <c r="D11" s="283">
        <v>1.0162037037037038E-3</v>
      </c>
      <c r="E11" s="278">
        <v>46</v>
      </c>
      <c r="F11" s="11" t="s">
        <v>7</v>
      </c>
      <c r="G11" s="11" t="s">
        <v>18</v>
      </c>
      <c r="H11" s="10"/>
      <c r="I11" s="8" t="s">
        <v>92</v>
      </c>
      <c r="J11" s="21" t="s">
        <v>210</v>
      </c>
      <c r="K11" s="8" t="s">
        <v>90</v>
      </c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</row>
    <row r="12" spans="1:35" s="110" customFormat="1" ht="15.75" customHeight="1" x14ac:dyDescent="0.25">
      <c r="A12" s="278">
        <v>10</v>
      </c>
      <c r="B12" s="278">
        <v>91</v>
      </c>
      <c r="C12" s="5" t="s">
        <v>44</v>
      </c>
      <c r="D12" s="283">
        <v>1.017361111111111E-3</v>
      </c>
      <c r="E12" s="278">
        <v>42</v>
      </c>
      <c r="F12" s="11" t="s">
        <v>13</v>
      </c>
      <c r="G12" s="11" t="s">
        <v>18</v>
      </c>
      <c r="H12" s="128"/>
      <c r="I12" s="8" t="s">
        <v>92</v>
      </c>
      <c r="J12" s="21" t="s">
        <v>210</v>
      </c>
      <c r="K12" s="8" t="s">
        <v>90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</row>
    <row r="13" spans="1:35" s="110" customFormat="1" x14ac:dyDescent="0.25">
      <c r="A13" s="278">
        <v>11</v>
      </c>
      <c r="B13" s="278">
        <v>90</v>
      </c>
      <c r="C13" s="5" t="s">
        <v>72</v>
      </c>
      <c r="D13" s="283">
        <v>1.0231481481481482E-3</v>
      </c>
      <c r="E13" s="278">
        <v>45</v>
      </c>
      <c r="F13" s="11" t="s">
        <v>7</v>
      </c>
      <c r="G13" s="11" t="s">
        <v>73</v>
      </c>
      <c r="H13" s="10"/>
      <c r="I13" s="8" t="s">
        <v>92</v>
      </c>
      <c r="J13" s="21" t="s">
        <v>125</v>
      </c>
      <c r="K13" s="8" t="s">
        <v>90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</row>
    <row r="14" spans="1:35" x14ac:dyDescent="0.25">
      <c r="A14" s="278">
        <v>12</v>
      </c>
      <c r="B14" s="278">
        <v>89</v>
      </c>
      <c r="C14" s="3" t="s">
        <v>177</v>
      </c>
      <c r="D14" s="283">
        <v>1.0486111111111111E-3</v>
      </c>
      <c r="E14" s="278">
        <v>31</v>
      </c>
      <c r="F14" s="12" t="s">
        <v>7</v>
      </c>
      <c r="G14" s="12" t="s">
        <v>178</v>
      </c>
      <c r="H14" s="87"/>
      <c r="I14" s="8" t="s">
        <v>92</v>
      </c>
      <c r="J14" s="57" t="s">
        <v>179</v>
      </c>
      <c r="K14" s="8" t="s">
        <v>90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</row>
    <row r="15" spans="1:35" s="90" customFormat="1" ht="15.75" customHeight="1" x14ac:dyDescent="0.25">
      <c r="A15" s="278">
        <v>13</v>
      </c>
      <c r="B15" s="278">
        <v>88</v>
      </c>
      <c r="C15" s="5" t="s">
        <v>312</v>
      </c>
      <c r="D15" s="283">
        <v>1.0543981481481483E-3</v>
      </c>
      <c r="E15" s="278">
        <v>40</v>
      </c>
      <c r="F15" s="11" t="s">
        <v>34</v>
      </c>
      <c r="G15" s="11" t="s">
        <v>313</v>
      </c>
      <c r="H15" s="10"/>
      <c r="I15" s="8" t="s">
        <v>92</v>
      </c>
      <c r="J15" s="21" t="s">
        <v>314</v>
      </c>
      <c r="K15" s="8" t="s">
        <v>90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</row>
    <row r="16" spans="1:35" s="90" customFormat="1" ht="15.75" customHeight="1" x14ac:dyDescent="0.25">
      <c r="A16" s="278">
        <v>14</v>
      </c>
      <c r="B16" s="278">
        <v>87</v>
      </c>
      <c r="C16" s="5" t="s">
        <v>310</v>
      </c>
      <c r="D16" s="283">
        <v>1.0648148148148147E-3</v>
      </c>
      <c r="E16" s="278">
        <v>36</v>
      </c>
      <c r="F16" s="11" t="s">
        <v>34</v>
      </c>
      <c r="G16" s="11" t="s">
        <v>275</v>
      </c>
      <c r="H16" s="10"/>
      <c r="I16" s="8" t="s">
        <v>92</v>
      </c>
      <c r="J16" s="21"/>
      <c r="K16" s="8" t="s">
        <v>311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s="90" customFormat="1" x14ac:dyDescent="0.25">
      <c r="A17" s="278">
        <v>15</v>
      </c>
      <c r="B17" s="278">
        <v>86</v>
      </c>
      <c r="C17" s="5" t="s">
        <v>97</v>
      </c>
      <c r="D17" s="283">
        <v>1.0717592592592593E-3</v>
      </c>
      <c r="E17" s="278">
        <v>37</v>
      </c>
      <c r="F17" s="11" t="s">
        <v>13</v>
      </c>
      <c r="G17" s="11" t="s">
        <v>122</v>
      </c>
      <c r="H17" s="10"/>
      <c r="I17" s="8" t="s">
        <v>92</v>
      </c>
      <c r="J17" s="21" t="s">
        <v>212</v>
      </c>
      <c r="K17" s="8" t="s">
        <v>90</v>
      </c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35" s="90" customFormat="1" x14ac:dyDescent="0.25">
      <c r="A18" s="278">
        <v>16</v>
      </c>
      <c r="B18" s="278">
        <v>85</v>
      </c>
      <c r="C18" s="11" t="s">
        <v>278</v>
      </c>
      <c r="D18" s="287">
        <v>1.0717592592592593E-3</v>
      </c>
      <c r="E18" s="279">
        <v>40</v>
      </c>
      <c r="F18" s="11" t="s">
        <v>173</v>
      </c>
      <c r="G18" s="11" t="s">
        <v>181</v>
      </c>
      <c r="H18" s="11"/>
      <c r="I18" s="6" t="s">
        <v>92</v>
      </c>
      <c r="J18" s="21" t="s">
        <v>209</v>
      </c>
      <c r="K18" s="6" t="s">
        <v>90</v>
      </c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</row>
    <row r="19" spans="1:35" s="110" customFormat="1" x14ac:dyDescent="0.25">
      <c r="A19" s="278">
        <v>17</v>
      </c>
      <c r="B19" s="278">
        <v>84</v>
      </c>
      <c r="C19" s="5" t="s">
        <v>46</v>
      </c>
      <c r="D19" s="283">
        <v>1.0740740740740741E-3</v>
      </c>
      <c r="E19" s="278">
        <v>36</v>
      </c>
      <c r="F19" s="11" t="s">
        <v>13</v>
      </c>
      <c r="G19" s="11" t="s">
        <v>18</v>
      </c>
      <c r="H19" s="10"/>
      <c r="I19" s="8" t="s">
        <v>92</v>
      </c>
      <c r="J19" s="21" t="s">
        <v>210</v>
      </c>
      <c r="K19" s="8" t="s">
        <v>90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</row>
    <row r="20" spans="1:35" s="110" customFormat="1" x14ac:dyDescent="0.25">
      <c r="A20" s="278">
        <v>18</v>
      </c>
      <c r="B20" s="278">
        <v>83</v>
      </c>
      <c r="C20" s="3" t="s">
        <v>187</v>
      </c>
      <c r="D20" s="283">
        <v>1.0752314814814815E-3</v>
      </c>
      <c r="E20" s="278">
        <v>38</v>
      </c>
      <c r="F20" s="12" t="s">
        <v>13</v>
      </c>
      <c r="G20" s="11" t="s">
        <v>18</v>
      </c>
      <c r="H20" s="10"/>
      <c r="I20" s="8" t="s">
        <v>92</v>
      </c>
      <c r="J20" s="21" t="s">
        <v>210</v>
      </c>
      <c r="K20" s="8" t="s">
        <v>357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s="90" customFormat="1" ht="15.75" customHeight="1" x14ac:dyDescent="0.25">
      <c r="A21" s="290">
        <v>19</v>
      </c>
      <c r="B21" s="290">
        <v>82</v>
      </c>
      <c r="C21" s="106" t="s">
        <v>48</v>
      </c>
      <c r="D21" s="289">
        <v>1.0868055555555555E-3</v>
      </c>
      <c r="E21" s="290">
        <v>39</v>
      </c>
      <c r="F21" s="105" t="s">
        <v>50</v>
      </c>
      <c r="G21" s="105" t="s">
        <v>18</v>
      </c>
      <c r="H21" s="162" t="str">
        <f>F21</f>
        <v>MASTER E</v>
      </c>
      <c r="I21" s="110" t="s">
        <v>92</v>
      </c>
      <c r="J21" s="109" t="s">
        <v>210</v>
      </c>
      <c r="K21" s="110" t="s">
        <v>90</v>
      </c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</row>
    <row r="22" spans="1:35" s="90" customFormat="1" x14ac:dyDescent="0.25">
      <c r="A22" s="290">
        <v>20</v>
      </c>
      <c r="B22" s="290">
        <v>81</v>
      </c>
      <c r="C22" s="106" t="s">
        <v>40</v>
      </c>
      <c r="D22" s="289">
        <v>1.0868055555555555E-3</v>
      </c>
      <c r="E22" s="290">
        <v>47</v>
      </c>
      <c r="F22" s="105" t="s">
        <v>25</v>
      </c>
      <c r="G22" s="105" t="s">
        <v>18</v>
      </c>
      <c r="H22" s="105" t="s">
        <v>25</v>
      </c>
      <c r="I22" s="110" t="s">
        <v>92</v>
      </c>
      <c r="J22" s="109" t="s">
        <v>210</v>
      </c>
      <c r="K22" s="110" t="s">
        <v>357</v>
      </c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</row>
    <row r="23" spans="1:35" s="110" customFormat="1" ht="15.75" customHeight="1" x14ac:dyDescent="0.25">
      <c r="A23" s="278">
        <v>21</v>
      </c>
      <c r="B23" s="278">
        <v>80</v>
      </c>
      <c r="C23" s="5" t="s">
        <v>69</v>
      </c>
      <c r="D23" s="283">
        <v>1.0983796296296295E-3</v>
      </c>
      <c r="E23" s="278">
        <v>39</v>
      </c>
      <c r="F23" s="11" t="s">
        <v>13</v>
      </c>
      <c r="G23" s="11" t="s">
        <v>18</v>
      </c>
      <c r="H23" s="10"/>
      <c r="I23" s="8" t="s">
        <v>92</v>
      </c>
      <c r="J23" s="21" t="s">
        <v>210</v>
      </c>
      <c r="K23" s="8" t="s">
        <v>90</v>
      </c>
    </row>
    <row r="24" spans="1:35" s="110" customFormat="1" x14ac:dyDescent="0.25">
      <c r="A24" s="278">
        <v>22</v>
      </c>
      <c r="B24" s="278">
        <v>79</v>
      </c>
      <c r="C24" s="5" t="s">
        <v>220</v>
      </c>
      <c r="D24" s="283">
        <v>1.1018518518518519E-3</v>
      </c>
      <c r="E24" s="278">
        <v>46</v>
      </c>
      <c r="F24" s="11" t="s">
        <v>135</v>
      </c>
      <c r="G24" s="12" t="s">
        <v>181</v>
      </c>
      <c r="H24" s="87"/>
      <c r="I24" s="8" t="s">
        <v>92</v>
      </c>
      <c r="J24" s="21" t="s">
        <v>209</v>
      </c>
      <c r="K24" s="8" t="s">
        <v>90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</row>
    <row r="25" spans="1:35" s="90" customFormat="1" ht="15.75" customHeight="1" x14ac:dyDescent="0.25">
      <c r="A25" s="278">
        <v>23</v>
      </c>
      <c r="B25" s="278">
        <v>78</v>
      </c>
      <c r="C25" s="5" t="s">
        <v>81</v>
      </c>
      <c r="D25" s="283">
        <v>1.1064814814814815E-3</v>
      </c>
      <c r="E25" s="278">
        <v>39</v>
      </c>
      <c r="F25" s="11" t="s">
        <v>13</v>
      </c>
      <c r="G25" s="11" t="s">
        <v>18</v>
      </c>
      <c r="H25" s="10"/>
      <c r="I25" s="8" t="s">
        <v>92</v>
      </c>
      <c r="J25" s="21" t="s">
        <v>210</v>
      </c>
      <c r="K25" s="8" t="s">
        <v>90</v>
      </c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</row>
    <row r="26" spans="1:35" x14ac:dyDescent="0.25">
      <c r="A26" s="278">
        <v>24</v>
      </c>
      <c r="B26" s="278">
        <v>77</v>
      </c>
      <c r="C26" s="5" t="s">
        <v>47</v>
      </c>
      <c r="D26" s="283">
        <v>1.1296296296296295E-3</v>
      </c>
      <c r="E26" s="278">
        <v>32</v>
      </c>
      <c r="F26" s="11" t="s">
        <v>13</v>
      </c>
      <c r="G26" s="11" t="s">
        <v>18</v>
      </c>
      <c r="I26" s="8" t="s">
        <v>92</v>
      </c>
      <c r="J26" s="21" t="s">
        <v>210</v>
      </c>
      <c r="K26" s="8" t="s">
        <v>90</v>
      </c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</row>
    <row r="27" spans="1:35" s="24" customFormat="1" x14ac:dyDescent="0.25">
      <c r="A27" s="278">
        <v>25</v>
      </c>
      <c r="B27" s="278">
        <v>76</v>
      </c>
      <c r="C27" s="106" t="s">
        <v>186</v>
      </c>
      <c r="D27" s="291">
        <v>1.1562499999999999E-3</v>
      </c>
      <c r="E27" s="292">
        <v>40</v>
      </c>
      <c r="F27" s="105" t="s">
        <v>101</v>
      </c>
      <c r="G27" s="105" t="s">
        <v>18</v>
      </c>
      <c r="H27" s="162" t="str">
        <f>F27</f>
        <v>MASTER F</v>
      </c>
      <c r="I27" s="110" t="s">
        <v>92</v>
      </c>
      <c r="J27" s="109" t="s">
        <v>210</v>
      </c>
      <c r="K27" s="110" t="s">
        <v>90</v>
      </c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</row>
    <row r="28" spans="1:35" s="106" customFormat="1" ht="18.75" customHeight="1" x14ac:dyDescent="0.25">
      <c r="A28" s="278">
        <v>26</v>
      </c>
      <c r="B28" s="278">
        <v>75</v>
      </c>
      <c r="C28" s="5" t="s">
        <v>64</v>
      </c>
      <c r="D28" s="287">
        <v>1.170138888888889E-3</v>
      </c>
      <c r="E28" s="279">
        <v>39</v>
      </c>
      <c r="F28" s="11" t="s">
        <v>13</v>
      </c>
      <c r="G28" s="11" t="s">
        <v>18</v>
      </c>
      <c r="H28" s="11"/>
      <c r="I28" s="6" t="s">
        <v>92</v>
      </c>
      <c r="J28" s="21" t="s">
        <v>210</v>
      </c>
      <c r="K28" s="6" t="s">
        <v>90</v>
      </c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</row>
    <row r="29" spans="1:35" s="90" customFormat="1" ht="15.75" customHeight="1" x14ac:dyDescent="0.25">
      <c r="A29" s="278">
        <v>27</v>
      </c>
      <c r="B29" s="278">
        <v>74</v>
      </c>
      <c r="C29" s="5" t="s">
        <v>95</v>
      </c>
      <c r="D29" s="283">
        <v>1.1805555555555556E-3</v>
      </c>
      <c r="E29" s="278">
        <v>32</v>
      </c>
      <c r="F29" s="11" t="s">
        <v>13</v>
      </c>
      <c r="G29" s="11" t="s">
        <v>18</v>
      </c>
      <c r="H29" s="10"/>
      <c r="I29" s="8" t="s">
        <v>92</v>
      </c>
      <c r="J29" s="21" t="s">
        <v>210</v>
      </c>
      <c r="K29" s="8" t="s">
        <v>90</v>
      </c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</row>
    <row r="30" spans="1:35" s="90" customFormat="1" x14ac:dyDescent="0.25">
      <c r="A30" s="278">
        <v>28</v>
      </c>
      <c r="B30" s="278">
        <v>73</v>
      </c>
      <c r="C30" s="5" t="s">
        <v>10</v>
      </c>
      <c r="D30" s="283">
        <v>1.2037037037037038E-3</v>
      </c>
      <c r="E30" s="278">
        <v>33</v>
      </c>
      <c r="F30" s="11" t="s">
        <v>13</v>
      </c>
      <c r="G30" s="11" t="s">
        <v>18</v>
      </c>
      <c r="H30" s="10"/>
      <c r="I30" s="8" t="s">
        <v>92</v>
      </c>
      <c r="J30" s="21" t="s">
        <v>210</v>
      </c>
      <c r="K30" s="8" t="s">
        <v>90</v>
      </c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35" s="90" customFormat="1" ht="15.75" customHeight="1" x14ac:dyDescent="0.25">
      <c r="A31" s="278">
        <v>29</v>
      </c>
      <c r="B31" s="278">
        <v>72</v>
      </c>
      <c r="C31" s="5" t="s">
        <v>106</v>
      </c>
      <c r="D31" s="283">
        <v>1.230324074074074E-3</v>
      </c>
      <c r="E31" s="278">
        <v>31</v>
      </c>
      <c r="F31" s="11" t="s">
        <v>31</v>
      </c>
      <c r="G31" s="11" t="s">
        <v>121</v>
      </c>
      <c r="H31" s="10"/>
      <c r="I31" s="8" t="s">
        <v>92</v>
      </c>
      <c r="J31" s="21"/>
      <c r="K31" s="8" t="s">
        <v>90</v>
      </c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</row>
    <row r="32" spans="1:35" s="90" customFormat="1" ht="15.75" customHeight="1" x14ac:dyDescent="0.25">
      <c r="A32" s="300">
        <v>30</v>
      </c>
      <c r="B32" s="300">
        <v>71</v>
      </c>
      <c r="C32" s="301" t="s">
        <v>75</v>
      </c>
      <c r="D32" s="302">
        <v>1.236111111111111E-3</v>
      </c>
      <c r="E32" s="300">
        <v>38</v>
      </c>
      <c r="F32" s="303" t="s">
        <v>7</v>
      </c>
      <c r="G32" s="303" t="s">
        <v>18</v>
      </c>
      <c r="H32" s="305" t="str">
        <f>F32</f>
        <v>SENIOR</v>
      </c>
      <c r="I32" s="299" t="s">
        <v>77</v>
      </c>
      <c r="J32" s="304" t="s">
        <v>210</v>
      </c>
      <c r="K32" s="110" t="s">
        <v>90</v>
      </c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</row>
    <row r="33" spans="1:35" s="90" customFormat="1" x14ac:dyDescent="0.25">
      <c r="A33" s="290">
        <v>31</v>
      </c>
      <c r="B33" s="290">
        <v>70</v>
      </c>
      <c r="C33" s="106" t="s">
        <v>49</v>
      </c>
      <c r="D33" s="289">
        <v>1.2395833333333334E-3</v>
      </c>
      <c r="E33" s="290">
        <v>32</v>
      </c>
      <c r="F33" s="105" t="s">
        <v>50</v>
      </c>
      <c r="G33" s="105" t="s">
        <v>51</v>
      </c>
      <c r="H33" s="105" t="str">
        <f>F33</f>
        <v>MASTER E</v>
      </c>
      <c r="I33" s="110" t="s">
        <v>92</v>
      </c>
      <c r="J33" s="109" t="s">
        <v>131</v>
      </c>
      <c r="K33" s="110" t="s">
        <v>90</v>
      </c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</row>
    <row r="34" spans="1:35" s="110" customFormat="1" x14ac:dyDescent="0.25">
      <c r="A34" s="300">
        <v>32</v>
      </c>
      <c r="B34" s="300">
        <v>69</v>
      </c>
      <c r="C34" s="301" t="s">
        <v>20</v>
      </c>
      <c r="D34" s="302">
        <v>1.2858796296296297E-3</v>
      </c>
      <c r="E34" s="300">
        <v>36</v>
      </c>
      <c r="F34" s="303" t="s">
        <v>13</v>
      </c>
      <c r="G34" s="303" t="s">
        <v>226</v>
      </c>
      <c r="H34" s="305" t="str">
        <f>F34</f>
        <v>MASTER C</v>
      </c>
      <c r="I34" s="299" t="s">
        <v>77</v>
      </c>
      <c r="J34" s="304" t="s">
        <v>210</v>
      </c>
      <c r="K34" s="110" t="s">
        <v>90</v>
      </c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s="90" customFormat="1" x14ac:dyDescent="0.25">
      <c r="A35" s="306">
        <v>33</v>
      </c>
      <c r="B35" s="306">
        <v>68</v>
      </c>
      <c r="C35" s="301" t="s">
        <v>55</v>
      </c>
      <c r="D35" s="307">
        <v>1.2962962962962963E-3</v>
      </c>
      <c r="E35" s="306">
        <v>31</v>
      </c>
      <c r="F35" s="303" t="s">
        <v>102</v>
      </c>
      <c r="G35" s="303" t="s">
        <v>57</v>
      </c>
      <c r="H35" s="305" t="str">
        <f>F35</f>
        <v>UNIVERSITÁRIO</v>
      </c>
      <c r="I35" s="299" t="s">
        <v>77</v>
      </c>
      <c r="J35" s="304" t="s">
        <v>210</v>
      </c>
      <c r="K35" s="110" t="s">
        <v>90</v>
      </c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</row>
    <row r="36" spans="1:35" s="3" customFormat="1" ht="18.75" customHeight="1" x14ac:dyDescent="0.25">
      <c r="A36" s="290">
        <v>34</v>
      </c>
      <c r="B36" s="290">
        <v>67</v>
      </c>
      <c r="C36" s="105" t="s">
        <v>283</v>
      </c>
      <c r="D36" s="289">
        <v>1.3275462962962963E-3</v>
      </c>
      <c r="E36" s="290">
        <v>25</v>
      </c>
      <c r="F36" s="105" t="s">
        <v>268</v>
      </c>
      <c r="G36" s="105" t="s">
        <v>18</v>
      </c>
      <c r="H36" s="162" t="str">
        <f>F36</f>
        <v>MASTER I</v>
      </c>
      <c r="I36" s="110" t="s">
        <v>92</v>
      </c>
      <c r="J36" s="109" t="s">
        <v>210</v>
      </c>
      <c r="K36" s="110" t="s">
        <v>90</v>
      </c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</row>
    <row r="37" spans="1:35" s="90" customFormat="1" ht="15.75" customHeight="1" x14ac:dyDescent="0.25">
      <c r="A37" s="278">
        <v>35</v>
      </c>
      <c r="B37" s="278">
        <v>66</v>
      </c>
      <c r="C37" s="159" t="s">
        <v>74</v>
      </c>
      <c r="D37" s="283">
        <v>1.4930555555555556E-3</v>
      </c>
      <c r="E37" s="278">
        <v>36</v>
      </c>
      <c r="F37" s="155" t="s">
        <v>245</v>
      </c>
      <c r="G37" s="155" t="s">
        <v>18</v>
      </c>
      <c r="H37" s="161"/>
      <c r="I37" s="158" t="s">
        <v>92</v>
      </c>
      <c r="J37" s="157" t="s">
        <v>210</v>
      </c>
      <c r="K37" s="158" t="s">
        <v>66</v>
      </c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35" x14ac:dyDescent="0.25">
      <c r="A38" s="306">
        <v>36</v>
      </c>
      <c r="B38" s="306">
        <v>65</v>
      </c>
      <c r="C38" s="301" t="s">
        <v>286</v>
      </c>
      <c r="D38" s="307">
        <v>1.5208333333333332E-3</v>
      </c>
      <c r="E38" s="306">
        <v>31</v>
      </c>
      <c r="F38" s="303" t="s">
        <v>133</v>
      </c>
      <c r="G38" s="303" t="s">
        <v>18</v>
      </c>
      <c r="H38" s="303" t="s">
        <v>31</v>
      </c>
      <c r="I38" s="299" t="s">
        <v>77</v>
      </c>
      <c r="J38" s="304" t="s">
        <v>210</v>
      </c>
      <c r="K38" s="110" t="s">
        <v>90</v>
      </c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</row>
    <row r="39" spans="1:35" x14ac:dyDescent="0.25">
      <c r="A39" s="306">
        <v>37</v>
      </c>
      <c r="B39" s="306">
        <v>64</v>
      </c>
      <c r="C39" s="301" t="s">
        <v>282</v>
      </c>
      <c r="D39" s="307">
        <v>1.6435185185185183E-3</v>
      </c>
      <c r="E39" s="306">
        <v>37</v>
      </c>
      <c r="F39" s="303" t="s">
        <v>34</v>
      </c>
      <c r="G39" s="303" t="s">
        <v>22</v>
      </c>
      <c r="H39" s="303" t="s">
        <v>34</v>
      </c>
      <c r="I39" s="299" t="s">
        <v>77</v>
      </c>
      <c r="J39" s="304" t="s">
        <v>130</v>
      </c>
      <c r="K39" s="110" t="s">
        <v>23</v>
      </c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</row>
    <row r="40" spans="1:35" s="110" customFormat="1" ht="15.75" customHeight="1" x14ac:dyDescent="0.25">
      <c r="A40" s="290">
        <v>38</v>
      </c>
      <c r="B40" s="290">
        <v>63</v>
      </c>
      <c r="C40" s="106" t="s">
        <v>285</v>
      </c>
      <c r="D40" s="289">
        <v>2.0358796296296297E-3</v>
      </c>
      <c r="E40" s="290">
        <v>33</v>
      </c>
      <c r="F40" s="105" t="s">
        <v>146</v>
      </c>
      <c r="G40" s="105" t="s">
        <v>18</v>
      </c>
      <c r="H40" s="105" t="s">
        <v>146</v>
      </c>
      <c r="I40" s="110" t="s">
        <v>92</v>
      </c>
      <c r="J40" s="109" t="s">
        <v>210</v>
      </c>
      <c r="K40" s="110" t="s">
        <v>90</v>
      </c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</row>
    <row r="41" spans="1:35" s="110" customFormat="1" x14ac:dyDescent="0.25">
      <c r="A41" s="275"/>
      <c r="B41" s="275"/>
      <c r="C41" s="159" t="s">
        <v>168</v>
      </c>
      <c r="D41" s="275"/>
      <c r="E41" s="275"/>
      <c r="F41" s="155" t="s">
        <v>31</v>
      </c>
      <c r="G41" s="155" t="s">
        <v>18</v>
      </c>
      <c r="H41" s="161" t="str">
        <f>F41</f>
        <v>MASTER B</v>
      </c>
      <c r="I41" s="158" t="s">
        <v>92</v>
      </c>
      <c r="J41" s="157" t="s">
        <v>210</v>
      </c>
      <c r="K41" s="158" t="s">
        <v>90</v>
      </c>
    </row>
    <row r="42" spans="1:35" s="90" customFormat="1" ht="15.75" customHeight="1" x14ac:dyDescent="0.25">
      <c r="A42" s="275"/>
      <c r="B42" s="275"/>
      <c r="C42" s="159" t="s">
        <v>174</v>
      </c>
      <c r="D42" s="275"/>
      <c r="E42" s="275"/>
      <c r="F42" s="155" t="s">
        <v>173</v>
      </c>
      <c r="G42" s="155" t="s">
        <v>181</v>
      </c>
      <c r="H42" s="161" t="str">
        <f>F42</f>
        <v>SUB 23</v>
      </c>
      <c r="I42" s="158" t="s">
        <v>92</v>
      </c>
      <c r="J42" s="157" t="s">
        <v>209</v>
      </c>
      <c r="K42" s="158" t="s">
        <v>90</v>
      </c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</row>
    <row r="43" spans="1:35" s="90" customFormat="1" x14ac:dyDescent="0.25">
      <c r="A43" s="275"/>
      <c r="B43" s="275"/>
      <c r="C43" s="155" t="s">
        <v>164</v>
      </c>
      <c r="D43" s="275"/>
      <c r="E43" s="275"/>
      <c r="F43" s="155" t="s">
        <v>7</v>
      </c>
      <c r="G43" s="155" t="s">
        <v>165</v>
      </c>
      <c r="H43" s="155" t="s">
        <v>7</v>
      </c>
      <c r="I43" s="158" t="s">
        <v>92</v>
      </c>
      <c r="J43" s="157" t="s">
        <v>166</v>
      </c>
      <c r="K43" s="158" t="s">
        <v>90</v>
      </c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35" s="110" customFormat="1" ht="15.75" customHeight="1" x14ac:dyDescent="0.25">
      <c r="A44" s="276"/>
      <c r="B44" s="276"/>
      <c r="C44" s="2" t="s">
        <v>53</v>
      </c>
      <c r="D44" s="276"/>
      <c r="E44" s="276"/>
      <c r="F44" s="13" t="s">
        <v>34</v>
      </c>
      <c r="G44" s="13" t="s">
        <v>54</v>
      </c>
      <c r="H44" s="13"/>
      <c r="I44" s="1" t="s">
        <v>92</v>
      </c>
      <c r="J44" s="28" t="s">
        <v>128</v>
      </c>
      <c r="K44" s="1" t="s">
        <v>90</v>
      </c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</row>
    <row r="45" spans="1:35" s="90" customFormat="1" x14ac:dyDescent="0.25">
      <c r="A45" s="278"/>
      <c r="B45" s="278"/>
      <c r="C45" s="5" t="s">
        <v>185</v>
      </c>
      <c r="D45" s="278"/>
      <c r="E45" s="278"/>
      <c r="F45" s="11" t="s">
        <v>13</v>
      </c>
      <c r="G45" s="12" t="s">
        <v>274</v>
      </c>
      <c r="H45" s="13"/>
      <c r="I45" s="8" t="s">
        <v>92</v>
      </c>
      <c r="J45" s="21" t="s">
        <v>279</v>
      </c>
      <c r="K45" s="8" t="s">
        <v>90</v>
      </c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</row>
    <row r="46" spans="1:35" s="90" customFormat="1" ht="15.75" customHeight="1" x14ac:dyDescent="0.25">
      <c r="A46" s="278"/>
      <c r="B46" s="278"/>
      <c r="C46" s="3" t="s">
        <v>38</v>
      </c>
      <c r="D46" s="278"/>
      <c r="E46" s="278"/>
      <c r="F46" s="12" t="s">
        <v>13</v>
      </c>
      <c r="G46" s="12" t="s">
        <v>18</v>
      </c>
      <c r="H46" s="87"/>
      <c r="I46" s="8" t="s">
        <v>92</v>
      </c>
      <c r="J46" s="21" t="s">
        <v>210</v>
      </c>
      <c r="K46" s="8" t="s">
        <v>90</v>
      </c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s="106" customFormat="1" ht="18.75" customHeight="1" x14ac:dyDescent="0.25">
      <c r="A47" s="278"/>
      <c r="B47" s="278"/>
      <c r="C47" s="5" t="s">
        <v>16</v>
      </c>
      <c r="D47" s="278"/>
      <c r="E47" s="278"/>
      <c r="F47" s="11" t="s">
        <v>7</v>
      </c>
      <c r="G47" s="11" t="s">
        <v>8</v>
      </c>
      <c r="H47" s="10"/>
      <c r="I47" s="8" t="s">
        <v>92</v>
      </c>
      <c r="J47" s="21" t="s">
        <v>210</v>
      </c>
      <c r="K47" s="8" t="s">
        <v>90</v>
      </c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s="106" customFormat="1" ht="18.75" customHeight="1" x14ac:dyDescent="0.25">
      <c r="A48" s="278"/>
      <c r="B48" s="278"/>
      <c r="C48" s="12" t="s">
        <v>255</v>
      </c>
      <c r="D48" s="278"/>
      <c r="E48" s="278"/>
      <c r="F48" s="12" t="s">
        <v>25</v>
      </c>
      <c r="G48" s="12" t="s">
        <v>18</v>
      </c>
      <c r="H48" s="163" t="str">
        <f>F48</f>
        <v>MASTER D</v>
      </c>
      <c r="I48" s="8" t="s">
        <v>92</v>
      </c>
      <c r="J48" s="57" t="s">
        <v>210</v>
      </c>
      <c r="K48" s="8" t="s">
        <v>90</v>
      </c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</row>
    <row r="49" spans="1:35" s="14" customFormat="1" x14ac:dyDescent="0.25">
      <c r="A49" s="275"/>
      <c r="B49" s="275"/>
      <c r="C49" s="159" t="s">
        <v>119</v>
      </c>
      <c r="D49" s="275"/>
      <c r="E49" s="275"/>
      <c r="F49" s="155" t="s">
        <v>25</v>
      </c>
      <c r="G49" s="155" t="s">
        <v>120</v>
      </c>
      <c r="H49" s="155" t="s">
        <v>25</v>
      </c>
      <c r="I49" s="158" t="s">
        <v>77</v>
      </c>
      <c r="J49" s="159" t="s">
        <v>225</v>
      </c>
      <c r="K49" s="158" t="s">
        <v>90</v>
      </c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s="14" customFormat="1" x14ac:dyDescent="0.25">
      <c r="A50" s="278"/>
      <c r="B50" s="278"/>
      <c r="C50" s="5" t="s">
        <v>175</v>
      </c>
      <c r="D50" s="278"/>
      <c r="E50" s="278"/>
      <c r="F50" s="11" t="s">
        <v>135</v>
      </c>
      <c r="G50" s="5" t="s">
        <v>170</v>
      </c>
      <c r="H50" s="10"/>
      <c r="I50" s="8" t="s">
        <v>92</v>
      </c>
      <c r="J50" s="21" t="s">
        <v>212</v>
      </c>
      <c r="K50" s="8" t="s">
        <v>90</v>
      </c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1:35" s="33" customFormat="1" x14ac:dyDescent="0.25">
      <c r="A51" s="278"/>
      <c r="B51" s="278"/>
      <c r="C51" s="5" t="s">
        <v>169</v>
      </c>
      <c r="D51" s="278"/>
      <c r="E51" s="278"/>
      <c r="F51" s="11" t="s">
        <v>31</v>
      </c>
      <c r="G51" s="12" t="s">
        <v>170</v>
      </c>
      <c r="H51" s="87"/>
      <c r="I51" s="8" t="s">
        <v>92</v>
      </c>
      <c r="J51" s="21" t="s">
        <v>212</v>
      </c>
      <c r="K51" s="8" t="s">
        <v>90</v>
      </c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</row>
    <row r="52" spans="1:35" ht="18.75" customHeight="1" x14ac:dyDescent="0.25">
      <c r="A52" s="278"/>
      <c r="B52" s="278"/>
      <c r="C52" s="5" t="s">
        <v>176</v>
      </c>
      <c r="D52" s="278"/>
      <c r="E52" s="278"/>
      <c r="F52" s="11" t="s">
        <v>135</v>
      </c>
      <c r="G52" s="13" t="s">
        <v>170</v>
      </c>
      <c r="H52" s="13"/>
      <c r="I52" s="8" t="s">
        <v>92</v>
      </c>
      <c r="J52" s="21" t="s">
        <v>212</v>
      </c>
      <c r="K52" s="8" t="s">
        <v>90</v>
      </c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</row>
    <row r="53" spans="1:35" s="14" customFormat="1" x14ac:dyDescent="0.25">
      <c r="A53" s="275"/>
      <c r="B53" s="275"/>
      <c r="C53" s="159" t="s">
        <v>280</v>
      </c>
      <c r="D53" s="286"/>
      <c r="E53" s="275"/>
      <c r="F53" s="155" t="s">
        <v>195</v>
      </c>
      <c r="G53" s="155" t="s">
        <v>170</v>
      </c>
      <c r="H53" s="161" t="str">
        <f>F53</f>
        <v>PR3</v>
      </c>
      <c r="I53" s="158" t="s">
        <v>77</v>
      </c>
      <c r="J53" s="157" t="s">
        <v>212</v>
      </c>
      <c r="K53" s="158" t="s">
        <v>90</v>
      </c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</row>
    <row r="54" spans="1:35" x14ac:dyDescent="0.25">
      <c r="A54" s="278"/>
      <c r="B54" s="278"/>
      <c r="C54" s="5" t="s">
        <v>104</v>
      </c>
      <c r="D54" s="278"/>
      <c r="E54" s="278"/>
      <c r="F54" s="11" t="s">
        <v>31</v>
      </c>
      <c r="G54" s="11" t="s">
        <v>105</v>
      </c>
      <c r="I54" s="8" t="s">
        <v>92</v>
      </c>
      <c r="J54" s="21" t="s">
        <v>213</v>
      </c>
      <c r="K54" s="8" t="s">
        <v>90</v>
      </c>
    </row>
    <row r="55" spans="1:35" ht="18.75" customHeight="1" x14ac:dyDescent="0.25">
      <c r="A55" s="280"/>
      <c r="B55" s="280"/>
      <c r="C55" s="105" t="s">
        <v>276</v>
      </c>
      <c r="D55" s="280"/>
      <c r="E55" s="280"/>
      <c r="F55" s="105" t="s">
        <v>7</v>
      </c>
      <c r="G55" s="105" t="s">
        <v>235</v>
      </c>
      <c r="H55" s="162" t="str">
        <f>F55</f>
        <v>SENIOR</v>
      </c>
      <c r="I55" s="110" t="s">
        <v>92</v>
      </c>
      <c r="J55" s="109" t="s">
        <v>236</v>
      </c>
      <c r="K55" s="110" t="s">
        <v>90</v>
      </c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</row>
    <row r="56" spans="1:35" s="106" customFormat="1" x14ac:dyDescent="0.25">
      <c r="A56" s="278"/>
      <c r="B56" s="278"/>
      <c r="C56" s="12" t="s">
        <v>205</v>
      </c>
      <c r="D56" s="278"/>
      <c r="E56" s="278"/>
      <c r="F56" s="12" t="s">
        <v>13</v>
      </c>
      <c r="G56" s="12" t="s">
        <v>170</v>
      </c>
      <c r="H56" s="163"/>
      <c r="I56" s="8" t="s">
        <v>77</v>
      </c>
      <c r="J56" s="57" t="s">
        <v>212</v>
      </c>
      <c r="K56" s="8" t="s">
        <v>90</v>
      </c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</row>
    <row r="57" spans="1:35" s="106" customFormat="1" x14ac:dyDescent="0.25">
      <c r="A57" s="279"/>
      <c r="B57" s="279"/>
      <c r="C57" s="11" t="s">
        <v>238</v>
      </c>
      <c r="D57" s="279"/>
      <c r="E57" s="279"/>
      <c r="F57" s="11" t="s">
        <v>135</v>
      </c>
      <c r="G57" s="11" t="s">
        <v>235</v>
      </c>
      <c r="H57" s="11"/>
      <c r="I57" s="6" t="s">
        <v>92</v>
      </c>
      <c r="J57" s="21" t="s">
        <v>236</v>
      </c>
      <c r="K57" s="6" t="s">
        <v>90</v>
      </c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</row>
    <row r="58" spans="1:35" ht="18.75" customHeight="1" x14ac:dyDescent="0.25">
      <c r="A58" s="279"/>
      <c r="B58" s="279"/>
      <c r="C58" s="11" t="s">
        <v>241</v>
      </c>
      <c r="D58" s="279"/>
      <c r="E58" s="279"/>
      <c r="F58" s="11" t="s">
        <v>239</v>
      </c>
      <c r="G58" s="11" t="s">
        <v>235</v>
      </c>
      <c r="H58" s="11"/>
      <c r="I58" s="6" t="s">
        <v>92</v>
      </c>
      <c r="J58" s="21" t="s">
        <v>236</v>
      </c>
      <c r="K58" s="6" t="s">
        <v>90</v>
      </c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</row>
    <row r="59" spans="1:35" ht="18.75" customHeight="1" x14ac:dyDescent="0.25">
      <c r="A59" s="275"/>
      <c r="B59" s="275"/>
      <c r="C59" s="155" t="s">
        <v>284</v>
      </c>
      <c r="D59" s="275"/>
      <c r="E59" s="275"/>
      <c r="F59" s="155" t="s">
        <v>101</v>
      </c>
      <c r="G59" s="155" t="s">
        <v>170</v>
      </c>
      <c r="H59" s="155" t="s">
        <v>101</v>
      </c>
      <c r="I59" s="158" t="s">
        <v>77</v>
      </c>
      <c r="J59" s="157" t="s">
        <v>212</v>
      </c>
      <c r="K59" s="158" t="s">
        <v>90</v>
      </c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</row>
    <row r="60" spans="1:35" x14ac:dyDescent="0.25">
      <c r="A60" s="279"/>
      <c r="B60" s="279"/>
      <c r="C60" s="11" t="s">
        <v>240</v>
      </c>
      <c r="D60" s="279"/>
      <c r="E60" s="279"/>
      <c r="F60" s="11" t="s">
        <v>31</v>
      </c>
      <c r="G60" s="11" t="s">
        <v>235</v>
      </c>
      <c r="H60" s="11"/>
      <c r="I60" s="6" t="s">
        <v>92</v>
      </c>
      <c r="J60" s="21" t="s">
        <v>236</v>
      </c>
      <c r="K60" s="6" t="s">
        <v>90</v>
      </c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</row>
    <row r="61" spans="1:35" s="106" customFormat="1" x14ac:dyDescent="0.25">
      <c r="A61" s="279"/>
      <c r="B61" s="279"/>
      <c r="C61" s="11" t="s">
        <v>242</v>
      </c>
      <c r="D61" s="279"/>
      <c r="E61" s="279"/>
      <c r="F61" s="11" t="s">
        <v>135</v>
      </c>
      <c r="G61" s="11" t="s">
        <v>235</v>
      </c>
      <c r="H61" s="11"/>
      <c r="I61" s="6" t="s">
        <v>92</v>
      </c>
      <c r="J61" s="21" t="s">
        <v>236</v>
      </c>
      <c r="K61" s="6" t="s">
        <v>90</v>
      </c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s="106" customFormat="1" ht="18.75" customHeight="1" x14ac:dyDescent="0.25">
      <c r="A62" s="279"/>
      <c r="B62" s="279"/>
      <c r="C62" s="11" t="s">
        <v>244</v>
      </c>
      <c r="D62" s="279"/>
      <c r="E62" s="279"/>
      <c r="F62" s="11" t="s">
        <v>135</v>
      </c>
      <c r="G62" s="11" t="s">
        <v>170</v>
      </c>
      <c r="H62" s="11"/>
      <c r="I62" s="6" t="s">
        <v>92</v>
      </c>
      <c r="J62" s="21" t="s">
        <v>212</v>
      </c>
      <c r="K62" s="6" t="s">
        <v>90</v>
      </c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s="14" customFormat="1" ht="18.75" customHeight="1" x14ac:dyDescent="0.25">
      <c r="A63" s="279"/>
      <c r="B63" s="279"/>
      <c r="C63" s="11" t="s">
        <v>243</v>
      </c>
      <c r="D63" s="279"/>
      <c r="E63" s="279"/>
      <c r="F63" s="11" t="s">
        <v>7</v>
      </c>
      <c r="G63" s="11" t="s">
        <v>170</v>
      </c>
      <c r="H63" s="11"/>
      <c r="I63" s="6" t="s">
        <v>92</v>
      </c>
      <c r="J63" s="21" t="s">
        <v>212</v>
      </c>
      <c r="K63" s="6" t="s">
        <v>90</v>
      </c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s="106" customFormat="1" ht="18.75" customHeight="1" x14ac:dyDescent="0.25">
      <c r="A64" s="280"/>
      <c r="B64" s="280"/>
      <c r="C64" s="105" t="s">
        <v>246</v>
      </c>
      <c r="D64" s="280"/>
      <c r="E64" s="280"/>
      <c r="F64" s="105" t="s">
        <v>245</v>
      </c>
      <c r="G64" s="105" t="s">
        <v>170</v>
      </c>
      <c r="H64" s="162" t="str">
        <f>F64</f>
        <v>JUNIOR B</v>
      </c>
      <c r="I64" s="110" t="s">
        <v>92</v>
      </c>
      <c r="J64" s="109" t="s">
        <v>212</v>
      </c>
      <c r="K64" s="110" t="s">
        <v>90</v>
      </c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</row>
    <row r="65" spans="1:35" s="106" customFormat="1" ht="18.75" customHeight="1" x14ac:dyDescent="0.25">
      <c r="A65" s="279"/>
      <c r="B65" s="279"/>
      <c r="C65" s="11" t="s">
        <v>247</v>
      </c>
      <c r="D65" s="279"/>
      <c r="E65" s="279"/>
      <c r="F65" s="11" t="s">
        <v>173</v>
      </c>
      <c r="G65" s="11" t="s">
        <v>235</v>
      </c>
      <c r="H65" s="11"/>
      <c r="I65" s="6" t="s">
        <v>92</v>
      </c>
      <c r="J65" s="21" t="s">
        <v>236</v>
      </c>
      <c r="K65" s="6" t="s">
        <v>90</v>
      </c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1:35" s="106" customFormat="1" x14ac:dyDescent="0.25">
      <c r="A66" s="278"/>
      <c r="B66" s="278"/>
      <c r="C66" s="5" t="s">
        <v>189</v>
      </c>
      <c r="D66" s="278"/>
      <c r="E66" s="278"/>
      <c r="F66" s="11" t="s">
        <v>25</v>
      </c>
      <c r="G66" s="11" t="s">
        <v>170</v>
      </c>
      <c r="H66" s="10"/>
      <c r="I66" s="8" t="s">
        <v>92</v>
      </c>
      <c r="J66" s="21" t="s">
        <v>212</v>
      </c>
      <c r="K66" s="8" t="s">
        <v>90</v>
      </c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s="106" customFormat="1" ht="18.75" customHeight="1" x14ac:dyDescent="0.25">
      <c r="A67" s="279"/>
      <c r="B67" s="279"/>
      <c r="C67" s="11" t="s">
        <v>248</v>
      </c>
      <c r="D67" s="279"/>
      <c r="E67" s="279"/>
      <c r="F67" s="11" t="s">
        <v>13</v>
      </c>
      <c r="G67" s="11" t="s">
        <v>235</v>
      </c>
      <c r="H67" s="11"/>
      <c r="I67" s="6" t="s">
        <v>92</v>
      </c>
      <c r="J67" s="21" t="s">
        <v>236</v>
      </c>
      <c r="K67" s="6" t="s">
        <v>90</v>
      </c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s="106" customFormat="1" x14ac:dyDescent="0.25">
      <c r="A68" s="279"/>
      <c r="B68" s="279"/>
      <c r="C68" s="11" t="s">
        <v>249</v>
      </c>
      <c r="D68" s="279"/>
      <c r="E68" s="279"/>
      <c r="F68" s="11" t="s">
        <v>135</v>
      </c>
      <c r="G68" s="11" t="s">
        <v>235</v>
      </c>
      <c r="H68" s="11"/>
      <c r="I68" s="6" t="s">
        <v>92</v>
      </c>
      <c r="J68" s="21" t="s">
        <v>236</v>
      </c>
      <c r="K68" s="6" t="s">
        <v>90</v>
      </c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s="106" customFormat="1" ht="18.75" customHeight="1" x14ac:dyDescent="0.25">
      <c r="A69" s="279"/>
      <c r="B69" s="279"/>
      <c r="C69" s="11" t="s">
        <v>250</v>
      </c>
      <c r="D69" s="279"/>
      <c r="E69" s="279"/>
      <c r="F69" s="11" t="s">
        <v>34</v>
      </c>
      <c r="G69" s="11" t="s">
        <v>235</v>
      </c>
      <c r="H69" s="11"/>
      <c r="I69" s="6" t="s">
        <v>92</v>
      </c>
      <c r="J69" s="21" t="s">
        <v>236</v>
      </c>
      <c r="K69" s="6" t="s">
        <v>90</v>
      </c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1:35" ht="18.75" customHeight="1" x14ac:dyDescent="0.25">
      <c r="A70" s="279"/>
      <c r="B70" s="279"/>
      <c r="C70" s="11" t="s">
        <v>252</v>
      </c>
      <c r="D70" s="279"/>
      <c r="E70" s="279"/>
      <c r="F70" s="11" t="s">
        <v>135</v>
      </c>
      <c r="G70" s="11" t="s">
        <v>235</v>
      </c>
      <c r="H70" s="11"/>
      <c r="I70" s="6" t="s">
        <v>92</v>
      </c>
      <c r="J70" s="21" t="s">
        <v>236</v>
      </c>
      <c r="K70" s="6" t="s">
        <v>90</v>
      </c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</row>
    <row r="71" spans="1:35" x14ac:dyDescent="0.25">
      <c r="A71" s="279"/>
      <c r="B71" s="279"/>
      <c r="C71" s="11" t="s">
        <v>253</v>
      </c>
      <c r="D71" s="279"/>
      <c r="E71" s="279"/>
      <c r="F71" s="11" t="s">
        <v>7</v>
      </c>
      <c r="G71" s="11" t="s">
        <v>170</v>
      </c>
      <c r="H71" s="11"/>
      <c r="I71" s="6" t="s">
        <v>92</v>
      </c>
      <c r="J71" s="21" t="s">
        <v>212</v>
      </c>
      <c r="K71" s="6" t="s">
        <v>90</v>
      </c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</row>
    <row r="72" spans="1:35" x14ac:dyDescent="0.25">
      <c r="A72" s="281"/>
      <c r="B72" s="281"/>
      <c r="C72" s="33" t="s">
        <v>42</v>
      </c>
      <c r="D72" s="281"/>
      <c r="E72" s="281"/>
      <c r="F72" s="35" t="s">
        <v>43</v>
      </c>
      <c r="G72" s="35" t="s">
        <v>36</v>
      </c>
      <c r="H72" s="35"/>
      <c r="I72" s="8" t="s">
        <v>92</v>
      </c>
      <c r="J72" s="36" t="s">
        <v>124</v>
      </c>
      <c r="K72" s="34" t="s">
        <v>90</v>
      </c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</row>
    <row r="73" spans="1:35" s="90" customFormat="1" x14ac:dyDescent="0.25">
      <c r="A73" s="279"/>
      <c r="B73" s="279"/>
      <c r="C73" s="11" t="s">
        <v>254</v>
      </c>
      <c r="D73" s="279"/>
      <c r="E73" s="279"/>
      <c r="F73" s="11" t="s">
        <v>135</v>
      </c>
      <c r="G73" s="11" t="s">
        <v>235</v>
      </c>
      <c r="H73" s="11"/>
      <c r="I73" s="6" t="s">
        <v>92</v>
      </c>
      <c r="J73" s="21" t="s">
        <v>236</v>
      </c>
      <c r="K73" s="6" t="s">
        <v>90</v>
      </c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</row>
    <row r="74" spans="1:35" s="33" customFormat="1" x14ac:dyDescent="0.25">
      <c r="A74" s="282"/>
      <c r="B74" s="282"/>
      <c r="C74" s="117" t="s">
        <v>251</v>
      </c>
      <c r="D74" s="282"/>
      <c r="E74" s="282"/>
      <c r="F74" s="117" t="s">
        <v>31</v>
      </c>
      <c r="G74" s="117" t="s">
        <v>235</v>
      </c>
      <c r="H74" s="117" t="str">
        <f>F74</f>
        <v>MASTER B</v>
      </c>
      <c r="I74" s="24" t="s">
        <v>77</v>
      </c>
      <c r="J74" s="119" t="s">
        <v>236</v>
      </c>
      <c r="K74" s="24" t="s">
        <v>90</v>
      </c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</row>
    <row r="75" spans="1:35" s="33" customFormat="1" x14ac:dyDescent="0.25">
      <c r="A75" s="279"/>
      <c r="B75" s="279"/>
      <c r="C75" s="11" t="s">
        <v>256</v>
      </c>
      <c r="D75" s="279"/>
      <c r="E75" s="279"/>
      <c r="F75" s="11" t="s">
        <v>135</v>
      </c>
      <c r="G75" s="11" t="s">
        <v>235</v>
      </c>
      <c r="H75" s="11"/>
      <c r="I75" s="6" t="s">
        <v>92</v>
      </c>
      <c r="J75" s="21" t="s">
        <v>236</v>
      </c>
      <c r="K75" s="6" t="s">
        <v>90</v>
      </c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</row>
    <row r="76" spans="1:35" s="14" customFormat="1" x14ac:dyDescent="0.25">
      <c r="A76" s="280"/>
      <c r="B76" s="280"/>
      <c r="C76" s="105" t="s">
        <v>257</v>
      </c>
      <c r="D76" s="280"/>
      <c r="E76" s="280"/>
      <c r="F76" s="105" t="s">
        <v>195</v>
      </c>
      <c r="G76" s="105" t="s">
        <v>235</v>
      </c>
      <c r="H76" s="162"/>
      <c r="I76" s="110" t="s">
        <v>92</v>
      </c>
      <c r="J76" s="109" t="s">
        <v>236</v>
      </c>
      <c r="K76" s="110" t="s">
        <v>90</v>
      </c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</row>
    <row r="77" spans="1:35" s="14" customFormat="1" ht="18.75" customHeight="1" x14ac:dyDescent="0.25">
      <c r="A77" s="279"/>
      <c r="B77" s="279"/>
      <c r="C77" s="11" t="s">
        <v>258</v>
      </c>
      <c r="D77" s="279"/>
      <c r="E77" s="279"/>
      <c r="F77" s="11" t="s">
        <v>101</v>
      </c>
      <c r="G77" s="11" t="s">
        <v>235</v>
      </c>
      <c r="H77" s="15"/>
      <c r="I77" s="6" t="s">
        <v>92</v>
      </c>
      <c r="J77" s="21" t="s">
        <v>236</v>
      </c>
      <c r="K77" s="6" t="s">
        <v>90</v>
      </c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</row>
    <row r="78" spans="1:35" s="14" customFormat="1" ht="18.75" customHeight="1" x14ac:dyDescent="0.25">
      <c r="A78" s="278"/>
      <c r="B78" s="278"/>
      <c r="C78" s="5" t="s">
        <v>167</v>
      </c>
      <c r="D78" s="278"/>
      <c r="E78" s="278"/>
      <c r="F78" s="11" t="s">
        <v>13</v>
      </c>
      <c r="G78" s="11" t="s">
        <v>18</v>
      </c>
      <c r="H78" s="10"/>
      <c r="I78" s="8" t="s">
        <v>92</v>
      </c>
      <c r="J78" s="21" t="s">
        <v>210</v>
      </c>
      <c r="K78" s="8" t="s">
        <v>90</v>
      </c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s="14" customFormat="1" ht="18.75" customHeight="1" x14ac:dyDescent="0.25">
      <c r="A79" s="278"/>
      <c r="B79" s="278"/>
      <c r="C79" s="5" t="s">
        <v>17</v>
      </c>
      <c r="D79" s="278"/>
      <c r="E79" s="278"/>
      <c r="F79" s="11" t="s">
        <v>13</v>
      </c>
      <c r="G79" s="11" t="s">
        <v>18</v>
      </c>
      <c r="H79" s="10"/>
      <c r="I79" s="8" t="s">
        <v>92</v>
      </c>
      <c r="J79" s="5" t="s">
        <v>210</v>
      </c>
      <c r="K79" s="8" t="s">
        <v>90</v>
      </c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A80" s="279"/>
      <c r="B80" s="279"/>
      <c r="C80" s="11" t="s">
        <v>259</v>
      </c>
      <c r="D80" s="279"/>
      <c r="E80" s="279"/>
      <c r="F80" s="11" t="s">
        <v>101</v>
      </c>
      <c r="G80" s="11" t="s">
        <v>235</v>
      </c>
      <c r="H80" s="11"/>
      <c r="I80" s="6" t="s">
        <v>92</v>
      </c>
      <c r="J80" s="21" t="s">
        <v>236</v>
      </c>
      <c r="K80" s="6" t="s">
        <v>90</v>
      </c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</row>
    <row r="81" spans="1:35" s="14" customFormat="1" x14ac:dyDescent="0.25">
      <c r="A81" s="280"/>
      <c r="B81" s="280"/>
      <c r="C81" s="106" t="s">
        <v>198</v>
      </c>
      <c r="D81" s="280"/>
      <c r="E81" s="280"/>
      <c r="F81" s="105" t="s">
        <v>31</v>
      </c>
      <c r="G81" s="105" t="s">
        <v>274</v>
      </c>
      <c r="H81" s="162" t="str">
        <f>F81</f>
        <v>MASTER B</v>
      </c>
      <c r="I81" s="110" t="s">
        <v>77</v>
      </c>
      <c r="J81" s="109" t="s">
        <v>210</v>
      </c>
      <c r="K81" s="110" t="s">
        <v>90</v>
      </c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</row>
    <row r="82" spans="1:35" s="14" customFormat="1" x14ac:dyDescent="0.25">
      <c r="A82" s="277"/>
      <c r="B82" s="277"/>
      <c r="C82" s="106" t="s">
        <v>193</v>
      </c>
      <c r="D82" s="277"/>
      <c r="E82" s="277"/>
      <c r="F82" s="105" t="s">
        <v>173</v>
      </c>
      <c r="G82" s="105" t="s">
        <v>170</v>
      </c>
      <c r="H82" s="162" t="str">
        <f>F82</f>
        <v>SUB 23</v>
      </c>
      <c r="I82" s="110" t="s">
        <v>77</v>
      </c>
      <c r="J82" s="109" t="s">
        <v>212</v>
      </c>
      <c r="K82" s="73" t="s">
        <v>90</v>
      </c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1:35" x14ac:dyDescent="0.25">
      <c r="A83" s="277"/>
      <c r="B83" s="277"/>
      <c r="C83" s="5" t="s">
        <v>221</v>
      </c>
      <c r="D83" s="277"/>
      <c r="E83" s="277"/>
      <c r="F83" s="11" t="s">
        <v>25</v>
      </c>
      <c r="G83" s="11" t="s">
        <v>18</v>
      </c>
      <c r="I83" s="8" t="s">
        <v>92</v>
      </c>
      <c r="J83" s="76" t="s">
        <v>210</v>
      </c>
      <c r="K83" s="73" t="s">
        <v>90</v>
      </c>
    </row>
    <row r="84" spans="1:35" x14ac:dyDescent="0.25">
      <c r="A84" s="279"/>
      <c r="B84" s="279"/>
      <c r="C84" s="11" t="s">
        <v>260</v>
      </c>
      <c r="D84" s="279"/>
      <c r="E84" s="279"/>
      <c r="F84" s="11" t="s">
        <v>195</v>
      </c>
      <c r="G84" s="11" t="s">
        <v>235</v>
      </c>
      <c r="H84" s="11"/>
      <c r="I84" s="6" t="s">
        <v>92</v>
      </c>
      <c r="J84" s="21" t="s">
        <v>236</v>
      </c>
      <c r="K84" s="6" t="s">
        <v>90</v>
      </c>
    </row>
    <row r="85" spans="1:35" x14ac:dyDescent="0.25">
      <c r="A85" s="279"/>
      <c r="B85" s="279"/>
      <c r="C85" s="11" t="s">
        <v>261</v>
      </c>
      <c r="D85" s="279"/>
      <c r="E85" s="279"/>
      <c r="F85" s="11" t="s">
        <v>245</v>
      </c>
      <c r="G85" s="11" t="s">
        <v>170</v>
      </c>
      <c r="H85" s="11"/>
      <c r="I85" s="6" t="s">
        <v>92</v>
      </c>
      <c r="J85" s="21" t="s">
        <v>212</v>
      </c>
      <c r="K85" s="6" t="s">
        <v>90</v>
      </c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</row>
    <row r="86" spans="1:35" x14ac:dyDescent="0.25">
      <c r="A86" s="279"/>
      <c r="B86" s="279"/>
      <c r="C86" s="11" t="s">
        <v>262</v>
      </c>
      <c r="D86" s="279"/>
      <c r="E86" s="279"/>
      <c r="F86" s="11" t="s">
        <v>13</v>
      </c>
      <c r="G86" s="11" t="s">
        <v>235</v>
      </c>
      <c r="H86" s="11"/>
      <c r="I86" s="6" t="s">
        <v>77</v>
      </c>
      <c r="J86" s="21" t="s">
        <v>236</v>
      </c>
      <c r="K86" s="6" t="s">
        <v>90</v>
      </c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</row>
    <row r="87" spans="1:35" x14ac:dyDescent="0.25">
      <c r="A87" s="279"/>
      <c r="B87" s="279"/>
      <c r="C87" s="11" t="s">
        <v>263</v>
      </c>
      <c r="D87" s="279"/>
      <c r="E87" s="279"/>
      <c r="F87" s="11" t="s">
        <v>13</v>
      </c>
      <c r="G87" s="11" t="s">
        <v>235</v>
      </c>
      <c r="H87" s="11"/>
      <c r="I87" s="6" t="s">
        <v>77</v>
      </c>
      <c r="J87" s="21" t="s">
        <v>236</v>
      </c>
      <c r="K87" s="6" t="s">
        <v>90</v>
      </c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</row>
    <row r="88" spans="1:35" s="14" customFormat="1" x14ac:dyDescent="0.25">
      <c r="A88" s="280"/>
      <c r="B88" s="280"/>
      <c r="C88" s="105" t="s">
        <v>264</v>
      </c>
      <c r="D88" s="280"/>
      <c r="E88" s="280"/>
      <c r="F88" s="105" t="s">
        <v>123</v>
      </c>
      <c r="G88" s="105" t="s">
        <v>235</v>
      </c>
      <c r="H88" s="162" t="str">
        <f>F88</f>
        <v>MASTER G</v>
      </c>
      <c r="I88" s="110" t="s">
        <v>92</v>
      </c>
      <c r="J88" s="109" t="s">
        <v>236</v>
      </c>
      <c r="K88" s="110" t="s">
        <v>90</v>
      </c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</row>
    <row r="89" spans="1:35" x14ac:dyDescent="0.25">
      <c r="A89" s="279"/>
      <c r="B89" s="279"/>
      <c r="C89" s="11" t="s">
        <v>265</v>
      </c>
      <c r="D89" s="279"/>
      <c r="E89" s="279"/>
      <c r="F89" s="11" t="s">
        <v>195</v>
      </c>
      <c r="G89" s="11" t="s">
        <v>170</v>
      </c>
      <c r="H89" s="11"/>
      <c r="I89" s="6" t="s">
        <v>92</v>
      </c>
      <c r="J89" s="21" t="s">
        <v>212</v>
      </c>
      <c r="K89" s="6" t="s">
        <v>90</v>
      </c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</row>
    <row r="90" spans="1:35" x14ac:dyDescent="0.25">
      <c r="A90" s="280"/>
      <c r="B90" s="280"/>
      <c r="C90" s="105" t="s">
        <v>266</v>
      </c>
      <c r="D90" s="280"/>
      <c r="E90" s="280"/>
      <c r="F90" s="105" t="s">
        <v>34</v>
      </c>
      <c r="G90" s="105" t="s">
        <v>170</v>
      </c>
      <c r="H90" s="162" t="str">
        <f>F90</f>
        <v>MASTER A</v>
      </c>
      <c r="I90" s="110" t="s">
        <v>77</v>
      </c>
      <c r="J90" s="109" t="s">
        <v>212</v>
      </c>
      <c r="K90" s="110" t="s">
        <v>90</v>
      </c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</row>
    <row r="91" spans="1:35" x14ac:dyDescent="0.25">
      <c r="A91" s="280"/>
      <c r="B91" s="280"/>
      <c r="C91" s="105" t="s">
        <v>267</v>
      </c>
      <c r="D91" s="280"/>
      <c r="E91" s="280"/>
      <c r="F91" s="105" t="s">
        <v>50</v>
      </c>
      <c r="G91" s="105" t="s">
        <v>235</v>
      </c>
      <c r="H91" s="162" t="str">
        <f>F91</f>
        <v>MASTER E</v>
      </c>
      <c r="I91" s="110" t="s">
        <v>77</v>
      </c>
      <c r="J91" s="109" t="s">
        <v>236</v>
      </c>
      <c r="K91" s="110" t="s">
        <v>90</v>
      </c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</row>
    <row r="92" spans="1:35" x14ac:dyDescent="0.25">
      <c r="A92" s="279"/>
      <c r="B92" s="279"/>
      <c r="C92" s="11" t="s">
        <v>270</v>
      </c>
      <c r="D92" s="279"/>
      <c r="E92" s="279"/>
      <c r="F92" s="11" t="s">
        <v>245</v>
      </c>
      <c r="G92" s="11" t="s">
        <v>170</v>
      </c>
      <c r="H92" s="11"/>
      <c r="I92" s="6" t="s">
        <v>92</v>
      </c>
      <c r="J92" s="21" t="s">
        <v>212</v>
      </c>
      <c r="K92" s="6" t="s">
        <v>90</v>
      </c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</row>
    <row r="93" spans="1:35" x14ac:dyDescent="0.25">
      <c r="A93" s="278"/>
      <c r="B93" s="278"/>
      <c r="C93" s="5" t="s">
        <v>79</v>
      </c>
      <c r="D93" s="278"/>
      <c r="E93" s="278"/>
      <c r="F93" s="11" t="s">
        <v>13</v>
      </c>
      <c r="G93" s="11" t="s">
        <v>18</v>
      </c>
      <c r="I93" s="8" t="s">
        <v>92</v>
      </c>
      <c r="J93" s="21" t="s">
        <v>210</v>
      </c>
      <c r="K93" s="8" t="s">
        <v>90</v>
      </c>
    </row>
    <row r="94" spans="1:35" x14ac:dyDescent="0.25">
      <c r="A94" s="278"/>
      <c r="B94" s="278"/>
      <c r="C94" s="5" t="s">
        <v>76</v>
      </c>
      <c r="D94" s="278"/>
      <c r="E94" s="278"/>
      <c r="F94" s="11" t="s">
        <v>13</v>
      </c>
      <c r="G94" s="11" t="s">
        <v>18</v>
      </c>
      <c r="I94" s="8" t="s">
        <v>92</v>
      </c>
      <c r="J94" s="21" t="s">
        <v>210</v>
      </c>
      <c r="K94" s="8" t="s">
        <v>90</v>
      </c>
    </row>
    <row r="95" spans="1:35" x14ac:dyDescent="0.25">
      <c r="A95" s="278"/>
      <c r="B95" s="278"/>
      <c r="C95" s="5" t="s">
        <v>219</v>
      </c>
      <c r="D95" s="278"/>
      <c r="E95" s="278"/>
      <c r="F95" s="11" t="s">
        <v>135</v>
      </c>
      <c r="G95" s="11" t="s">
        <v>184</v>
      </c>
      <c r="I95" s="8" t="s">
        <v>92</v>
      </c>
      <c r="J95" s="21" t="s">
        <v>210</v>
      </c>
      <c r="K95" s="8" t="s">
        <v>90</v>
      </c>
    </row>
    <row r="96" spans="1:35" s="14" customFormat="1" x14ac:dyDescent="0.25">
      <c r="A96" s="279"/>
      <c r="B96" s="279"/>
      <c r="C96" s="11" t="s">
        <v>272</v>
      </c>
      <c r="D96" s="279"/>
      <c r="E96" s="279"/>
      <c r="F96" s="11" t="s">
        <v>50</v>
      </c>
      <c r="G96" s="11" t="s">
        <v>170</v>
      </c>
      <c r="H96" s="11"/>
      <c r="I96" s="6" t="s">
        <v>77</v>
      </c>
      <c r="J96" s="21" t="s">
        <v>212</v>
      </c>
      <c r="K96" s="6" t="s">
        <v>90</v>
      </c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1:35" s="14" customFormat="1" x14ac:dyDescent="0.25">
      <c r="A97" s="278"/>
      <c r="B97" s="278"/>
      <c r="C97" s="5" t="s">
        <v>188</v>
      </c>
      <c r="D97" s="278"/>
      <c r="E97" s="278"/>
      <c r="F97" s="11" t="s">
        <v>135</v>
      </c>
      <c r="G97" s="11" t="s">
        <v>170</v>
      </c>
      <c r="H97" s="10"/>
      <c r="I97" s="8" t="s">
        <v>92</v>
      </c>
      <c r="J97" s="21" t="s">
        <v>212</v>
      </c>
      <c r="K97" s="8" t="s">
        <v>90</v>
      </c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1:35" s="14" customFormat="1" x14ac:dyDescent="0.25">
      <c r="A98" s="278"/>
      <c r="B98" s="278"/>
      <c r="C98" s="5" t="s">
        <v>190</v>
      </c>
      <c r="D98" s="278"/>
      <c r="E98" s="278"/>
      <c r="F98" s="11" t="s">
        <v>13</v>
      </c>
      <c r="G98" s="11" t="s">
        <v>170</v>
      </c>
      <c r="H98" s="10"/>
      <c r="I98" s="8" t="s">
        <v>92</v>
      </c>
      <c r="J98" s="21" t="s">
        <v>212</v>
      </c>
      <c r="K98" s="8" t="s">
        <v>90</v>
      </c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35" s="14" customFormat="1" x14ac:dyDescent="0.25">
      <c r="A99" s="278"/>
      <c r="B99" s="278"/>
      <c r="C99" s="5" t="s">
        <v>191</v>
      </c>
      <c r="D99" s="278"/>
      <c r="E99" s="278"/>
      <c r="F99" s="11" t="s">
        <v>13</v>
      </c>
      <c r="G99" s="11" t="s">
        <v>170</v>
      </c>
      <c r="H99" s="10"/>
      <c r="I99" s="8" t="s">
        <v>92</v>
      </c>
      <c r="J99" s="21" t="s">
        <v>212</v>
      </c>
      <c r="K99" s="8" t="s">
        <v>90</v>
      </c>
    </row>
    <row r="100" spans="1:35" x14ac:dyDescent="0.25">
      <c r="A100" s="278"/>
      <c r="B100" s="278"/>
      <c r="C100" s="5" t="s">
        <v>192</v>
      </c>
      <c r="D100" s="278"/>
      <c r="E100" s="278"/>
      <c r="F100" s="11" t="s">
        <v>25</v>
      </c>
      <c r="G100" s="11" t="s">
        <v>170</v>
      </c>
      <c r="I100" s="8" t="s">
        <v>92</v>
      </c>
      <c r="J100" s="21" t="s">
        <v>212</v>
      </c>
      <c r="K100" s="8" t="s">
        <v>90</v>
      </c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</row>
    <row r="101" spans="1:35" x14ac:dyDescent="0.25">
      <c r="A101" s="281"/>
      <c r="B101" s="281"/>
      <c r="C101" s="33" t="s">
        <v>58</v>
      </c>
      <c r="D101" s="281"/>
      <c r="E101" s="281"/>
      <c r="F101" s="35" t="s">
        <v>102</v>
      </c>
      <c r="G101" s="35" t="s">
        <v>234</v>
      </c>
      <c r="H101" s="35"/>
      <c r="I101" s="89" t="s">
        <v>92</v>
      </c>
      <c r="J101" s="21" t="s">
        <v>210</v>
      </c>
      <c r="K101" s="34" t="s">
        <v>90</v>
      </c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</row>
    <row r="102" spans="1:35" s="14" customFormat="1" x14ac:dyDescent="0.25">
      <c r="A102" s="277"/>
      <c r="B102" s="277"/>
      <c r="C102" s="75" t="s">
        <v>194</v>
      </c>
      <c r="D102" s="277"/>
      <c r="E102" s="277"/>
      <c r="F102" s="71" t="s">
        <v>195</v>
      </c>
      <c r="G102" s="11" t="s">
        <v>170</v>
      </c>
      <c r="H102" s="10"/>
      <c r="I102" s="89" t="s">
        <v>92</v>
      </c>
      <c r="J102" s="76" t="s">
        <v>212</v>
      </c>
      <c r="K102" s="73" t="s">
        <v>90</v>
      </c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1:35" s="14" customFormat="1" x14ac:dyDescent="0.25">
      <c r="A103" s="277"/>
      <c r="B103" s="277"/>
      <c r="C103" s="75" t="s">
        <v>196</v>
      </c>
      <c r="D103" s="277"/>
      <c r="E103" s="277"/>
      <c r="F103" s="71" t="s">
        <v>197</v>
      </c>
      <c r="G103" s="11" t="s">
        <v>170</v>
      </c>
      <c r="H103" s="10"/>
      <c r="I103" s="89" t="s">
        <v>92</v>
      </c>
      <c r="J103" s="76" t="s">
        <v>212</v>
      </c>
      <c r="K103" s="73" t="s">
        <v>90</v>
      </c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1:35" x14ac:dyDescent="0.25">
      <c r="A104" s="276"/>
      <c r="B104" s="276"/>
      <c r="C104" s="2" t="s">
        <v>134</v>
      </c>
      <c r="D104" s="276"/>
      <c r="E104" s="276"/>
      <c r="F104" s="13" t="s">
        <v>135</v>
      </c>
      <c r="G104" s="13" t="s">
        <v>18</v>
      </c>
      <c r="H104" s="13"/>
      <c r="I104" s="89" t="s">
        <v>92</v>
      </c>
      <c r="J104" s="21" t="s">
        <v>210</v>
      </c>
      <c r="K104" s="1" t="s">
        <v>90</v>
      </c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</row>
    <row r="105" spans="1:35" s="14" customFormat="1" x14ac:dyDescent="0.25">
      <c r="A105" s="278"/>
      <c r="B105" s="278"/>
      <c r="C105" s="3" t="s">
        <v>200</v>
      </c>
      <c r="D105" s="278"/>
      <c r="E105" s="278"/>
      <c r="F105" s="12" t="s">
        <v>123</v>
      </c>
      <c r="G105" s="11" t="s">
        <v>170</v>
      </c>
      <c r="H105" s="10"/>
      <c r="I105" s="8" t="s">
        <v>92</v>
      </c>
      <c r="J105" s="21" t="s">
        <v>212</v>
      </c>
      <c r="K105" s="8" t="s">
        <v>90</v>
      </c>
    </row>
    <row r="106" spans="1:35" s="14" customFormat="1" x14ac:dyDescent="0.25">
      <c r="A106" s="276"/>
      <c r="B106" s="276"/>
      <c r="C106" s="2" t="s">
        <v>94</v>
      </c>
      <c r="D106" s="276"/>
      <c r="E106" s="276"/>
      <c r="F106" s="13" t="s">
        <v>102</v>
      </c>
      <c r="G106" s="13" t="s">
        <v>57</v>
      </c>
      <c r="H106" s="13"/>
      <c r="I106" s="89" t="s">
        <v>92</v>
      </c>
      <c r="J106" s="21" t="s">
        <v>210</v>
      </c>
      <c r="K106" s="1" t="s">
        <v>90</v>
      </c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spans="1:35" s="14" customFormat="1" x14ac:dyDescent="0.25">
      <c r="A107" s="283"/>
      <c r="B107" s="283"/>
      <c r="C107" s="3" t="s">
        <v>201</v>
      </c>
      <c r="D107" s="283"/>
      <c r="E107" s="283"/>
      <c r="F107" s="12" t="s">
        <v>25</v>
      </c>
      <c r="G107" s="30" t="s">
        <v>18</v>
      </c>
      <c r="H107" s="30"/>
      <c r="I107" s="8" t="s">
        <v>92</v>
      </c>
      <c r="J107" s="21" t="s">
        <v>210</v>
      </c>
      <c r="K107" s="49" t="s">
        <v>66</v>
      </c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35" x14ac:dyDescent="0.25">
      <c r="A108" s="278"/>
      <c r="B108" s="278"/>
      <c r="C108" s="3" t="s">
        <v>202</v>
      </c>
      <c r="D108" s="278"/>
      <c r="E108" s="278"/>
      <c r="F108" s="12" t="s">
        <v>195</v>
      </c>
      <c r="G108" s="11" t="s">
        <v>170</v>
      </c>
      <c r="I108" s="8" t="s">
        <v>92</v>
      </c>
      <c r="J108" s="21" t="s">
        <v>212</v>
      </c>
      <c r="K108" s="8" t="s">
        <v>90</v>
      </c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</row>
    <row r="109" spans="1:35" s="14" customFormat="1" x14ac:dyDescent="0.25">
      <c r="A109" s="278"/>
      <c r="B109" s="278"/>
      <c r="C109" s="5" t="s">
        <v>103</v>
      </c>
      <c r="D109" s="278"/>
      <c r="E109" s="278"/>
      <c r="F109" s="12" t="s">
        <v>102</v>
      </c>
      <c r="G109" s="11" t="s">
        <v>116</v>
      </c>
      <c r="H109" s="10"/>
      <c r="I109" s="8" t="s">
        <v>92</v>
      </c>
      <c r="J109" s="21" t="s">
        <v>129</v>
      </c>
      <c r="K109" s="8" t="s">
        <v>90</v>
      </c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</row>
    <row r="110" spans="1:35" s="14" customFormat="1" x14ac:dyDescent="0.25">
      <c r="A110" s="278"/>
      <c r="B110" s="278"/>
      <c r="C110" s="3" t="s">
        <v>216</v>
      </c>
      <c r="D110" s="278"/>
      <c r="E110" s="278"/>
      <c r="F110" s="12" t="s">
        <v>25</v>
      </c>
      <c r="G110" s="11" t="s">
        <v>170</v>
      </c>
      <c r="H110" s="10"/>
      <c r="I110" s="8" t="s">
        <v>77</v>
      </c>
      <c r="J110" s="57" t="s">
        <v>212</v>
      </c>
      <c r="K110" s="8" t="s">
        <v>90</v>
      </c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</row>
    <row r="111" spans="1:35" s="14" customFormat="1" x14ac:dyDescent="0.25">
      <c r="A111" s="284"/>
      <c r="B111" s="284"/>
      <c r="C111" s="2" t="s">
        <v>61</v>
      </c>
      <c r="D111" s="284"/>
      <c r="E111" s="284"/>
      <c r="F111" s="13" t="s">
        <v>87</v>
      </c>
      <c r="G111" s="13" t="s">
        <v>18</v>
      </c>
      <c r="H111" s="13"/>
      <c r="I111" s="89" t="s">
        <v>92</v>
      </c>
      <c r="J111" s="21" t="s">
        <v>210</v>
      </c>
      <c r="K111" s="7" t="s">
        <v>90</v>
      </c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35" s="29" customFormat="1" x14ac:dyDescent="0.25">
      <c r="A112" s="278"/>
      <c r="B112" s="278"/>
      <c r="C112" s="3" t="s">
        <v>203</v>
      </c>
      <c r="D112" s="278"/>
      <c r="E112" s="278"/>
      <c r="F112" s="13" t="s">
        <v>13</v>
      </c>
      <c r="G112" s="11" t="s">
        <v>170</v>
      </c>
      <c r="H112" s="10"/>
      <c r="I112" s="8" t="s">
        <v>77</v>
      </c>
      <c r="J112" s="21" t="s">
        <v>212</v>
      </c>
      <c r="K112" s="8" t="s">
        <v>90</v>
      </c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</row>
    <row r="113" spans="1:35" s="29" customFormat="1" x14ac:dyDescent="0.25">
      <c r="A113" s="278"/>
      <c r="B113" s="278"/>
      <c r="C113" s="5" t="s">
        <v>29</v>
      </c>
      <c r="D113" s="278"/>
      <c r="E113" s="278"/>
      <c r="F113" s="11" t="s">
        <v>7</v>
      </c>
      <c r="G113" s="11" t="s">
        <v>37</v>
      </c>
      <c r="H113" s="10"/>
      <c r="I113" s="8" t="s">
        <v>92</v>
      </c>
      <c r="J113" s="21"/>
      <c r="K113" s="8" t="s">
        <v>90</v>
      </c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</row>
    <row r="114" spans="1:35" s="14" customFormat="1" x14ac:dyDescent="0.25">
      <c r="A114" s="278"/>
      <c r="B114" s="278"/>
      <c r="C114" s="3" t="s">
        <v>205</v>
      </c>
      <c r="D114" s="278"/>
      <c r="E114" s="278"/>
      <c r="F114" s="12" t="s">
        <v>13</v>
      </c>
      <c r="G114" s="11" t="s">
        <v>170</v>
      </c>
      <c r="H114" s="10"/>
      <c r="I114" s="8" t="s">
        <v>77</v>
      </c>
      <c r="J114" s="21" t="s">
        <v>212</v>
      </c>
      <c r="K114" s="8" t="s">
        <v>90</v>
      </c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</row>
    <row r="115" spans="1:35" s="14" customFormat="1" x14ac:dyDescent="0.25">
      <c r="A115" s="278"/>
      <c r="B115" s="278"/>
      <c r="C115" s="3" t="s">
        <v>206</v>
      </c>
      <c r="D115" s="278"/>
      <c r="E115" s="278"/>
      <c r="F115" s="12" t="s">
        <v>173</v>
      </c>
      <c r="G115" s="11" t="s">
        <v>170</v>
      </c>
      <c r="H115" s="10"/>
      <c r="I115" s="8" t="s">
        <v>77</v>
      </c>
      <c r="J115" s="21" t="s">
        <v>212</v>
      </c>
      <c r="K115" s="8" t="s">
        <v>90</v>
      </c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</row>
    <row r="116" spans="1:35" x14ac:dyDescent="0.25">
      <c r="A116" s="276"/>
      <c r="B116" s="276"/>
      <c r="C116" s="2" t="s">
        <v>100</v>
      </c>
      <c r="D116" s="276"/>
      <c r="E116" s="276"/>
      <c r="F116" s="13" t="s">
        <v>50</v>
      </c>
      <c r="G116" s="13" t="s">
        <v>99</v>
      </c>
      <c r="H116" s="13"/>
      <c r="I116" s="89" t="s">
        <v>92</v>
      </c>
      <c r="J116" s="28" t="s">
        <v>126</v>
      </c>
      <c r="K116" s="1" t="s">
        <v>90</v>
      </c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</row>
    <row r="117" spans="1:35" x14ac:dyDescent="0.25">
      <c r="A117" s="281"/>
      <c r="B117" s="281"/>
      <c r="C117" s="33" t="s">
        <v>33</v>
      </c>
      <c r="D117" s="281"/>
      <c r="E117" s="281"/>
      <c r="F117" s="35" t="s">
        <v>34</v>
      </c>
      <c r="G117" s="35" t="s">
        <v>37</v>
      </c>
      <c r="H117" s="35"/>
      <c r="I117" s="89" t="s">
        <v>92</v>
      </c>
      <c r="K117" s="34" t="s">
        <v>90</v>
      </c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</row>
    <row r="118" spans="1:35" x14ac:dyDescent="0.25">
      <c r="A118" s="278"/>
      <c r="B118" s="278"/>
      <c r="C118" s="5" t="s">
        <v>27</v>
      </c>
      <c r="D118" s="278"/>
      <c r="E118" s="278"/>
      <c r="F118" s="11" t="s">
        <v>13</v>
      </c>
      <c r="G118" s="11" t="s">
        <v>36</v>
      </c>
      <c r="I118" s="8" t="s">
        <v>92</v>
      </c>
      <c r="J118" s="21" t="s">
        <v>273</v>
      </c>
      <c r="K118" s="8" t="s">
        <v>90</v>
      </c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</row>
    <row r="119" spans="1:35" x14ac:dyDescent="0.25">
      <c r="A119" s="276"/>
      <c r="B119" s="276"/>
      <c r="C119" s="2" t="s">
        <v>98</v>
      </c>
      <c r="D119" s="276"/>
      <c r="E119" s="276"/>
      <c r="F119" s="13" t="s">
        <v>101</v>
      </c>
      <c r="G119" s="13" t="s">
        <v>99</v>
      </c>
      <c r="H119" s="13"/>
      <c r="I119" s="89" t="s">
        <v>92</v>
      </c>
      <c r="J119" s="28" t="s">
        <v>126</v>
      </c>
      <c r="K119" s="1" t="s">
        <v>90</v>
      </c>
    </row>
    <row r="120" spans="1:35" x14ac:dyDescent="0.25">
      <c r="A120" s="278"/>
      <c r="B120" s="278"/>
      <c r="C120" s="5" t="s">
        <v>67</v>
      </c>
      <c r="D120" s="278"/>
      <c r="E120" s="278"/>
      <c r="F120" s="11" t="s">
        <v>7</v>
      </c>
      <c r="G120" s="11" t="s">
        <v>26</v>
      </c>
      <c r="I120" s="8" t="s">
        <v>92</v>
      </c>
      <c r="K120" s="8" t="s">
        <v>90</v>
      </c>
    </row>
    <row r="121" spans="1:35" x14ac:dyDescent="0.25">
      <c r="A121" s="278"/>
      <c r="B121" s="278"/>
      <c r="C121" s="5" t="s">
        <v>70</v>
      </c>
      <c r="D121" s="278"/>
      <c r="E121" s="278"/>
      <c r="F121" s="11" t="s">
        <v>31</v>
      </c>
      <c r="G121" s="11" t="s">
        <v>71</v>
      </c>
      <c r="I121" s="8" t="s">
        <v>92</v>
      </c>
      <c r="J121" s="5"/>
      <c r="K121" s="8" t="s">
        <v>90</v>
      </c>
    </row>
    <row r="122" spans="1:35" x14ac:dyDescent="0.25">
      <c r="A122" s="276"/>
      <c r="B122" s="276"/>
      <c r="C122" s="2" t="s">
        <v>96</v>
      </c>
      <c r="D122" s="276"/>
      <c r="E122" s="276"/>
      <c r="F122" s="13" t="s">
        <v>123</v>
      </c>
      <c r="G122" s="13" t="s">
        <v>18</v>
      </c>
      <c r="H122" s="13"/>
      <c r="I122" s="89" t="s">
        <v>92</v>
      </c>
      <c r="J122" s="14"/>
      <c r="K122" s="1" t="s">
        <v>90</v>
      </c>
    </row>
    <row r="123" spans="1:35" x14ac:dyDescent="0.25">
      <c r="A123" s="278"/>
      <c r="B123" s="278"/>
      <c r="C123" s="5" t="s">
        <v>68</v>
      </c>
      <c r="D123" s="278"/>
      <c r="E123" s="278"/>
      <c r="F123" s="11" t="s">
        <v>7</v>
      </c>
      <c r="G123" s="11" t="s">
        <v>18</v>
      </c>
      <c r="I123" s="8" t="s">
        <v>92</v>
      </c>
      <c r="J123" s="36"/>
      <c r="K123" s="8" t="s">
        <v>90</v>
      </c>
    </row>
    <row r="124" spans="1:35" s="14" customFormat="1" x14ac:dyDescent="0.25">
      <c r="A124" s="278"/>
      <c r="B124" s="278"/>
      <c r="C124" s="5" t="s">
        <v>117</v>
      </c>
      <c r="D124" s="278"/>
      <c r="E124" s="278"/>
      <c r="F124" s="11" t="s">
        <v>13</v>
      </c>
      <c r="G124" s="11" t="s">
        <v>118</v>
      </c>
      <c r="H124" s="10"/>
      <c r="I124" s="8" t="s">
        <v>92</v>
      </c>
      <c r="J124" s="21" t="s">
        <v>210</v>
      </c>
      <c r="K124" s="8" t="s">
        <v>90</v>
      </c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</row>
    <row r="125" spans="1:35" s="14" customFormat="1" x14ac:dyDescent="0.25">
      <c r="A125" s="278"/>
      <c r="B125" s="278"/>
      <c r="C125" s="5" t="s">
        <v>136</v>
      </c>
      <c r="D125" s="278"/>
      <c r="E125" s="278"/>
      <c r="F125" s="11" t="s">
        <v>135</v>
      </c>
      <c r="G125" s="11" t="s">
        <v>18</v>
      </c>
      <c r="H125" s="10"/>
      <c r="I125" s="8" t="s">
        <v>92</v>
      </c>
      <c r="J125" s="21">
        <f>2021-2003</f>
        <v>18</v>
      </c>
      <c r="K125" s="8" t="s">
        <v>90</v>
      </c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spans="1:35" s="14" customFormat="1" x14ac:dyDescent="0.25">
      <c r="A126" s="278"/>
      <c r="B126" s="278"/>
      <c r="C126" s="5" t="s">
        <v>108</v>
      </c>
      <c r="D126" s="278"/>
      <c r="E126" s="278"/>
      <c r="F126" s="11" t="s">
        <v>50</v>
      </c>
      <c r="G126" s="11" t="s">
        <v>71</v>
      </c>
      <c r="H126" s="10"/>
      <c r="I126" s="8" t="s">
        <v>92</v>
      </c>
      <c r="J126" s="5"/>
      <c r="K126" s="8" t="s">
        <v>90</v>
      </c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35" s="14" customFormat="1" x14ac:dyDescent="0.25">
      <c r="A127" s="278"/>
      <c r="B127" s="278"/>
      <c r="C127" s="5" t="s">
        <v>107</v>
      </c>
      <c r="D127" s="278"/>
      <c r="E127" s="278"/>
      <c r="F127" s="11" t="s">
        <v>50</v>
      </c>
      <c r="G127" s="11" t="s">
        <v>71</v>
      </c>
      <c r="H127" s="10"/>
      <c r="I127" s="8" t="s">
        <v>92</v>
      </c>
      <c r="J127" s="5"/>
      <c r="K127" s="8" t="s">
        <v>90</v>
      </c>
    </row>
    <row r="128" spans="1:35" x14ac:dyDescent="0.25">
      <c r="A128" s="276"/>
      <c r="B128" s="276"/>
      <c r="C128" s="2" t="s">
        <v>140</v>
      </c>
      <c r="D128" s="276"/>
      <c r="E128" s="276"/>
      <c r="F128" s="13" t="s">
        <v>142</v>
      </c>
      <c r="G128" s="13" t="s">
        <v>18</v>
      </c>
      <c r="H128" s="13"/>
      <c r="I128" s="89" t="s">
        <v>92</v>
      </c>
      <c r="J128" s="28">
        <f>2021-2006</f>
        <v>15</v>
      </c>
      <c r="K128" s="1" t="s">
        <v>90</v>
      </c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</row>
    <row r="129" spans="1:35" x14ac:dyDescent="0.25">
      <c r="A129" s="278"/>
      <c r="B129" s="278"/>
      <c r="C129" s="5" t="s">
        <v>109</v>
      </c>
      <c r="D129" s="278"/>
      <c r="E129" s="278"/>
      <c r="F129" s="11" t="s">
        <v>101</v>
      </c>
      <c r="G129" s="11" t="s">
        <v>71</v>
      </c>
      <c r="I129" s="8" t="s">
        <v>92</v>
      </c>
      <c r="K129" s="8" t="s">
        <v>90</v>
      </c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</row>
    <row r="130" spans="1:35" s="2" customFormat="1" x14ac:dyDescent="0.25">
      <c r="A130" s="278"/>
      <c r="B130" s="278"/>
      <c r="C130" s="5" t="s">
        <v>110</v>
      </c>
      <c r="D130" s="278"/>
      <c r="E130" s="278"/>
      <c r="F130" s="11" t="s">
        <v>50</v>
      </c>
      <c r="G130" s="11" t="s">
        <v>71</v>
      </c>
      <c r="H130" s="10"/>
      <c r="I130" s="8" t="s">
        <v>92</v>
      </c>
      <c r="J130" s="14"/>
      <c r="K130" s="8" t="s">
        <v>90</v>
      </c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</row>
    <row r="131" spans="1:35" x14ac:dyDescent="0.25">
      <c r="A131" s="278"/>
      <c r="B131" s="278"/>
      <c r="C131" s="5" t="s">
        <v>112</v>
      </c>
      <c r="D131" s="278"/>
      <c r="E131" s="278"/>
      <c r="F131" s="11" t="s">
        <v>101</v>
      </c>
      <c r="G131" s="11" t="s">
        <v>71</v>
      </c>
      <c r="I131" s="8" t="s">
        <v>92</v>
      </c>
      <c r="J131" s="14"/>
      <c r="K131" s="8" t="s">
        <v>90</v>
      </c>
    </row>
    <row r="132" spans="1:35" x14ac:dyDescent="0.25">
      <c r="A132" s="276"/>
      <c r="B132" s="276"/>
      <c r="C132" s="2" t="s">
        <v>138</v>
      </c>
      <c r="D132" s="276"/>
      <c r="E132" s="276"/>
      <c r="F132" s="13" t="s">
        <v>114</v>
      </c>
      <c r="G132" s="13" t="s">
        <v>18</v>
      </c>
      <c r="H132" s="13"/>
      <c r="I132" s="89" t="s">
        <v>92</v>
      </c>
      <c r="J132" s="28">
        <f>2021-2008</f>
        <v>13</v>
      </c>
      <c r="K132" s="1" t="s">
        <v>90</v>
      </c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x14ac:dyDescent="0.25">
      <c r="A133" s="278"/>
      <c r="B133" s="278"/>
      <c r="C133" s="5" t="s">
        <v>145</v>
      </c>
      <c r="D133" s="278"/>
      <c r="E133" s="278"/>
      <c r="F133" s="11" t="s">
        <v>142</v>
      </c>
      <c r="G133" s="11" t="s">
        <v>18</v>
      </c>
      <c r="I133" s="8" t="s">
        <v>92</v>
      </c>
      <c r="J133" s="21">
        <f>2021-2006</f>
        <v>15</v>
      </c>
      <c r="K133" s="8" t="s">
        <v>90</v>
      </c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1:35" s="33" customFormat="1" x14ac:dyDescent="0.25">
      <c r="A134" s="278"/>
      <c r="B134" s="278"/>
      <c r="C134" s="5" t="s">
        <v>141</v>
      </c>
      <c r="D134" s="278"/>
      <c r="E134" s="278"/>
      <c r="F134" s="11" t="s">
        <v>142</v>
      </c>
      <c r="G134" s="11" t="s">
        <v>18</v>
      </c>
      <c r="H134" s="10"/>
      <c r="I134" s="8" t="s">
        <v>92</v>
      </c>
      <c r="J134" s="21">
        <f>2021-2006</f>
        <v>15</v>
      </c>
      <c r="K134" s="8" t="s">
        <v>90</v>
      </c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spans="1:35" x14ac:dyDescent="0.25">
      <c r="A135" s="284"/>
      <c r="B135" s="284"/>
      <c r="C135" s="2" t="s">
        <v>9</v>
      </c>
      <c r="D135" s="284"/>
      <c r="E135" s="284"/>
      <c r="F135" s="13" t="s">
        <v>88</v>
      </c>
      <c r="G135" s="13" t="s">
        <v>18</v>
      </c>
      <c r="H135" s="13"/>
      <c r="I135" s="89" t="s">
        <v>92</v>
      </c>
      <c r="J135" s="5"/>
      <c r="K135" s="7" t="s">
        <v>90</v>
      </c>
    </row>
    <row r="136" spans="1:35" x14ac:dyDescent="0.25">
      <c r="A136" s="278"/>
      <c r="B136" s="278"/>
      <c r="C136" s="5" t="s">
        <v>115</v>
      </c>
      <c r="D136" s="278"/>
      <c r="E136" s="278"/>
      <c r="F136" s="11" t="s">
        <v>7</v>
      </c>
      <c r="G136" s="11" t="s">
        <v>18</v>
      </c>
      <c r="I136" s="8" t="s">
        <v>77</v>
      </c>
      <c r="J136" s="14"/>
      <c r="K136" s="8" t="s">
        <v>90</v>
      </c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</row>
    <row r="137" spans="1:35" x14ac:dyDescent="0.25">
      <c r="A137" s="278"/>
      <c r="B137" s="278"/>
      <c r="C137" s="5" t="s">
        <v>139</v>
      </c>
      <c r="D137" s="278"/>
      <c r="E137" s="278"/>
      <c r="F137" s="11" t="s">
        <v>114</v>
      </c>
      <c r="G137" s="11" t="s">
        <v>18</v>
      </c>
      <c r="I137" s="8" t="s">
        <v>92</v>
      </c>
      <c r="J137" s="21">
        <f>2021-2008</f>
        <v>13</v>
      </c>
      <c r="K137" s="8" t="s">
        <v>90</v>
      </c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35" x14ac:dyDescent="0.25">
      <c r="A138" s="276"/>
      <c r="B138" s="276"/>
      <c r="C138" s="2" t="s">
        <v>111</v>
      </c>
      <c r="D138" s="276"/>
      <c r="E138" s="276"/>
      <c r="F138" s="13" t="s">
        <v>101</v>
      </c>
      <c r="G138" s="13" t="s">
        <v>71</v>
      </c>
      <c r="H138" s="13" t="s">
        <v>77</v>
      </c>
      <c r="I138" s="89" t="s">
        <v>77</v>
      </c>
      <c r="J138" s="5" t="s">
        <v>210</v>
      </c>
      <c r="K138" s="1" t="s">
        <v>90</v>
      </c>
    </row>
    <row r="139" spans="1:35" s="33" customFormat="1" x14ac:dyDescent="0.25">
      <c r="A139" s="276"/>
      <c r="B139" s="276"/>
      <c r="C139" s="2" t="s">
        <v>137</v>
      </c>
      <c r="D139" s="276"/>
      <c r="E139" s="276"/>
      <c r="F139" s="13" t="s">
        <v>135</v>
      </c>
      <c r="G139" s="13" t="s">
        <v>18</v>
      </c>
      <c r="H139" s="13" t="s">
        <v>77</v>
      </c>
      <c r="I139" s="89" t="s">
        <v>77</v>
      </c>
      <c r="J139" s="28" t="s">
        <v>210</v>
      </c>
      <c r="K139" s="1" t="s">
        <v>90</v>
      </c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</row>
    <row r="140" spans="1:35" x14ac:dyDescent="0.25">
      <c r="A140" s="278"/>
      <c r="B140" s="278"/>
      <c r="C140" s="5" t="s">
        <v>132</v>
      </c>
      <c r="D140" s="278"/>
      <c r="E140" s="278"/>
      <c r="F140" s="11" t="s">
        <v>31</v>
      </c>
      <c r="G140" s="11" t="s">
        <v>18</v>
      </c>
      <c r="I140" s="8" t="s">
        <v>77</v>
      </c>
      <c r="J140" s="21" t="s">
        <v>210</v>
      </c>
      <c r="K140" s="8" t="s">
        <v>90</v>
      </c>
    </row>
    <row r="141" spans="1:35" x14ac:dyDescent="0.25">
      <c r="A141" s="278"/>
      <c r="B141" s="278"/>
      <c r="C141" s="5" t="s">
        <v>144</v>
      </c>
      <c r="D141" s="278"/>
      <c r="E141" s="278"/>
      <c r="F141" s="11" t="s">
        <v>7</v>
      </c>
      <c r="G141" s="11" t="s">
        <v>37</v>
      </c>
      <c r="I141" s="8" t="s">
        <v>92</v>
      </c>
      <c r="K141" s="8" t="s">
        <v>90</v>
      </c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</row>
    <row r="142" spans="1:35" x14ac:dyDescent="0.25">
      <c r="A142" s="281"/>
      <c r="B142" s="281"/>
      <c r="C142" s="33" t="s">
        <v>24</v>
      </c>
      <c r="D142" s="281"/>
      <c r="E142" s="281"/>
      <c r="F142" s="35" t="s">
        <v>25</v>
      </c>
      <c r="G142" s="35" t="s">
        <v>36</v>
      </c>
      <c r="H142" s="35"/>
      <c r="I142" s="89" t="s">
        <v>92</v>
      </c>
      <c r="J142" s="21" t="s">
        <v>273</v>
      </c>
      <c r="K142" s="34" t="s">
        <v>90</v>
      </c>
    </row>
    <row r="143" spans="1:35" s="33" customFormat="1" x14ac:dyDescent="0.25">
      <c r="A143" s="278"/>
      <c r="B143" s="278"/>
      <c r="C143" s="5" t="s">
        <v>35</v>
      </c>
      <c r="D143" s="278"/>
      <c r="E143" s="278"/>
      <c r="F143" s="11" t="s">
        <v>34</v>
      </c>
      <c r="G143" s="11" t="s">
        <v>26</v>
      </c>
      <c r="H143" s="10"/>
      <c r="I143" s="8" t="s">
        <v>92</v>
      </c>
      <c r="J143" s="21"/>
      <c r="K143" s="8" t="s">
        <v>90</v>
      </c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</row>
    <row r="144" spans="1:35" s="33" customFormat="1" x14ac:dyDescent="0.25">
      <c r="A144" s="281"/>
      <c r="B144" s="281"/>
      <c r="C144" s="33" t="s">
        <v>80</v>
      </c>
      <c r="D144" s="281"/>
      <c r="E144" s="281"/>
      <c r="F144" s="35" t="s">
        <v>7</v>
      </c>
      <c r="G144" s="35" t="s">
        <v>18</v>
      </c>
      <c r="H144" s="35"/>
      <c r="I144" s="89" t="s">
        <v>77</v>
      </c>
      <c r="J144" s="21" t="s">
        <v>210</v>
      </c>
      <c r="K144" s="34" t="s">
        <v>90</v>
      </c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</row>
    <row r="145" spans="1:35" x14ac:dyDescent="0.25">
      <c r="A145" s="281"/>
      <c r="B145" s="281"/>
      <c r="C145" s="33" t="s">
        <v>30</v>
      </c>
      <c r="D145" s="281"/>
      <c r="E145" s="281"/>
      <c r="F145" s="35" t="s">
        <v>31</v>
      </c>
      <c r="G145" s="35" t="s">
        <v>37</v>
      </c>
      <c r="H145" s="35"/>
      <c r="I145" s="89" t="s">
        <v>77</v>
      </c>
      <c r="J145" s="36" t="s">
        <v>230</v>
      </c>
      <c r="K145" s="34" t="s">
        <v>90</v>
      </c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</row>
    <row r="146" spans="1:35" x14ac:dyDescent="0.25">
      <c r="A146" s="278"/>
      <c r="B146" s="278"/>
      <c r="C146" s="5" t="s">
        <v>78</v>
      </c>
      <c r="D146" s="278"/>
      <c r="E146" s="278"/>
      <c r="F146" s="11" t="s">
        <v>50</v>
      </c>
      <c r="G146" s="11" t="s">
        <v>18</v>
      </c>
      <c r="I146" s="8" t="s">
        <v>92</v>
      </c>
      <c r="K146" s="8" t="s">
        <v>90</v>
      </c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</row>
    <row r="147" spans="1:35" x14ac:dyDescent="0.25">
      <c r="A147" s="278"/>
      <c r="B147" s="278"/>
      <c r="C147" s="5" t="s">
        <v>64</v>
      </c>
      <c r="D147" s="278"/>
      <c r="E147" s="278"/>
      <c r="F147" s="11" t="s">
        <v>13</v>
      </c>
      <c r="G147" s="11" t="s">
        <v>18</v>
      </c>
      <c r="I147" s="8" t="s">
        <v>92</v>
      </c>
      <c r="J147" s="21" t="s">
        <v>210</v>
      </c>
      <c r="K147" s="8" t="s">
        <v>90</v>
      </c>
    </row>
    <row r="148" spans="1:35" x14ac:dyDescent="0.25">
      <c r="A148" s="278"/>
      <c r="B148" s="278"/>
      <c r="C148" s="5" t="s">
        <v>82</v>
      </c>
      <c r="D148" s="278"/>
      <c r="E148" s="278"/>
      <c r="F148" s="11" t="s">
        <v>13</v>
      </c>
      <c r="G148" s="11" t="s">
        <v>83</v>
      </c>
      <c r="I148" s="8" t="s">
        <v>77</v>
      </c>
      <c r="J148" s="21" t="s">
        <v>231</v>
      </c>
      <c r="K148" s="8" t="s">
        <v>90</v>
      </c>
    </row>
    <row r="149" spans="1:35" x14ac:dyDescent="0.25">
      <c r="A149" s="8"/>
      <c r="B149" s="8"/>
      <c r="D149" s="8"/>
      <c r="E149" s="8"/>
      <c r="F149" s="5" t="s">
        <v>227</v>
      </c>
      <c r="K149" s="8"/>
    </row>
    <row r="150" spans="1:35" x14ac:dyDescent="0.25">
      <c r="A150" s="8"/>
      <c r="B150" s="8"/>
      <c r="C150" s="20" t="s">
        <v>157</v>
      </c>
      <c r="D150" s="8"/>
      <c r="E150" s="8"/>
      <c r="F150" s="5"/>
      <c r="K150" s="8"/>
    </row>
    <row r="151" spans="1:35" x14ac:dyDescent="0.25">
      <c r="C151" s="11" t="s">
        <v>155</v>
      </c>
      <c r="G151" s="5"/>
    </row>
    <row r="152" spans="1:35" x14ac:dyDescent="0.25">
      <c r="C152" s="11" t="s">
        <v>149</v>
      </c>
      <c r="G152" s="5"/>
    </row>
    <row r="153" spans="1:35" x14ac:dyDescent="0.25">
      <c r="C153" s="11" t="s">
        <v>153</v>
      </c>
      <c r="G153" s="5"/>
    </row>
    <row r="154" spans="1:35" x14ac:dyDescent="0.25">
      <c r="C154" s="11" t="s">
        <v>154</v>
      </c>
      <c r="G154" s="5"/>
    </row>
    <row r="155" spans="1:35" x14ac:dyDescent="0.25">
      <c r="G155" s="5"/>
      <c r="J155" s="5"/>
    </row>
    <row r="156" spans="1:35" x14ac:dyDescent="0.25">
      <c r="C156" s="22" t="s">
        <v>160</v>
      </c>
      <c r="G156" s="5"/>
    </row>
    <row r="157" spans="1:35" x14ac:dyDescent="0.25">
      <c r="C157" s="5" t="s">
        <v>158</v>
      </c>
      <c r="G157" s="5"/>
      <c r="J157" s="28"/>
    </row>
    <row r="158" spans="1:35" x14ac:dyDescent="0.25">
      <c r="C158" s="5" t="s">
        <v>159</v>
      </c>
      <c r="G158" s="5"/>
      <c r="J158" s="36"/>
    </row>
    <row r="159" spans="1:35" x14ac:dyDescent="0.25">
      <c r="G159" s="5"/>
    </row>
    <row r="160" spans="1:35" x14ac:dyDescent="0.25">
      <c r="C160" s="22" t="s">
        <v>161</v>
      </c>
      <c r="G160" s="5"/>
    </row>
    <row r="161" spans="3:10" x14ac:dyDescent="0.25">
      <c r="C161" s="5" t="s">
        <v>162</v>
      </c>
      <c r="G161" s="5"/>
      <c r="J161" s="27"/>
    </row>
    <row r="162" spans="3:10" x14ac:dyDescent="0.25">
      <c r="C162" s="5" t="s">
        <v>163</v>
      </c>
      <c r="G162" s="5"/>
    </row>
    <row r="163" spans="3:10" x14ac:dyDescent="0.25">
      <c r="C163" s="5" t="s">
        <v>228</v>
      </c>
      <c r="G163" s="5"/>
    </row>
    <row r="164" spans="3:10" x14ac:dyDescent="0.25">
      <c r="C164" s="5" t="s">
        <v>229</v>
      </c>
      <c r="G164" s="5"/>
    </row>
    <row r="165" spans="3:10" x14ac:dyDescent="0.25">
      <c r="C165" s="6"/>
      <c r="G165" s="5"/>
    </row>
    <row r="166" spans="3:10" x14ac:dyDescent="0.25">
      <c r="C166" s="6"/>
      <c r="F166" s="5"/>
      <c r="G166" s="5"/>
    </row>
    <row r="167" spans="3:10" x14ac:dyDescent="0.25">
      <c r="C167" s="6"/>
      <c r="F167" s="5"/>
      <c r="G167" s="5"/>
    </row>
    <row r="168" spans="3:10" x14ac:dyDescent="0.25">
      <c r="C168" s="6"/>
      <c r="F168" s="5"/>
      <c r="G168" s="5"/>
      <c r="J168" s="27"/>
    </row>
    <row r="169" spans="3:10" x14ac:dyDescent="0.25">
      <c r="C169" s="6"/>
      <c r="G169" s="5"/>
      <c r="J169" s="36"/>
    </row>
    <row r="170" spans="3:10" x14ac:dyDescent="0.25">
      <c r="C170" s="6"/>
      <c r="G170" s="5"/>
      <c r="J170" s="36"/>
    </row>
    <row r="171" spans="3:10" x14ac:dyDescent="0.25">
      <c r="C171" s="6"/>
      <c r="G171" s="5"/>
    </row>
    <row r="172" spans="3:10" x14ac:dyDescent="0.25">
      <c r="C172" s="6"/>
      <c r="G172" s="5"/>
      <c r="J172" s="27"/>
    </row>
    <row r="173" spans="3:10" x14ac:dyDescent="0.25">
      <c r="C173" s="6"/>
      <c r="G173" s="5"/>
    </row>
    <row r="174" spans="3:10" x14ac:dyDescent="0.25">
      <c r="C174" s="6"/>
      <c r="G174" s="5"/>
    </row>
    <row r="175" spans="3:10" x14ac:dyDescent="0.25">
      <c r="C175" s="6"/>
      <c r="G175" s="5"/>
    </row>
    <row r="176" spans="3:10" x14ac:dyDescent="0.25">
      <c r="C176" s="6"/>
      <c r="G176" s="5"/>
    </row>
    <row r="177" spans="3:10" x14ac:dyDescent="0.25">
      <c r="C177" s="6"/>
      <c r="G177" s="5"/>
    </row>
    <row r="178" spans="3:10" x14ac:dyDescent="0.25">
      <c r="C178" s="6"/>
    </row>
    <row r="179" spans="3:10" x14ac:dyDescent="0.25">
      <c r="C179" s="6"/>
      <c r="G179" s="5"/>
      <c r="J179" s="5"/>
    </row>
    <row r="180" spans="3:10" x14ac:dyDescent="0.25">
      <c r="C180" s="6"/>
      <c r="G180" s="5"/>
      <c r="J180" s="5"/>
    </row>
    <row r="181" spans="3:10" x14ac:dyDescent="0.25">
      <c r="C181" s="6"/>
      <c r="G181" s="5"/>
      <c r="J181" s="5"/>
    </row>
    <row r="182" spans="3:10" x14ac:dyDescent="0.25">
      <c r="C182" s="6"/>
      <c r="G182" s="5"/>
      <c r="J182" s="5"/>
    </row>
    <row r="183" spans="3:10" x14ac:dyDescent="0.25">
      <c r="C183" s="6"/>
      <c r="G183" s="5"/>
      <c r="J183" s="5"/>
    </row>
    <row r="184" spans="3:10" x14ac:dyDescent="0.25">
      <c r="C184" s="6"/>
      <c r="G184" s="5"/>
      <c r="J184" s="5"/>
    </row>
    <row r="185" spans="3:10" x14ac:dyDescent="0.25">
      <c r="G185" s="5"/>
      <c r="J185" s="5"/>
    </row>
    <row r="186" spans="3:10" x14ac:dyDescent="0.25">
      <c r="G186" s="5"/>
      <c r="J186" s="5"/>
    </row>
    <row r="187" spans="3:10" x14ac:dyDescent="0.25">
      <c r="G187" s="5"/>
      <c r="J187" s="5"/>
    </row>
    <row r="188" spans="3:10" x14ac:dyDescent="0.25">
      <c r="G188" s="5"/>
      <c r="J188" s="5"/>
    </row>
    <row r="189" spans="3:10" x14ac:dyDescent="0.25">
      <c r="G189" s="5"/>
      <c r="J189" s="5"/>
    </row>
    <row r="190" spans="3:10" x14ac:dyDescent="0.25">
      <c r="G190" s="5"/>
      <c r="J190" s="5"/>
    </row>
    <row r="191" spans="3:10" x14ac:dyDescent="0.25">
      <c r="G191" s="5"/>
      <c r="J191" s="5"/>
    </row>
    <row r="192" spans="3:10" x14ac:dyDescent="0.25">
      <c r="G192" s="5"/>
      <c r="J192" s="5"/>
    </row>
    <row r="193" spans="7:10" x14ac:dyDescent="0.25">
      <c r="G193" s="5"/>
      <c r="J193" s="5"/>
    </row>
    <row r="194" spans="7:10" x14ac:dyDescent="0.25">
      <c r="G194" s="5"/>
      <c r="J194" s="5"/>
    </row>
    <row r="195" spans="7:10" x14ac:dyDescent="0.25">
      <c r="G195" s="5"/>
      <c r="J195" s="5"/>
    </row>
    <row r="196" spans="7:10" x14ac:dyDescent="0.25">
      <c r="G196" s="5"/>
      <c r="J196" s="5"/>
    </row>
    <row r="197" spans="7:10" x14ac:dyDescent="0.25">
      <c r="G197" s="5"/>
      <c r="J197" s="5"/>
    </row>
    <row r="198" spans="7:10" x14ac:dyDescent="0.25">
      <c r="G198" s="5"/>
      <c r="J198" s="5"/>
    </row>
    <row r="199" spans="7:10" x14ac:dyDescent="0.25">
      <c r="G199" s="5"/>
      <c r="J199" s="5"/>
    </row>
    <row r="200" spans="7:10" x14ac:dyDescent="0.25">
      <c r="G200" s="5"/>
      <c r="J200" s="5"/>
    </row>
    <row r="201" spans="7:10" x14ac:dyDescent="0.25">
      <c r="G201" s="5"/>
      <c r="J201" s="5"/>
    </row>
    <row r="202" spans="7:10" x14ac:dyDescent="0.25">
      <c r="G202" s="5"/>
      <c r="J202" s="5"/>
    </row>
    <row r="203" spans="7:10" x14ac:dyDescent="0.25">
      <c r="G203" s="5"/>
      <c r="J203" s="5"/>
    </row>
    <row r="204" spans="7:10" x14ac:dyDescent="0.25">
      <c r="G204" s="5"/>
      <c r="J204" s="5"/>
    </row>
    <row r="205" spans="7:10" x14ac:dyDescent="0.25">
      <c r="G205" s="5"/>
      <c r="J205" s="5"/>
    </row>
    <row r="206" spans="7:10" x14ac:dyDescent="0.25">
      <c r="G206" s="5"/>
      <c r="J206" s="5"/>
    </row>
    <row r="207" spans="7:10" x14ac:dyDescent="0.25">
      <c r="G207" s="5"/>
      <c r="J207" s="5"/>
    </row>
    <row r="208" spans="7:10" x14ac:dyDescent="0.25">
      <c r="G208" s="5"/>
      <c r="J208" s="5"/>
    </row>
    <row r="209" spans="3:10" x14ac:dyDescent="0.25">
      <c r="G209" s="5"/>
      <c r="J209" s="5"/>
    </row>
    <row r="210" spans="3:10" x14ac:dyDescent="0.25">
      <c r="G210" s="5"/>
      <c r="J210" s="5"/>
    </row>
    <row r="211" spans="3:10" x14ac:dyDescent="0.25">
      <c r="G211" s="5"/>
      <c r="J211" s="5"/>
    </row>
    <row r="212" spans="3:10" x14ac:dyDescent="0.25">
      <c r="G212" s="5"/>
      <c r="J212" s="5"/>
    </row>
    <row r="213" spans="3:10" x14ac:dyDescent="0.25">
      <c r="G213" s="5"/>
      <c r="J213" s="5"/>
    </row>
    <row r="214" spans="3:10" x14ac:dyDescent="0.25">
      <c r="G214" s="5"/>
      <c r="J214" s="5"/>
    </row>
    <row r="215" spans="3:10" x14ac:dyDescent="0.25">
      <c r="G215" s="5"/>
      <c r="J215" s="5"/>
    </row>
    <row r="216" spans="3:10" x14ac:dyDescent="0.25">
      <c r="C216" s="11"/>
      <c r="F216" s="21"/>
      <c r="G216" s="5"/>
      <c r="J216" s="5"/>
    </row>
  </sheetData>
  <sheetProtection password="D09D" sheet="1" objects="1" scenarios="1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B4B1F-A323-47BB-B846-F6D883B767CB}">
  <sheetPr>
    <tabColor theme="9" tint="-0.499984740745262"/>
  </sheetPr>
  <dimension ref="A1:AO216"/>
  <sheetViews>
    <sheetView showGridLines="0" workbookViewId="0">
      <selection activeCell="E1" sqref="E1"/>
    </sheetView>
  </sheetViews>
  <sheetFormatPr defaultRowHeight="15.75" x14ac:dyDescent="0.25"/>
  <cols>
    <col min="1" max="1" width="9.140625" style="3"/>
    <col min="2" max="2" width="8.7109375" style="3" customWidth="1"/>
    <col min="3" max="3" width="34.140625" style="5" customWidth="1"/>
    <col min="4" max="4" width="9.7109375" style="6" customWidth="1"/>
    <col min="5" max="5" width="7.7109375" style="6" customWidth="1"/>
    <col min="6" max="6" width="12.140625" style="11" customWidth="1"/>
    <col min="7" max="7" width="24.85546875" style="11" customWidth="1"/>
    <col min="8" max="8" width="11.140625" style="10" customWidth="1"/>
    <col min="9" max="9" width="8.42578125" style="8" customWidth="1"/>
    <col min="10" max="10" width="19.140625" style="21" customWidth="1"/>
    <col min="11" max="11" width="13.7109375" style="8" customWidth="1"/>
    <col min="12" max="16384" width="9.140625" style="5"/>
  </cols>
  <sheetData>
    <row r="1" spans="1:41" s="90" customFormat="1" ht="23.25" x14ac:dyDescent="0.35">
      <c r="A1" s="324" t="s">
        <v>321</v>
      </c>
      <c r="B1" s="308"/>
      <c r="C1" s="308"/>
      <c r="D1" s="324"/>
      <c r="E1" s="324" t="s">
        <v>322</v>
      </c>
      <c r="F1" s="325"/>
      <c r="G1" s="325"/>
      <c r="H1" s="323"/>
      <c r="I1" s="338"/>
      <c r="J1" s="328"/>
      <c r="K1" s="338"/>
    </row>
    <row r="2" spans="1:41" s="90" customFormat="1" x14ac:dyDescent="0.25">
      <c r="A2" s="309" t="s">
        <v>93</v>
      </c>
      <c r="B2" s="309" t="s">
        <v>84</v>
      </c>
      <c r="C2" s="90" t="s">
        <v>3</v>
      </c>
      <c r="D2" s="310" t="s">
        <v>2</v>
      </c>
      <c r="E2" s="310" t="s">
        <v>4</v>
      </c>
      <c r="F2" s="10" t="s">
        <v>0</v>
      </c>
      <c r="G2" s="90" t="s">
        <v>1</v>
      </c>
      <c r="H2" s="10" t="s">
        <v>86</v>
      </c>
      <c r="I2" s="89" t="s">
        <v>232</v>
      </c>
      <c r="J2" s="17" t="s">
        <v>156</v>
      </c>
      <c r="K2" s="90" t="s">
        <v>89</v>
      </c>
    </row>
    <row r="3" spans="1:41" s="90" customFormat="1" ht="15.75" customHeight="1" x14ac:dyDescent="0.3">
      <c r="A3" s="326">
        <v>1</v>
      </c>
      <c r="B3" s="326">
        <v>100</v>
      </c>
      <c r="C3" s="13" t="s">
        <v>164</v>
      </c>
      <c r="D3" s="329">
        <v>2.0567129629629629E-3</v>
      </c>
      <c r="E3" s="330">
        <v>39</v>
      </c>
      <c r="F3" s="13" t="s">
        <v>7</v>
      </c>
      <c r="G3" s="13" t="s">
        <v>165</v>
      </c>
      <c r="H3" s="13" t="s">
        <v>7</v>
      </c>
      <c r="I3" s="8" t="s">
        <v>92</v>
      </c>
      <c r="J3" s="28" t="s">
        <v>166</v>
      </c>
      <c r="K3" s="8" t="s">
        <v>90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</row>
    <row r="4" spans="1:41" s="110" customFormat="1" ht="18.75" x14ac:dyDescent="0.3">
      <c r="A4" s="326">
        <v>2</v>
      </c>
      <c r="B4" s="326">
        <v>99</v>
      </c>
      <c r="C4" s="13" t="s">
        <v>237</v>
      </c>
      <c r="D4" s="329">
        <v>2.0648148148148149E-3</v>
      </c>
      <c r="E4" s="330">
        <v>32</v>
      </c>
      <c r="F4" s="13" t="s">
        <v>34</v>
      </c>
      <c r="G4" s="13" t="s">
        <v>275</v>
      </c>
      <c r="H4" s="227">
        <f>D4</f>
        <v>2.0648148148148149E-3</v>
      </c>
      <c r="I4" s="8" t="s">
        <v>92</v>
      </c>
      <c r="J4" s="28" t="s">
        <v>121</v>
      </c>
      <c r="K4" s="8" t="s">
        <v>90</v>
      </c>
    </row>
    <row r="5" spans="1:41" s="110" customFormat="1" ht="15.75" customHeight="1" x14ac:dyDescent="0.3">
      <c r="A5" s="326">
        <v>3</v>
      </c>
      <c r="B5" s="326">
        <v>98</v>
      </c>
      <c r="C5" s="2" t="s">
        <v>171</v>
      </c>
      <c r="D5" s="329">
        <v>2.1215277777777782E-3</v>
      </c>
      <c r="E5" s="330">
        <v>38</v>
      </c>
      <c r="F5" s="13" t="s">
        <v>233</v>
      </c>
      <c r="G5" s="13" t="s">
        <v>181</v>
      </c>
      <c r="H5" s="227">
        <f>D5</f>
        <v>2.1215277777777782E-3</v>
      </c>
      <c r="I5" s="8" t="s">
        <v>92</v>
      </c>
      <c r="J5" s="28" t="s">
        <v>209</v>
      </c>
      <c r="K5" s="8" t="s">
        <v>90</v>
      </c>
    </row>
    <row r="6" spans="1:41" s="110" customFormat="1" ht="18.75" x14ac:dyDescent="0.3">
      <c r="A6" s="326">
        <v>4</v>
      </c>
      <c r="B6" s="326">
        <v>97</v>
      </c>
      <c r="C6" s="3" t="s">
        <v>6</v>
      </c>
      <c r="D6" s="313">
        <v>2.1400462962962961E-3</v>
      </c>
      <c r="E6" s="314">
        <v>43</v>
      </c>
      <c r="F6" s="12" t="s">
        <v>7</v>
      </c>
      <c r="G6" s="12" t="s">
        <v>8</v>
      </c>
      <c r="H6" s="105"/>
      <c r="I6" s="8" t="s">
        <v>92</v>
      </c>
      <c r="J6" s="57" t="s">
        <v>210</v>
      </c>
      <c r="K6" s="8" t="s">
        <v>90</v>
      </c>
    </row>
    <row r="7" spans="1:41" s="110" customFormat="1" ht="15.75" customHeight="1" x14ac:dyDescent="0.3">
      <c r="A7" s="326">
        <v>5</v>
      </c>
      <c r="B7" s="326">
        <v>96</v>
      </c>
      <c r="C7" s="5" t="s">
        <v>19</v>
      </c>
      <c r="D7" s="313">
        <v>2.1412037037037038E-3</v>
      </c>
      <c r="E7" s="314">
        <v>41</v>
      </c>
      <c r="F7" s="11" t="s">
        <v>7</v>
      </c>
      <c r="G7" s="11" t="s">
        <v>18</v>
      </c>
      <c r="H7" s="10"/>
      <c r="I7" s="8" t="s">
        <v>92</v>
      </c>
      <c r="J7" s="21" t="s">
        <v>210</v>
      </c>
      <c r="K7" s="8" t="s">
        <v>90</v>
      </c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</row>
    <row r="8" spans="1:41" s="110" customFormat="1" ht="15.75" customHeight="1" x14ac:dyDescent="0.3">
      <c r="A8" s="326">
        <v>6</v>
      </c>
      <c r="B8" s="326">
        <v>95</v>
      </c>
      <c r="C8" s="5" t="s">
        <v>72</v>
      </c>
      <c r="D8" s="313">
        <v>2.1678240740740742E-3</v>
      </c>
      <c r="E8" s="314">
        <v>39</v>
      </c>
      <c r="F8" s="11" t="s">
        <v>7</v>
      </c>
      <c r="G8" s="11" t="s">
        <v>73</v>
      </c>
      <c r="H8" s="10"/>
      <c r="I8" s="8" t="s">
        <v>92</v>
      </c>
      <c r="J8" s="21" t="s">
        <v>125</v>
      </c>
      <c r="K8" s="8" t="s">
        <v>90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</row>
    <row r="9" spans="1:41" s="110" customFormat="1" ht="15.75" customHeight="1" x14ac:dyDescent="0.3">
      <c r="A9" s="326">
        <v>7</v>
      </c>
      <c r="B9" s="326">
        <v>94</v>
      </c>
      <c r="C9" s="2" t="s">
        <v>39</v>
      </c>
      <c r="D9" s="329">
        <v>2.170138888888889E-3</v>
      </c>
      <c r="E9" s="330">
        <v>32</v>
      </c>
      <c r="F9" s="13" t="s">
        <v>13</v>
      </c>
      <c r="G9" s="13" t="s">
        <v>18</v>
      </c>
      <c r="H9" s="227">
        <f>D9</f>
        <v>2.170138888888889E-3</v>
      </c>
      <c r="I9" s="8" t="s">
        <v>92</v>
      </c>
      <c r="J9" s="28" t="s">
        <v>210</v>
      </c>
      <c r="K9" s="8" t="s">
        <v>90</v>
      </c>
      <c r="AL9" s="90"/>
      <c r="AM9" s="90"/>
      <c r="AN9" s="90"/>
    </row>
    <row r="10" spans="1:41" s="90" customFormat="1" ht="18.75" x14ac:dyDescent="0.3">
      <c r="A10" s="326">
        <v>8</v>
      </c>
      <c r="B10" s="326">
        <v>93</v>
      </c>
      <c r="C10" s="5" t="s">
        <v>44</v>
      </c>
      <c r="D10" s="313">
        <v>2.2060185185185186E-3</v>
      </c>
      <c r="E10" s="314">
        <v>35</v>
      </c>
      <c r="F10" s="11" t="s">
        <v>13</v>
      </c>
      <c r="G10" s="11" t="s">
        <v>18</v>
      </c>
      <c r="H10" s="128"/>
      <c r="I10" s="8" t="s">
        <v>92</v>
      </c>
      <c r="J10" s="21" t="s">
        <v>210</v>
      </c>
      <c r="K10" s="8" t="s">
        <v>90</v>
      </c>
      <c r="AL10" s="110"/>
      <c r="AM10" s="110"/>
      <c r="AN10" s="110"/>
    </row>
    <row r="11" spans="1:41" s="90" customFormat="1" ht="15.75" customHeight="1" x14ac:dyDescent="0.3">
      <c r="A11" s="326">
        <v>9</v>
      </c>
      <c r="B11" s="326">
        <v>92</v>
      </c>
      <c r="C11" s="2" t="s">
        <v>106</v>
      </c>
      <c r="D11" s="313">
        <v>2.2083333333333334E-3</v>
      </c>
      <c r="E11" s="314">
        <v>24</v>
      </c>
      <c r="F11" s="13" t="s">
        <v>31</v>
      </c>
      <c r="G11" s="13" t="s">
        <v>121</v>
      </c>
      <c r="H11" s="227">
        <f>D11</f>
        <v>2.2083333333333334E-3</v>
      </c>
      <c r="I11" s="8" t="s">
        <v>92</v>
      </c>
      <c r="J11" s="28" t="s">
        <v>210</v>
      </c>
      <c r="K11" s="8" t="s">
        <v>90</v>
      </c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</row>
    <row r="12" spans="1:41" s="110" customFormat="1" ht="15.75" customHeight="1" x14ac:dyDescent="0.3">
      <c r="A12" s="326">
        <v>10</v>
      </c>
      <c r="B12" s="326">
        <v>91</v>
      </c>
      <c r="C12" s="5" t="s">
        <v>69</v>
      </c>
      <c r="D12" s="313">
        <v>2.2997685185185183E-3</v>
      </c>
      <c r="E12" s="314">
        <v>33</v>
      </c>
      <c r="F12" s="11" t="s">
        <v>13</v>
      </c>
      <c r="G12" s="11" t="s">
        <v>18</v>
      </c>
      <c r="H12" s="10"/>
      <c r="I12" s="8" t="s">
        <v>92</v>
      </c>
      <c r="J12" s="21" t="s">
        <v>210</v>
      </c>
      <c r="K12" s="8" t="s">
        <v>90</v>
      </c>
    </row>
    <row r="13" spans="1:41" s="110" customFormat="1" ht="18.75" x14ac:dyDescent="0.3">
      <c r="A13" s="326">
        <v>11</v>
      </c>
      <c r="B13" s="326">
        <v>90</v>
      </c>
      <c r="C13" s="2" t="s">
        <v>48</v>
      </c>
      <c r="D13" s="329">
        <v>2.3217592592592591E-3</v>
      </c>
      <c r="E13" s="330">
        <v>32</v>
      </c>
      <c r="F13" s="13" t="s">
        <v>50</v>
      </c>
      <c r="G13" s="13" t="s">
        <v>18</v>
      </c>
      <c r="H13" s="227">
        <f>D13</f>
        <v>2.3217592592592591E-3</v>
      </c>
      <c r="I13" s="8" t="s">
        <v>92</v>
      </c>
      <c r="J13" s="28" t="s">
        <v>210</v>
      </c>
      <c r="K13" s="8" t="s">
        <v>90</v>
      </c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</row>
    <row r="14" spans="1:41" s="90" customFormat="1" ht="18.75" x14ac:dyDescent="0.3">
      <c r="A14" s="326">
        <v>12</v>
      </c>
      <c r="B14" s="326">
        <v>89</v>
      </c>
      <c r="C14" s="2" t="s">
        <v>186</v>
      </c>
      <c r="D14" s="329">
        <v>2.3252314814814815E-3</v>
      </c>
      <c r="E14" s="330">
        <v>34</v>
      </c>
      <c r="F14" s="13" t="s">
        <v>101</v>
      </c>
      <c r="G14" s="13" t="s">
        <v>18</v>
      </c>
      <c r="H14" s="227">
        <f>D14</f>
        <v>2.3252314814814815E-3</v>
      </c>
      <c r="I14" s="8" t="s">
        <v>92</v>
      </c>
      <c r="J14" s="28" t="s">
        <v>210</v>
      </c>
      <c r="K14" s="8" t="s">
        <v>90</v>
      </c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AL14" s="24"/>
      <c r="AM14" s="24"/>
      <c r="AN14" s="24"/>
    </row>
    <row r="15" spans="1:41" ht="18.75" x14ac:dyDescent="0.3">
      <c r="A15" s="326">
        <v>13</v>
      </c>
      <c r="B15" s="326">
        <v>88</v>
      </c>
      <c r="C15" s="3" t="s">
        <v>177</v>
      </c>
      <c r="D15" s="313">
        <v>2.3321759259259259E-3</v>
      </c>
      <c r="E15" s="314">
        <v>27</v>
      </c>
      <c r="F15" s="12" t="s">
        <v>7</v>
      </c>
      <c r="G15" s="12" t="s">
        <v>178</v>
      </c>
      <c r="H15" s="87"/>
      <c r="I15" s="8" t="s">
        <v>92</v>
      </c>
      <c r="J15" s="57" t="s">
        <v>179</v>
      </c>
      <c r="K15" s="8" t="s">
        <v>90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</row>
    <row r="16" spans="1:41" s="90" customFormat="1" ht="15.75" customHeight="1" x14ac:dyDescent="0.3">
      <c r="A16" s="326">
        <v>14</v>
      </c>
      <c r="B16" s="326">
        <v>87</v>
      </c>
      <c r="C16" s="5" t="s">
        <v>220</v>
      </c>
      <c r="D16" s="313">
        <v>2.3344907407407407E-3</v>
      </c>
      <c r="E16" s="314">
        <v>34</v>
      </c>
      <c r="F16" s="11" t="s">
        <v>135</v>
      </c>
      <c r="G16" s="12" t="s">
        <v>181</v>
      </c>
      <c r="H16" s="87"/>
      <c r="I16" s="8" t="s">
        <v>92</v>
      </c>
      <c r="J16" s="21" t="s">
        <v>209</v>
      </c>
      <c r="K16" s="8" t="s">
        <v>90</v>
      </c>
      <c r="AL16" s="110"/>
      <c r="AM16" s="110"/>
      <c r="AN16" s="110"/>
      <c r="AO16" s="110"/>
    </row>
    <row r="17" spans="1:41" s="90" customFormat="1" ht="15.75" customHeight="1" x14ac:dyDescent="0.3">
      <c r="A17" s="326">
        <v>15</v>
      </c>
      <c r="B17" s="326">
        <v>86</v>
      </c>
      <c r="C17" s="2" t="s">
        <v>40</v>
      </c>
      <c r="D17" s="329">
        <v>2.3415509259259262E-3</v>
      </c>
      <c r="E17" s="330">
        <v>37</v>
      </c>
      <c r="F17" s="13" t="s">
        <v>25</v>
      </c>
      <c r="G17" s="13" t="s">
        <v>18</v>
      </c>
      <c r="H17" s="13" t="s">
        <v>25</v>
      </c>
      <c r="I17" s="8" t="s">
        <v>92</v>
      </c>
      <c r="J17" s="28" t="s">
        <v>210</v>
      </c>
      <c r="K17" s="8" t="s">
        <v>357</v>
      </c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</row>
    <row r="18" spans="1:41" s="90" customFormat="1" ht="18.75" x14ac:dyDescent="0.3">
      <c r="A18" s="326">
        <v>16</v>
      </c>
      <c r="B18" s="326">
        <v>85</v>
      </c>
      <c r="C18" s="3" t="s">
        <v>14</v>
      </c>
      <c r="D18" s="313">
        <v>2.3730324074074075E-3</v>
      </c>
      <c r="E18" s="314">
        <v>31</v>
      </c>
      <c r="F18" s="12" t="s">
        <v>13</v>
      </c>
      <c r="G18" s="12" t="s">
        <v>121</v>
      </c>
      <c r="H18" s="12"/>
      <c r="I18" s="8" t="s">
        <v>92</v>
      </c>
      <c r="J18" s="57" t="s">
        <v>211</v>
      </c>
      <c r="K18" s="8" t="s">
        <v>90</v>
      </c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1" s="90" customFormat="1" ht="18.75" x14ac:dyDescent="0.3">
      <c r="A19" s="326">
        <v>17</v>
      </c>
      <c r="B19" s="326">
        <v>84</v>
      </c>
      <c r="C19" s="5" t="s">
        <v>12</v>
      </c>
      <c r="D19" s="313">
        <v>2.3773148148148147E-3</v>
      </c>
      <c r="E19" s="314">
        <v>26</v>
      </c>
      <c r="F19" s="11" t="s">
        <v>13</v>
      </c>
      <c r="G19" s="11" t="s">
        <v>18</v>
      </c>
      <c r="H19" s="10"/>
      <c r="I19" s="8" t="s">
        <v>92</v>
      </c>
      <c r="J19" s="21" t="s">
        <v>210</v>
      </c>
      <c r="K19" s="8" t="s">
        <v>90</v>
      </c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1" s="110" customFormat="1" ht="18.75" x14ac:dyDescent="0.3">
      <c r="A20" s="326">
        <v>18</v>
      </c>
      <c r="B20" s="326">
        <v>83</v>
      </c>
      <c r="C20" s="5" t="s">
        <v>81</v>
      </c>
      <c r="D20" s="313">
        <v>2.445601851851852E-3</v>
      </c>
      <c r="E20" s="314">
        <v>31</v>
      </c>
      <c r="F20" s="11" t="s">
        <v>13</v>
      </c>
      <c r="G20" s="11" t="s">
        <v>18</v>
      </c>
      <c r="H20" s="10"/>
      <c r="I20" s="8" t="s">
        <v>92</v>
      </c>
      <c r="J20" s="21" t="s">
        <v>210</v>
      </c>
      <c r="K20" s="8" t="s">
        <v>90</v>
      </c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AL20" s="90"/>
      <c r="AM20" s="90"/>
      <c r="AN20" s="90"/>
      <c r="AO20" s="90"/>
    </row>
    <row r="21" spans="1:41" s="110" customFormat="1" ht="18.75" x14ac:dyDescent="0.3">
      <c r="A21" s="326">
        <v>19</v>
      </c>
      <c r="B21" s="326">
        <v>82</v>
      </c>
      <c r="C21" s="5" t="s">
        <v>10</v>
      </c>
      <c r="D21" s="313">
        <v>2.4699074074074072E-3</v>
      </c>
      <c r="E21" s="314">
        <v>29</v>
      </c>
      <c r="F21" s="11" t="s">
        <v>13</v>
      </c>
      <c r="G21" s="11" t="s">
        <v>18</v>
      </c>
      <c r="H21" s="10"/>
      <c r="I21" s="8" t="s">
        <v>92</v>
      </c>
      <c r="J21" s="21" t="s">
        <v>210</v>
      </c>
      <c r="K21" s="8" t="s">
        <v>90</v>
      </c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</row>
    <row r="22" spans="1:41" s="90" customFormat="1" ht="15.75" customHeight="1" x14ac:dyDescent="0.3">
      <c r="A22" s="326">
        <v>20</v>
      </c>
      <c r="B22" s="326">
        <v>81</v>
      </c>
      <c r="C22" s="5" t="s">
        <v>95</v>
      </c>
      <c r="D22" s="313">
        <v>2.5081018518518521E-3</v>
      </c>
      <c r="E22" s="314">
        <v>32</v>
      </c>
      <c r="F22" s="11" t="s">
        <v>25</v>
      </c>
      <c r="G22" s="11" t="s">
        <v>18</v>
      </c>
      <c r="H22" s="10"/>
      <c r="I22" s="8" t="s">
        <v>92</v>
      </c>
      <c r="J22" s="21" t="s">
        <v>210</v>
      </c>
      <c r="K22" s="8" t="s">
        <v>90</v>
      </c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</row>
    <row r="23" spans="1:41" s="90" customFormat="1" ht="18.75" x14ac:dyDescent="0.3">
      <c r="A23" s="326">
        <v>21</v>
      </c>
      <c r="B23" s="326">
        <v>80</v>
      </c>
      <c r="C23" s="5" t="s">
        <v>64</v>
      </c>
      <c r="D23" s="313">
        <v>2.5648148148148149E-3</v>
      </c>
      <c r="E23" s="314">
        <v>28</v>
      </c>
      <c r="F23" s="11" t="s">
        <v>13</v>
      </c>
      <c r="G23" s="11" t="s">
        <v>18</v>
      </c>
      <c r="H23" s="11"/>
      <c r="I23" s="8" t="s">
        <v>92</v>
      </c>
      <c r="J23" s="21" t="s">
        <v>210</v>
      </c>
      <c r="K23" s="8" t="s">
        <v>90</v>
      </c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AL23" s="106"/>
      <c r="AM23" s="106"/>
      <c r="AN23" s="106"/>
    </row>
    <row r="24" spans="1:41" s="110" customFormat="1" ht="15.75" customHeight="1" x14ac:dyDescent="0.3">
      <c r="A24" s="326">
        <v>22</v>
      </c>
      <c r="B24" s="326">
        <v>79</v>
      </c>
      <c r="C24" s="3" t="s">
        <v>49</v>
      </c>
      <c r="D24" s="313">
        <v>2.5821759259259257E-3</v>
      </c>
      <c r="E24" s="314">
        <v>30</v>
      </c>
      <c r="F24" s="12" t="s">
        <v>50</v>
      </c>
      <c r="G24" s="12" t="s">
        <v>51</v>
      </c>
      <c r="H24" s="12"/>
      <c r="I24" s="8" t="s">
        <v>92</v>
      </c>
      <c r="J24" s="57" t="s">
        <v>131</v>
      </c>
      <c r="K24" s="8" t="s">
        <v>90</v>
      </c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AL24" s="90"/>
      <c r="AM24" s="90"/>
      <c r="AN24" s="90"/>
    </row>
    <row r="25" spans="1:41" s="110" customFormat="1" ht="18.75" x14ac:dyDescent="0.3">
      <c r="A25" s="326">
        <v>23</v>
      </c>
      <c r="B25" s="326">
        <v>78</v>
      </c>
      <c r="C25" s="5" t="s">
        <v>47</v>
      </c>
      <c r="D25" s="313">
        <v>2.6319444444444441E-3</v>
      </c>
      <c r="E25" s="314">
        <v>28</v>
      </c>
      <c r="F25" s="11" t="s">
        <v>13</v>
      </c>
      <c r="G25" s="11" t="s">
        <v>18</v>
      </c>
      <c r="H25" s="10"/>
      <c r="I25" s="8" t="s">
        <v>92</v>
      </c>
      <c r="J25" s="21" t="s">
        <v>210</v>
      </c>
      <c r="K25" s="8" t="s">
        <v>90</v>
      </c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5"/>
      <c r="AM25" s="5"/>
      <c r="AN25" s="5"/>
    </row>
    <row r="26" spans="1:41" s="90" customFormat="1" ht="15.75" customHeight="1" x14ac:dyDescent="0.3">
      <c r="A26" s="326">
        <v>24</v>
      </c>
      <c r="B26" s="326">
        <v>77</v>
      </c>
      <c r="C26" s="301" t="s">
        <v>75</v>
      </c>
      <c r="D26" s="329">
        <v>2.6574074074074074E-3</v>
      </c>
      <c r="E26" s="330">
        <v>36</v>
      </c>
      <c r="F26" s="303" t="s">
        <v>7</v>
      </c>
      <c r="G26" s="303" t="s">
        <v>18</v>
      </c>
      <c r="H26" s="305">
        <f>D26</f>
        <v>2.6574074074074074E-3</v>
      </c>
      <c r="I26" s="8" t="s">
        <v>77</v>
      </c>
      <c r="J26" s="304" t="s">
        <v>210</v>
      </c>
      <c r="K26" s="8" t="s">
        <v>90</v>
      </c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</row>
    <row r="27" spans="1:41" ht="18.75" x14ac:dyDescent="0.3">
      <c r="A27" s="326">
        <v>25</v>
      </c>
      <c r="B27" s="326">
        <v>76</v>
      </c>
      <c r="C27" s="301" t="s">
        <v>20</v>
      </c>
      <c r="D27" s="329">
        <v>2.7578703703703706E-3</v>
      </c>
      <c r="E27" s="330">
        <v>28</v>
      </c>
      <c r="F27" s="303" t="s">
        <v>13</v>
      </c>
      <c r="G27" s="303" t="s">
        <v>226</v>
      </c>
      <c r="H27" s="305">
        <f>D27</f>
        <v>2.7578703703703706E-3</v>
      </c>
      <c r="I27" s="8" t="s">
        <v>77</v>
      </c>
      <c r="J27" s="304" t="s">
        <v>210</v>
      </c>
      <c r="K27" s="8" t="s">
        <v>90</v>
      </c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AL27" s="110"/>
      <c r="AM27" s="110"/>
      <c r="AN27" s="110"/>
    </row>
    <row r="28" spans="1:41" s="106" customFormat="1" ht="18.75" customHeight="1" x14ac:dyDescent="0.3">
      <c r="A28" s="326">
        <v>26</v>
      </c>
      <c r="B28" s="326">
        <v>75</v>
      </c>
      <c r="C28" s="301" t="s">
        <v>55</v>
      </c>
      <c r="D28" s="329">
        <v>2.7719907407407411E-3</v>
      </c>
      <c r="E28" s="330">
        <v>39</v>
      </c>
      <c r="F28" s="303" t="s">
        <v>102</v>
      </c>
      <c r="G28" s="303" t="s">
        <v>57</v>
      </c>
      <c r="H28" s="305">
        <f>D28</f>
        <v>2.7719907407407411E-3</v>
      </c>
      <c r="I28" s="8" t="s">
        <v>77</v>
      </c>
      <c r="J28" s="304" t="s">
        <v>210</v>
      </c>
      <c r="K28" s="8" t="s">
        <v>90</v>
      </c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90"/>
      <c r="AM28" s="90"/>
      <c r="AN28" s="90"/>
    </row>
    <row r="29" spans="1:41" s="90" customFormat="1" ht="15.75" customHeight="1" x14ac:dyDescent="0.3">
      <c r="A29" s="326">
        <v>27</v>
      </c>
      <c r="B29" s="326">
        <v>74</v>
      </c>
      <c r="C29" s="13" t="s">
        <v>283</v>
      </c>
      <c r="D29" s="329">
        <v>2.9988425925925929E-3</v>
      </c>
      <c r="E29" s="330">
        <v>20</v>
      </c>
      <c r="F29" s="13" t="s">
        <v>268</v>
      </c>
      <c r="G29" s="13" t="s">
        <v>18</v>
      </c>
      <c r="H29" s="227">
        <f>D29</f>
        <v>2.9988425925925929E-3</v>
      </c>
      <c r="I29" s="8" t="s">
        <v>92</v>
      </c>
      <c r="J29" s="28" t="s">
        <v>210</v>
      </c>
      <c r="K29" s="8" t="s">
        <v>90</v>
      </c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3"/>
      <c r="AM29" s="3"/>
      <c r="AN29" s="3"/>
    </row>
    <row r="30" spans="1:41" s="90" customFormat="1" ht="18.75" x14ac:dyDescent="0.3">
      <c r="A30" s="326">
        <v>28</v>
      </c>
      <c r="B30" s="326">
        <v>73</v>
      </c>
      <c r="C30" s="12" t="s">
        <v>205</v>
      </c>
      <c r="D30" s="313">
        <v>3.0856481481481481E-3</v>
      </c>
      <c r="E30" s="314">
        <v>27</v>
      </c>
      <c r="F30" s="12" t="s">
        <v>13</v>
      </c>
      <c r="G30" s="12" t="s">
        <v>170</v>
      </c>
      <c r="H30" s="163" t="s">
        <v>13</v>
      </c>
      <c r="I30" s="8" t="s">
        <v>77</v>
      </c>
      <c r="J30" s="57" t="s">
        <v>212</v>
      </c>
      <c r="K30" s="8" t="s">
        <v>90</v>
      </c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06"/>
      <c r="AM30" s="106"/>
      <c r="AN30" s="106"/>
    </row>
    <row r="31" spans="1:41" s="90" customFormat="1" ht="15.75" customHeight="1" x14ac:dyDescent="0.3">
      <c r="A31" s="326">
        <v>29</v>
      </c>
      <c r="B31" s="326">
        <v>72</v>
      </c>
      <c r="C31" s="301" t="s">
        <v>282</v>
      </c>
      <c r="D31" s="329">
        <v>3.4490740740740745E-3</v>
      </c>
      <c r="E31" s="330">
        <v>41</v>
      </c>
      <c r="F31" s="303" t="s">
        <v>34</v>
      </c>
      <c r="G31" s="303" t="s">
        <v>22</v>
      </c>
      <c r="H31" s="303" t="s">
        <v>34</v>
      </c>
      <c r="I31" s="8" t="s">
        <v>77</v>
      </c>
      <c r="J31" s="304" t="s">
        <v>130</v>
      </c>
      <c r="K31" s="8" t="s">
        <v>23</v>
      </c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5"/>
      <c r="AM31" s="5"/>
      <c r="AN31" s="5"/>
    </row>
    <row r="32" spans="1:41" s="90" customFormat="1" ht="15.75" customHeight="1" x14ac:dyDescent="0.3">
      <c r="A32" s="326">
        <v>30</v>
      </c>
      <c r="B32" s="326">
        <v>71</v>
      </c>
      <c r="C32" s="301" t="s">
        <v>286</v>
      </c>
      <c r="D32" s="329">
        <v>3.4548611111111112E-3</v>
      </c>
      <c r="E32" s="330">
        <v>25</v>
      </c>
      <c r="F32" s="303" t="s">
        <v>133</v>
      </c>
      <c r="G32" s="303" t="s">
        <v>18</v>
      </c>
      <c r="H32" s="303" t="s">
        <v>31</v>
      </c>
      <c r="I32" s="8" t="s">
        <v>77</v>
      </c>
      <c r="J32" s="304" t="s">
        <v>210</v>
      </c>
      <c r="K32" s="8" t="s">
        <v>90</v>
      </c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AL32" s="5"/>
      <c r="AM32" s="5"/>
      <c r="AN32" s="5"/>
    </row>
    <row r="33" spans="1:40" s="90" customFormat="1" ht="18.75" x14ac:dyDescent="0.3">
      <c r="A33" s="326">
        <v>31</v>
      </c>
      <c r="B33" s="326">
        <v>70</v>
      </c>
      <c r="C33" s="2" t="s">
        <v>318</v>
      </c>
      <c r="D33" s="329">
        <v>3.9583333333333337E-3</v>
      </c>
      <c r="E33" s="330">
        <v>22</v>
      </c>
      <c r="F33" s="13" t="s">
        <v>114</v>
      </c>
      <c r="G33" s="13" t="s">
        <v>18</v>
      </c>
      <c r="H33" s="227">
        <f>D33</f>
        <v>3.9583333333333337E-3</v>
      </c>
      <c r="I33" s="8" t="s">
        <v>92</v>
      </c>
      <c r="J33" s="28" t="s">
        <v>210</v>
      </c>
      <c r="K33" s="8" t="s">
        <v>90</v>
      </c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</row>
    <row r="34" spans="1:40" s="110" customFormat="1" ht="18.75" x14ac:dyDescent="0.3">
      <c r="A34" s="326">
        <v>32</v>
      </c>
      <c r="B34" s="326">
        <v>69</v>
      </c>
      <c r="C34" s="2" t="s">
        <v>285</v>
      </c>
      <c r="D34" s="329">
        <v>4.6006944444444446E-3</v>
      </c>
      <c r="E34" s="330">
        <v>35</v>
      </c>
      <c r="F34" s="13" t="s">
        <v>146</v>
      </c>
      <c r="G34" s="13" t="s">
        <v>18</v>
      </c>
      <c r="H34" s="13" t="s">
        <v>146</v>
      </c>
      <c r="I34" s="8" t="s">
        <v>92</v>
      </c>
      <c r="J34" s="28" t="s">
        <v>210</v>
      </c>
      <c r="K34" s="8" t="s">
        <v>90</v>
      </c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</row>
    <row r="35" spans="1:40" s="90" customFormat="1" ht="18.75" x14ac:dyDescent="0.3">
      <c r="A35" s="326"/>
      <c r="B35" s="326"/>
      <c r="C35" s="106" t="s">
        <v>52</v>
      </c>
      <c r="D35" s="312"/>
      <c r="E35" s="312"/>
      <c r="F35" s="105" t="s">
        <v>31</v>
      </c>
      <c r="G35" s="105" t="s">
        <v>18</v>
      </c>
      <c r="H35" s="105"/>
      <c r="I35" s="8" t="s">
        <v>92</v>
      </c>
      <c r="J35" s="109" t="s">
        <v>210</v>
      </c>
      <c r="K35" s="8" t="s">
        <v>90</v>
      </c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s="3" customFormat="1" ht="18.75" customHeight="1" x14ac:dyDescent="0.3">
      <c r="A36" s="326"/>
      <c r="B36" s="326"/>
      <c r="C36" s="106" t="s">
        <v>172</v>
      </c>
      <c r="D36" s="312"/>
      <c r="E36" s="312"/>
      <c r="F36" s="105" t="s">
        <v>173</v>
      </c>
      <c r="G36" s="105" t="s">
        <v>181</v>
      </c>
      <c r="H36" s="162"/>
      <c r="I36" s="8" t="s">
        <v>92</v>
      </c>
      <c r="J36" s="109" t="s">
        <v>209</v>
      </c>
      <c r="K36" s="8" t="s">
        <v>90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10"/>
      <c r="AM36" s="110"/>
      <c r="AN36" s="110"/>
    </row>
    <row r="37" spans="1:40" s="90" customFormat="1" ht="15.75" customHeight="1" x14ac:dyDescent="0.3">
      <c r="A37" s="326"/>
      <c r="B37" s="326"/>
      <c r="C37" s="5" t="s">
        <v>312</v>
      </c>
      <c r="D37" s="314"/>
      <c r="E37" s="314"/>
      <c r="F37" s="11" t="s">
        <v>34</v>
      </c>
      <c r="G37" s="11" t="s">
        <v>313</v>
      </c>
      <c r="H37" s="10"/>
      <c r="I37" s="8" t="s">
        <v>92</v>
      </c>
      <c r="J37" s="21" t="s">
        <v>314</v>
      </c>
      <c r="K37" s="8" t="s">
        <v>90</v>
      </c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</row>
    <row r="38" spans="1:40" ht="18.75" x14ac:dyDescent="0.3">
      <c r="A38" s="326"/>
      <c r="B38" s="326"/>
      <c r="C38" s="5" t="s">
        <v>310</v>
      </c>
      <c r="D38" s="314"/>
      <c r="E38" s="314"/>
      <c r="F38" s="11" t="s">
        <v>34</v>
      </c>
      <c r="G38" s="11" t="s">
        <v>275</v>
      </c>
      <c r="I38" s="8" t="s">
        <v>92</v>
      </c>
      <c r="K38" s="8" t="s">
        <v>311</v>
      </c>
      <c r="AL38" s="90"/>
      <c r="AM38" s="90"/>
      <c r="AN38" s="90"/>
    </row>
    <row r="39" spans="1:40" ht="18.75" x14ac:dyDescent="0.3">
      <c r="A39" s="326"/>
      <c r="B39" s="326"/>
      <c r="C39" s="5" t="s">
        <v>97</v>
      </c>
      <c r="D39" s="314"/>
      <c r="E39" s="314"/>
      <c r="F39" s="11" t="s">
        <v>13</v>
      </c>
      <c r="G39" s="11" t="s">
        <v>122</v>
      </c>
      <c r="I39" s="8" t="s">
        <v>92</v>
      </c>
      <c r="J39" s="21" t="s">
        <v>212</v>
      </c>
      <c r="K39" s="8" t="s">
        <v>90</v>
      </c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</row>
    <row r="40" spans="1:40" s="110" customFormat="1" ht="15.75" customHeight="1" x14ac:dyDescent="0.3">
      <c r="A40" s="326"/>
      <c r="B40" s="326"/>
      <c r="C40" s="11" t="s">
        <v>278</v>
      </c>
      <c r="D40" s="315"/>
      <c r="E40" s="315"/>
      <c r="F40" s="11" t="s">
        <v>173</v>
      </c>
      <c r="G40" s="11" t="s">
        <v>181</v>
      </c>
      <c r="H40" s="11"/>
      <c r="I40" s="8" t="s">
        <v>92</v>
      </c>
      <c r="J40" s="21" t="s">
        <v>209</v>
      </c>
      <c r="K40" s="8" t="s">
        <v>90</v>
      </c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</row>
    <row r="41" spans="1:40" s="110" customFormat="1" ht="18.75" x14ac:dyDescent="0.3">
      <c r="A41" s="326"/>
      <c r="B41" s="326"/>
      <c r="C41" s="5" t="s">
        <v>46</v>
      </c>
      <c r="D41" s="314"/>
      <c r="E41" s="314"/>
      <c r="F41" s="11" t="s">
        <v>13</v>
      </c>
      <c r="G41" s="11" t="s">
        <v>18</v>
      </c>
      <c r="H41" s="10"/>
      <c r="I41" s="8" t="s">
        <v>92</v>
      </c>
      <c r="J41" s="21" t="s">
        <v>210</v>
      </c>
      <c r="K41" s="8" t="s">
        <v>90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</row>
    <row r="42" spans="1:40" s="90" customFormat="1" ht="15.75" customHeight="1" x14ac:dyDescent="0.3">
      <c r="A42" s="326"/>
      <c r="B42" s="326"/>
      <c r="C42" s="3" t="s">
        <v>187</v>
      </c>
      <c r="D42" s="314"/>
      <c r="E42" s="314"/>
      <c r="F42" s="12" t="s">
        <v>13</v>
      </c>
      <c r="G42" s="11" t="s">
        <v>18</v>
      </c>
      <c r="H42" s="10"/>
      <c r="I42" s="8" t="s">
        <v>92</v>
      </c>
      <c r="J42" s="21" t="s">
        <v>210</v>
      </c>
      <c r="K42" s="8" t="s">
        <v>357</v>
      </c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110"/>
      <c r="AM42" s="110"/>
      <c r="AN42" s="110"/>
    </row>
    <row r="43" spans="1:40" s="90" customFormat="1" ht="18.75" x14ac:dyDescent="0.3">
      <c r="A43" s="326"/>
      <c r="B43" s="326"/>
      <c r="C43" s="159" t="s">
        <v>74</v>
      </c>
      <c r="D43" s="311"/>
      <c r="E43" s="311"/>
      <c r="F43" s="155" t="s">
        <v>245</v>
      </c>
      <c r="G43" s="155" t="s">
        <v>18</v>
      </c>
      <c r="H43" s="161"/>
      <c r="I43" s="8" t="s">
        <v>92</v>
      </c>
      <c r="J43" s="157" t="s">
        <v>210</v>
      </c>
      <c r="K43" s="8" t="s">
        <v>66</v>
      </c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</row>
    <row r="44" spans="1:40" s="24" customFormat="1" ht="18.75" x14ac:dyDescent="0.3">
      <c r="A44" s="326"/>
      <c r="B44" s="326"/>
      <c r="C44" s="159" t="s">
        <v>168</v>
      </c>
      <c r="D44" s="311"/>
      <c r="E44" s="311"/>
      <c r="F44" s="155" t="s">
        <v>31</v>
      </c>
      <c r="G44" s="155" t="s">
        <v>18</v>
      </c>
      <c r="H44" s="161">
        <f>D44</f>
        <v>0</v>
      </c>
      <c r="I44" s="8" t="s">
        <v>92</v>
      </c>
      <c r="J44" s="157" t="s">
        <v>210</v>
      </c>
      <c r="K44" s="8" t="s">
        <v>90</v>
      </c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10" customFormat="1" ht="15.75" customHeight="1" x14ac:dyDescent="0.3">
      <c r="A45" s="326"/>
      <c r="B45" s="326"/>
      <c r="C45" s="159" t="s">
        <v>174</v>
      </c>
      <c r="D45" s="311"/>
      <c r="E45" s="311"/>
      <c r="F45" s="155" t="s">
        <v>173</v>
      </c>
      <c r="G45" s="155" t="s">
        <v>181</v>
      </c>
      <c r="H45" s="161">
        <f>D45</f>
        <v>0</v>
      </c>
      <c r="I45" s="8" t="s">
        <v>92</v>
      </c>
      <c r="J45" s="157" t="s">
        <v>209</v>
      </c>
      <c r="K45" s="8" t="s">
        <v>90</v>
      </c>
      <c r="AL45" s="90"/>
      <c r="AM45" s="90"/>
      <c r="AN45" s="90"/>
    </row>
    <row r="46" spans="1:40" s="90" customFormat="1" ht="15.75" customHeight="1" x14ac:dyDescent="0.3">
      <c r="A46" s="326"/>
      <c r="B46" s="326"/>
      <c r="C46" s="2" t="s">
        <v>53</v>
      </c>
      <c r="D46" s="319"/>
      <c r="E46" s="319"/>
      <c r="F46" s="13" t="s">
        <v>34</v>
      </c>
      <c r="G46" s="13" t="s">
        <v>54</v>
      </c>
      <c r="H46" s="13"/>
      <c r="I46" s="8" t="s">
        <v>92</v>
      </c>
      <c r="J46" s="28" t="s">
        <v>128</v>
      </c>
      <c r="K46" s="8" t="s">
        <v>90</v>
      </c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AL46" s="110"/>
      <c r="AM46" s="110"/>
      <c r="AN46" s="110"/>
    </row>
    <row r="47" spans="1:40" s="106" customFormat="1" ht="18.75" customHeight="1" x14ac:dyDescent="0.3">
      <c r="A47" s="326"/>
      <c r="B47" s="326"/>
      <c r="C47" s="5" t="s">
        <v>185</v>
      </c>
      <c r="D47" s="314"/>
      <c r="E47" s="314"/>
      <c r="F47" s="11" t="s">
        <v>13</v>
      </c>
      <c r="G47" s="12" t="s">
        <v>274</v>
      </c>
      <c r="H47" s="13"/>
      <c r="I47" s="8" t="s">
        <v>92</v>
      </c>
      <c r="J47" s="21" t="s">
        <v>279</v>
      </c>
      <c r="K47" s="8" t="s">
        <v>90</v>
      </c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90"/>
      <c r="AM47" s="90"/>
      <c r="AN47" s="90"/>
    </row>
    <row r="48" spans="1:40" s="106" customFormat="1" ht="18.75" customHeight="1" x14ac:dyDescent="0.3">
      <c r="A48" s="326"/>
      <c r="B48" s="326"/>
      <c r="C48" s="3" t="s">
        <v>38</v>
      </c>
      <c r="D48" s="314"/>
      <c r="E48" s="314"/>
      <c r="F48" s="12" t="s">
        <v>13</v>
      </c>
      <c r="G48" s="12" t="s">
        <v>18</v>
      </c>
      <c r="H48" s="87"/>
      <c r="I48" s="8" t="s">
        <v>92</v>
      </c>
      <c r="J48" s="21" t="s">
        <v>210</v>
      </c>
      <c r="K48" s="8" t="s">
        <v>90</v>
      </c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90"/>
      <c r="AM48" s="90"/>
      <c r="AN48" s="90"/>
    </row>
    <row r="49" spans="1:40" s="14" customFormat="1" ht="18.75" x14ac:dyDescent="0.3">
      <c r="A49" s="326"/>
      <c r="B49" s="326"/>
      <c r="C49" s="5" t="s">
        <v>16</v>
      </c>
      <c r="D49" s="314"/>
      <c r="E49" s="314"/>
      <c r="F49" s="11" t="s">
        <v>7</v>
      </c>
      <c r="G49" s="11" t="s">
        <v>8</v>
      </c>
      <c r="H49" s="10"/>
      <c r="I49" s="8" t="s">
        <v>92</v>
      </c>
      <c r="J49" s="21" t="s">
        <v>210</v>
      </c>
      <c r="K49" s="8" t="s">
        <v>90</v>
      </c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106"/>
      <c r="AM49" s="106"/>
      <c r="AN49" s="106"/>
    </row>
    <row r="50" spans="1:40" s="14" customFormat="1" ht="18.75" x14ac:dyDescent="0.3">
      <c r="A50" s="326"/>
      <c r="B50" s="326"/>
      <c r="C50" s="12" t="s">
        <v>255</v>
      </c>
      <c r="D50" s="314"/>
      <c r="E50" s="314"/>
      <c r="F50" s="12" t="s">
        <v>25</v>
      </c>
      <c r="G50" s="12" t="s">
        <v>18</v>
      </c>
      <c r="H50" s="163">
        <f>D50</f>
        <v>0</v>
      </c>
      <c r="I50" s="8" t="s">
        <v>92</v>
      </c>
      <c r="J50" s="57" t="s">
        <v>210</v>
      </c>
      <c r="K50" s="8" t="s">
        <v>90</v>
      </c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106"/>
      <c r="AM50" s="106"/>
      <c r="AN50" s="106"/>
    </row>
    <row r="51" spans="1:40" s="33" customFormat="1" ht="18.75" x14ac:dyDescent="0.3">
      <c r="A51" s="326"/>
      <c r="B51" s="326"/>
      <c r="C51" s="159" t="s">
        <v>119</v>
      </c>
      <c r="D51" s="311"/>
      <c r="E51" s="311"/>
      <c r="F51" s="155" t="s">
        <v>25</v>
      </c>
      <c r="G51" s="155" t="s">
        <v>120</v>
      </c>
      <c r="H51" s="155" t="s">
        <v>25</v>
      </c>
      <c r="I51" s="8" t="s">
        <v>77</v>
      </c>
      <c r="J51" s="159" t="s">
        <v>225</v>
      </c>
      <c r="K51" s="8" t="s">
        <v>90</v>
      </c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14"/>
      <c r="AM51" s="14"/>
      <c r="AN51" s="14"/>
    </row>
    <row r="52" spans="1:40" ht="18.75" customHeight="1" x14ac:dyDescent="0.3">
      <c r="A52" s="326"/>
      <c r="B52" s="326"/>
      <c r="C52" s="5" t="s">
        <v>175</v>
      </c>
      <c r="D52" s="314"/>
      <c r="E52" s="314"/>
      <c r="F52" s="11" t="s">
        <v>135</v>
      </c>
      <c r="G52" s="5" t="s">
        <v>170</v>
      </c>
      <c r="I52" s="8" t="s">
        <v>92</v>
      </c>
      <c r="J52" s="21" t="s">
        <v>212</v>
      </c>
      <c r="K52" s="8" t="s">
        <v>90</v>
      </c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</row>
    <row r="53" spans="1:40" s="14" customFormat="1" ht="18.75" x14ac:dyDescent="0.3">
      <c r="A53" s="326"/>
      <c r="B53" s="326"/>
      <c r="C53" s="5" t="s">
        <v>169</v>
      </c>
      <c r="D53" s="314"/>
      <c r="E53" s="314"/>
      <c r="F53" s="11" t="s">
        <v>31</v>
      </c>
      <c r="G53" s="12" t="s">
        <v>170</v>
      </c>
      <c r="H53" s="87"/>
      <c r="I53" s="8" t="s">
        <v>92</v>
      </c>
      <c r="J53" s="21" t="s">
        <v>212</v>
      </c>
      <c r="K53" s="8" t="s">
        <v>90</v>
      </c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33"/>
      <c r="AM53" s="33"/>
      <c r="AN53" s="33"/>
    </row>
    <row r="54" spans="1:40" ht="18.75" x14ac:dyDescent="0.3">
      <c r="A54" s="326"/>
      <c r="B54" s="326"/>
      <c r="C54" s="5" t="s">
        <v>176</v>
      </c>
      <c r="D54" s="314"/>
      <c r="E54" s="314"/>
      <c r="F54" s="11" t="s">
        <v>135</v>
      </c>
      <c r="G54" s="13" t="s">
        <v>170</v>
      </c>
      <c r="H54" s="13"/>
      <c r="I54" s="8" t="s">
        <v>92</v>
      </c>
      <c r="J54" s="21" t="s">
        <v>212</v>
      </c>
      <c r="K54" s="8" t="s">
        <v>90</v>
      </c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</row>
    <row r="55" spans="1:40" ht="18.75" customHeight="1" x14ac:dyDescent="0.3">
      <c r="A55" s="326"/>
      <c r="B55" s="326"/>
      <c r="C55" s="159" t="s">
        <v>280</v>
      </c>
      <c r="D55" s="311"/>
      <c r="E55" s="311"/>
      <c r="F55" s="155" t="s">
        <v>195</v>
      </c>
      <c r="G55" s="155" t="s">
        <v>170</v>
      </c>
      <c r="H55" s="161">
        <f>D55</f>
        <v>0</v>
      </c>
      <c r="I55" s="8" t="s">
        <v>77</v>
      </c>
      <c r="J55" s="157" t="s">
        <v>212</v>
      </c>
      <c r="K55" s="8" t="s">
        <v>90</v>
      </c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14"/>
      <c r="AM55" s="14"/>
      <c r="AN55" s="14"/>
    </row>
    <row r="56" spans="1:40" s="106" customFormat="1" ht="18.75" x14ac:dyDescent="0.3">
      <c r="A56" s="326"/>
      <c r="B56" s="326"/>
      <c r="C56" s="5" t="s">
        <v>104</v>
      </c>
      <c r="D56" s="314"/>
      <c r="E56" s="314"/>
      <c r="F56" s="11" t="s">
        <v>31</v>
      </c>
      <c r="G56" s="11" t="s">
        <v>105</v>
      </c>
      <c r="H56" s="10"/>
      <c r="I56" s="8" t="s">
        <v>92</v>
      </c>
      <c r="J56" s="21" t="s">
        <v>213</v>
      </c>
      <c r="K56" s="8" t="s">
        <v>90</v>
      </c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</row>
    <row r="57" spans="1:40" s="106" customFormat="1" ht="18.75" x14ac:dyDescent="0.3">
      <c r="A57" s="326"/>
      <c r="B57" s="326"/>
      <c r="C57" s="105" t="s">
        <v>276</v>
      </c>
      <c r="D57" s="312"/>
      <c r="E57" s="312"/>
      <c r="F57" s="105" t="s">
        <v>7</v>
      </c>
      <c r="G57" s="105" t="s">
        <v>235</v>
      </c>
      <c r="H57" s="162">
        <f>D57</f>
        <v>0</v>
      </c>
      <c r="I57" s="8" t="s">
        <v>92</v>
      </c>
      <c r="J57" s="109" t="s">
        <v>236</v>
      </c>
      <c r="K57" s="8" t="s">
        <v>90</v>
      </c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AL57" s="5"/>
      <c r="AM57" s="5"/>
      <c r="AN57" s="5"/>
    </row>
    <row r="58" spans="1:40" ht="18.75" customHeight="1" x14ac:dyDescent="0.3">
      <c r="A58" s="326"/>
      <c r="B58" s="326"/>
      <c r="C58" s="11" t="s">
        <v>238</v>
      </c>
      <c r="D58" s="315"/>
      <c r="E58" s="315"/>
      <c r="F58" s="11" t="s">
        <v>135</v>
      </c>
      <c r="G58" s="11" t="s">
        <v>235</v>
      </c>
      <c r="H58" s="11"/>
      <c r="I58" s="8" t="s">
        <v>92</v>
      </c>
      <c r="J58" s="21" t="s">
        <v>236</v>
      </c>
      <c r="K58" s="8" t="s">
        <v>90</v>
      </c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</row>
    <row r="59" spans="1:40" ht="18.75" customHeight="1" x14ac:dyDescent="0.3">
      <c r="A59" s="326"/>
      <c r="B59" s="326"/>
      <c r="C59" s="11" t="s">
        <v>241</v>
      </c>
      <c r="D59" s="315"/>
      <c r="E59" s="315"/>
      <c r="F59" s="11" t="s">
        <v>239</v>
      </c>
      <c r="G59" s="11" t="s">
        <v>235</v>
      </c>
      <c r="H59" s="11"/>
      <c r="I59" s="8" t="s">
        <v>92</v>
      </c>
      <c r="J59" s="21" t="s">
        <v>236</v>
      </c>
      <c r="K59" s="8" t="s">
        <v>90</v>
      </c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</row>
    <row r="60" spans="1:40" ht="18.75" x14ac:dyDescent="0.3">
      <c r="A60" s="326"/>
      <c r="B60" s="326"/>
      <c r="C60" s="155" t="s">
        <v>284</v>
      </c>
      <c r="D60" s="311"/>
      <c r="E60" s="311"/>
      <c r="F60" s="155" t="s">
        <v>101</v>
      </c>
      <c r="G60" s="155" t="s">
        <v>170</v>
      </c>
      <c r="H60" s="155" t="s">
        <v>101</v>
      </c>
      <c r="I60" s="8" t="s">
        <v>77</v>
      </c>
      <c r="J60" s="157" t="s">
        <v>212</v>
      </c>
      <c r="K60" s="8" t="s">
        <v>90</v>
      </c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</row>
    <row r="61" spans="1:40" s="106" customFormat="1" ht="18.75" x14ac:dyDescent="0.3">
      <c r="A61" s="326"/>
      <c r="B61" s="326"/>
      <c r="C61" s="11" t="s">
        <v>240</v>
      </c>
      <c r="D61" s="315"/>
      <c r="E61" s="315"/>
      <c r="F61" s="11" t="s">
        <v>31</v>
      </c>
      <c r="G61" s="11" t="s">
        <v>235</v>
      </c>
      <c r="H61" s="11"/>
      <c r="I61" s="8" t="s">
        <v>92</v>
      </c>
      <c r="J61" s="21" t="s">
        <v>236</v>
      </c>
      <c r="K61" s="8" t="s">
        <v>90</v>
      </c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5"/>
      <c r="AM61" s="5"/>
      <c r="AN61" s="5"/>
    </row>
    <row r="62" spans="1:40" s="106" customFormat="1" ht="18.75" customHeight="1" x14ac:dyDescent="0.3">
      <c r="A62" s="326"/>
      <c r="B62" s="326"/>
      <c r="C62" s="11" t="s">
        <v>242</v>
      </c>
      <c r="D62" s="315"/>
      <c r="E62" s="315"/>
      <c r="F62" s="11" t="s">
        <v>135</v>
      </c>
      <c r="G62" s="11" t="s">
        <v>235</v>
      </c>
      <c r="H62" s="11"/>
      <c r="I62" s="8" t="s">
        <v>92</v>
      </c>
      <c r="J62" s="21" t="s">
        <v>236</v>
      </c>
      <c r="K62" s="8" t="s">
        <v>90</v>
      </c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</row>
    <row r="63" spans="1:40" s="14" customFormat="1" ht="18.75" customHeight="1" x14ac:dyDescent="0.3">
      <c r="A63" s="326"/>
      <c r="B63" s="326"/>
      <c r="C63" s="11" t="s">
        <v>244</v>
      </c>
      <c r="D63" s="315"/>
      <c r="E63" s="315"/>
      <c r="F63" s="11" t="s">
        <v>135</v>
      </c>
      <c r="G63" s="11" t="s">
        <v>170</v>
      </c>
      <c r="H63" s="11"/>
      <c r="I63" s="8" t="s">
        <v>92</v>
      </c>
      <c r="J63" s="21" t="s">
        <v>212</v>
      </c>
      <c r="K63" s="8" t="s">
        <v>90</v>
      </c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106"/>
      <c r="AM63" s="106"/>
      <c r="AN63" s="106"/>
    </row>
    <row r="64" spans="1:40" s="106" customFormat="1" ht="18.75" customHeight="1" x14ac:dyDescent="0.3">
      <c r="A64" s="326"/>
      <c r="B64" s="326"/>
      <c r="C64" s="11" t="s">
        <v>243</v>
      </c>
      <c r="D64" s="315"/>
      <c r="E64" s="315"/>
      <c r="F64" s="11" t="s">
        <v>7</v>
      </c>
      <c r="G64" s="11" t="s">
        <v>170</v>
      </c>
      <c r="H64" s="11"/>
      <c r="I64" s="8" t="s">
        <v>92</v>
      </c>
      <c r="J64" s="21" t="s">
        <v>212</v>
      </c>
      <c r="K64" s="8" t="s">
        <v>90</v>
      </c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14"/>
      <c r="AM64" s="14"/>
      <c r="AN64" s="14"/>
    </row>
    <row r="65" spans="1:40" s="106" customFormat="1" ht="18.75" customHeight="1" x14ac:dyDescent="0.3">
      <c r="A65" s="326"/>
      <c r="B65" s="326"/>
      <c r="C65" s="105" t="s">
        <v>246</v>
      </c>
      <c r="D65" s="312"/>
      <c r="E65" s="312"/>
      <c r="F65" s="105" t="s">
        <v>245</v>
      </c>
      <c r="G65" s="105" t="s">
        <v>170</v>
      </c>
      <c r="H65" s="162">
        <f>D65</f>
        <v>0</v>
      </c>
      <c r="I65" s="8" t="s">
        <v>92</v>
      </c>
      <c r="J65" s="109" t="s">
        <v>212</v>
      </c>
      <c r="K65" s="8" t="s">
        <v>90</v>
      </c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</row>
    <row r="66" spans="1:40" s="106" customFormat="1" ht="18.75" x14ac:dyDescent="0.3">
      <c r="A66" s="326"/>
      <c r="B66" s="326"/>
      <c r="C66" s="11" t="s">
        <v>247</v>
      </c>
      <c r="D66" s="315"/>
      <c r="E66" s="315"/>
      <c r="F66" s="11" t="s">
        <v>173</v>
      </c>
      <c r="G66" s="11" t="s">
        <v>235</v>
      </c>
      <c r="H66" s="11"/>
      <c r="I66" s="8" t="s">
        <v>92</v>
      </c>
      <c r="J66" s="21" t="s">
        <v>236</v>
      </c>
      <c r="K66" s="8" t="s">
        <v>90</v>
      </c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</row>
    <row r="67" spans="1:40" s="106" customFormat="1" ht="18.75" customHeight="1" x14ac:dyDescent="0.3">
      <c r="A67" s="326"/>
      <c r="B67" s="326"/>
      <c r="C67" s="5" t="s">
        <v>189</v>
      </c>
      <c r="D67" s="314"/>
      <c r="E67" s="314"/>
      <c r="F67" s="11" t="s">
        <v>25</v>
      </c>
      <c r="G67" s="11" t="s">
        <v>170</v>
      </c>
      <c r="H67" s="10"/>
      <c r="I67" s="8" t="s">
        <v>92</v>
      </c>
      <c r="J67" s="21" t="s">
        <v>212</v>
      </c>
      <c r="K67" s="8" t="s">
        <v>90</v>
      </c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</row>
    <row r="68" spans="1:40" s="106" customFormat="1" ht="18.75" x14ac:dyDescent="0.3">
      <c r="A68" s="326"/>
      <c r="B68" s="326"/>
      <c r="C68" s="11" t="s">
        <v>248</v>
      </c>
      <c r="D68" s="315"/>
      <c r="E68" s="315"/>
      <c r="F68" s="11" t="s">
        <v>13</v>
      </c>
      <c r="G68" s="11" t="s">
        <v>235</v>
      </c>
      <c r="H68" s="11"/>
      <c r="I68" s="8" t="s">
        <v>92</v>
      </c>
      <c r="J68" s="21" t="s">
        <v>236</v>
      </c>
      <c r="K68" s="8" t="s">
        <v>90</v>
      </c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</row>
    <row r="69" spans="1:40" s="106" customFormat="1" ht="18.75" customHeight="1" x14ac:dyDescent="0.3">
      <c r="A69" s="326"/>
      <c r="B69" s="326"/>
      <c r="C69" s="11" t="s">
        <v>249</v>
      </c>
      <c r="D69" s="315"/>
      <c r="E69" s="315"/>
      <c r="F69" s="11" t="s">
        <v>135</v>
      </c>
      <c r="G69" s="11" t="s">
        <v>235</v>
      </c>
      <c r="H69" s="11"/>
      <c r="I69" s="8" t="s">
        <v>92</v>
      </c>
      <c r="J69" s="21" t="s">
        <v>236</v>
      </c>
      <c r="K69" s="8" t="s">
        <v>90</v>
      </c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</row>
    <row r="70" spans="1:40" ht="18.75" customHeight="1" x14ac:dyDescent="0.3">
      <c r="A70" s="326"/>
      <c r="B70" s="326"/>
      <c r="C70" s="11" t="s">
        <v>250</v>
      </c>
      <c r="D70" s="315"/>
      <c r="E70" s="315"/>
      <c r="F70" s="11" t="s">
        <v>34</v>
      </c>
      <c r="G70" s="11" t="s">
        <v>235</v>
      </c>
      <c r="H70" s="11"/>
      <c r="I70" s="8" t="s">
        <v>92</v>
      </c>
      <c r="J70" s="21" t="s">
        <v>236</v>
      </c>
      <c r="K70" s="8" t="s">
        <v>90</v>
      </c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</row>
    <row r="71" spans="1:40" ht="18.75" x14ac:dyDescent="0.3">
      <c r="A71" s="326"/>
      <c r="B71" s="326"/>
      <c r="C71" s="11" t="s">
        <v>252</v>
      </c>
      <c r="D71" s="315"/>
      <c r="E71" s="315"/>
      <c r="F71" s="11" t="s">
        <v>135</v>
      </c>
      <c r="G71" s="11" t="s">
        <v>235</v>
      </c>
      <c r="H71" s="11"/>
      <c r="I71" s="8" t="s">
        <v>92</v>
      </c>
      <c r="J71" s="21" t="s">
        <v>236</v>
      </c>
      <c r="K71" s="8" t="s">
        <v>90</v>
      </c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</row>
    <row r="72" spans="1:40" ht="18.75" x14ac:dyDescent="0.3">
      <c r="A72" s="326"/>
      <c r="B72" s="326"/>
      <c r="C72" s="11" t="s">
        <v>253</v>
      </c>
      <c r="D72" s="315"/>
      <c r="E72" s="315"/>
      <c r="F72" s="11" t="s">
        <v>7</v>
      </c>
      <c r="G72" s="11" t="s">
        <v>170</v>
      </c>
      <c r="H72" s="11"/>
      <c r="I72" s="8" t="s">
        <v>92</v>
      </c>
      <c r="J72" s="21" t="s">
        <v>212</v>
      </c>
      <c r="K72" s="8" t="s">
        <v>90</v>
      </c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</row>
    <row r="73" spans="1:40" s="90" customFormat="1" ht="18.75" x14ac:dyDescent="0.3">
      <c r="A73" s="326"/>
      <c r="B73" s="326"/>
      <c r="C73" s="33" t="s">
        <v>42</v>
      </c>
      <c r="D73" s="316"/>
      <c r="E73" s="316"/>
      <c r="F73" s="35" t="s">
        <v>43</v>
      </c>
      <c r="G73" s="35" t="s">
        <v>36</v>
      </c>
      <c r="H73" s="35"/>
      <c r="I73" s="8" t="s">
        <v>92</v>
      </c>
      <c r="J73" s="36" t="s">
        <v>124</v>
      </c>
      <c r="K73" s="8" t="s">
        <v>90</v>
      </c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5"/>
      <c r="AM73" s="5"/>
      <c r="AN73" s="5"/>
    </row>
    <row r="74" spans="1:40" s="33" customFormat="1" ht="18.75" x14ac:dyDescent="0.3">
      <c r="A74" s="326"/>
      <c r="B74" s="326"/>
      <c r="C74" s="11" t="s">
        <v>254</v>
      </c>
      <c r="D74" s="315"/>
      <c r="E74" s="315"/>
      <c r="F74" s="11" t="s">
        <v>135</v>
      </c>
      <c r="G74" s="11" t="s">
        <v>235</v>
      </c>
      <c r="H74" s="11"/>
      <c r="I74" s="8" t="s">
        <v>92</v>
      </c>
      <c r="J74" s="21" t="s">
        <v>236</v>
      </c>
      <c r="K74" s="8" t="s">
        <v>90</v>
      </c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  <c r="AK74" s="106"/>
      <c r="AL74" s="90"/>
      <c r="AM74" s="90"/>
      <c r="AN74" s="90"/>
    </row>
    <row r="75" spans="1:40" s="33" customFormat="1" ht="18.75" x14ac:dyDescent="0.3">
      <c r="A75" s="326"/>
      <c r="B75" s="326"/>
      <c r="C75" s="117" t="s">
        <v>251</v>
      </c>
      <c r="D75" s="317"/>
      <c r="E75" s="317"/>
      <c r="F75" s="117" t="s">
        <v>31</v>
      </c>
      <c r="G75" s="117" t="s">
        <v>235</v>
      </c>
      <c r="H75" s="117">
        <f>D75</f>
        <v>0</v>
      </c>
      <c r="I75" s="8" t="s">
        <v>77</v>
      </c>
      <c r="J75" s="119" t="s">
        <v>236</v>
      </c>
      <c r="K75" s="8" t="s">
        <v>90</v>
      </c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</row>
    <row r="76" spans="1:40" s="14" customFormat="1" ht="18.75" x14ac:dyDescent="0.3">
      <c r="A76" s="326"/>
      <c r="B76" s="326"/>
      <c r="C76" s="11" t="s">
        <v>256</v>
      </c>
      <c r="D76" s="315"/>
      <c r="E76" s="315"/>
      <c r="F76" s="11" t="s">
        <v>135</v>
      </c>
      <c r="G76" s="11" t="s">
        <v>235</v>
      </c>
      <c r="H76" s="11"/>
      <c r="I76" s="8" t="s">
        <v>92</v>
      </c>
      <c r="J76" s="21" t="s">
        <v>236</v>
      </c>
      <c r="K76" s="8" t="s">
        <v>90</v>
      </c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  <c r="AK76" s="106"/>
      <c r="AL76" s="33"/>
      <c r="AM76" s="33"/>
      <c r="AN76" s="33"/>
    </row>
    <row r="77" spans="1:40" s="14" customFormat="1" ht="18.75" customHeight="1" x14ac:dyDescent="0.3">
      <c r="A77" s="326"/>
      <c r="B77" s="326"/>
      <c r="C77" s="105" t="s">
        <v>257</v>
      </c>
      <c r="D77" s="312"/>
      <c r="E77" s="312"/>
      <c r="F77" s="105" t="s">
        <v>195</v>
      </c>
      <c r="G77" s="105" t="s">
        <v>235</v>
      </c>
      <c r="H77" s="162"/>
      <c r="I77" s="8" t="s">
        <v>92</v>
      </c>
      <c r="J77" s="109" t="s">
        <v>236</v>
      </c>
      <c r="K77" s="8" t="s">
        <v>90</v>
      </c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</row>
    <row r="78" spans="1:40" s="14" customFormat="1" ht="18.75" customHeight="1" x14ac:dyDescent="0.3">
      <c r="A78" s="326"/>
      <c r="B78" s="326"/>
      <c r="C78" s="11" t="s">
        <v>258</v>
      </c>
      <c r="D78" s="315"/>
      <c r="E78" s="315"/>
      <c r="F78" s="11" t="s">
        <v>101</v>
      </c>
      <c r="G78" s="11" t="s">
        <v>235</v>
      </c>
      <c r="H78" s="15"/>
      <c r="I78" s="8" t="s">
        <v>92</v>
      </c>
      <c r="J78" s="21" t="s">
        <v>236</v>
      </c>
      <c r="K78" s="8" t="s">
        <v>90</v>
      </c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106"/>
    </row>
    <row r="79" spans="1:40" s="14" customFormat="1" ht="18.75" customHeight="1" x14ac:dyDescent="0.3">
      <c r="A79" s="326"/>
      <c r="B79" s="326"/>
      <c r="C79" s="5" t="s">
        <v>167</v>
      </c>
      <c r="D79" s="314"/>
      <c r="E79" s="314"/>
      <c r="F79" s="11" t="s">
        <v>13</v>
      </c>
      <c r="G79" s="11" t="s">
        <v>18</v>
      </c>
      <c r="H79" s="10"/>
      <c r="I79" s="8" t="s">
        <v>92</v>
      </c>
      <c r="J79" s="21" t="s">
        <v>210</v>
      </c>
      <c r="K79" s="8" t="s">
        <v>90</v>
      </c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</row>
    <row r="80" spans="1:40" ht="18.75" x14ac:dyDescent="0.3">
      <c r="A80" s="326"/>
      <c r="B80" s="326"/>
      <c r="C80" s="5" t="s">
        <v>17</v>
      </c>
      <c r="D80" s="314"/>
      <c r="E80" s="314"/>
      <c r="F80" s="11" t="s">
        <v>13</v>
      </c>
      <c r="G80" s="11" t="s">
        <v>18</v>
      </c>
      <c r="I80" s="8" t="s">
        <v>92</v>
      </c>
      <c r="J80" s="5" t="s">
        <v>210</v>
      </c>
      <c r="K80" s="8" t="s">
        <v>90</v>
      </c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AL80" s="14"/>
      <c r="AM80" s="14"/>
      <c r="AN80" s="14"/>
    </row>
    <row r="81" spans="1:40" s="14" customFormat="1" ht="18.75" x14ac:dyDescent="0.3">
      <c r="A81" s="326"/>
      <c r="B81" s="326"/>
      <c r="C81" s="11" t="s">
        <v>259</v>
      </c>
      <c r="D81" s="315"/>
      <c r="E81" s="315"/>
      <c r="F81" s="11" t="s">
        <v>101</v>
      </c>
      <c r="G81" s="11" t="s">
        <v>235</v>
      </c>
      <c r="H81" s="11"/>
      <c r="I81" s="8" t="s">
        <v>92</v>
      </c>
      <c r="J81" s="21" t="s">
        <v>236</v>
      </c>
      <c r="K81" s="8" t="s">
        <v>90</v>
      </c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</row>
    <row r="82" spans="1:40" s="14" customFormat="1" ht="18.75" x14ac:dyDescent="0.3">
      <c r="A82" s="326"/>
      <c r="B82" s="326"/>
      <c r="C82" s="106" t="s">
        <v>198</v>
      </c>
      <c r="D82" s="312"/>
      <c r="E82" s="312"/>
      <c r="F82" s="105" t="s">
        <v>31</v>
      </c>
      <c r="G82" s="105" t="s">
        <v>274</v>
      </c>
      <c r="H82" s="162">
        <f>D82</f>
        <v>0</v>
      </c>
      <c r="I82" s="8" t="s">
        <v>77</v>
      </c>
      <c r="J82" s="109" t="s">
        <v>210</v>
      </c>
      <c r="K82" s="8" t="s">
        <v>90</v>
      </c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</row>
    <row r="83" spans="1:40" ht="18.75" x14ac:dyDescent="0.3">
      <c r="A83" s="326"/>
      <c r="B83" s="326"/>
      <c r="C83" s="106" t="s">
        <v>193</v>
      </c>
      <c r="D83" s="318"/>
      <c r="E83" s="318"/>
      <c r="F83" s="105" t="s">
        <v>173</v>
      </c>
      <c r="G83" s="105" t="s">
        <v>170</v>
      </c>
      <c r="H83" s="162">
        <f>D83</f>
        <v>0</v>
      </c>
      <c r="I83" s="8" t="s">
        <v>77</v>
      </c>
      <c r="J83" s="109" t="s">
        <v>212</v>
      </c>
      <c r="K83" s="8" t="s">
        <v>90</v>
      </c>
      <c r="AL83" s="14"/>
      <c r="AM83" s="14"/>
      <c r="AN83" s="14"/>
    </row>
    <row r="84" spans="1:40" ht="18.75" x14ac:dyDescent="0.3">
      <c r="A84" s="326"/>
      <c r="B84" s="326"/>
      <c r="C84" s="5" t="s">
        <v>221</v>
      </c>
      <c r="D84" s="318"/>
      <c r="E84" s="318"/>
      <c r="F84" s="11" t="s">
        <v>25</v>
      </c>
      <c r="G84" s="11" t="s">
        <v>18</v>
      </c>
      <c r="I84" s="8" t="s">
        <v>92</v>
      </c>
      <c r="J84" s="76" t="s">
        <v>210</v>
      </c>
      <c r="K84" s="8" t="s">
        <v>90</v>
      </c>
    </row>
    <row r="85" spans="1:40" ht="18.75" x14ac:dyDescent="0.3">
      <c r="A85" s="326"/>
      <c r="B85" s="326"/>
      <c r="C85" s="11" t="s">
        <v>260</v>
      </c>
      <c r="D85" s="315"/>
      <c r="E85" s="315"/>
      <c r="F85" s="11" t="s">
        <v>195</v>
      </c>
      <c r="G85" s="11" t="s">
        <v>235</v>
      </c>
      <c r="H85" s="11"/>
      <c r="I85" s="8" t="s">
        <v>92</v>
      </c>
      <c r="J85" s="21" t="s">
        <v>236</v>
      </c>
      <c r="K85" s="8" t="s">
        <v>90</v>
      </c>
    </row>
    <row r="86" spans="1:40" ht="18.75" x14ac:dyDescent="0.3">
      <c r="A86" s="326"/>
      <c r="B86" s="326"/>
      <c r="C86" s="11" t="s">
        <v>261</v>
      </c>
      <c r="D86" s="315"/>
      <c r="E86" s="315"/>
      <c r="F86" s="11" t="s">
        <v>245</v>
      </c>
      <c r="G86" s="11" t="s">
        <v>170</v>
      </c>
      <c r="H86" s="11"/>
      <c r="I86" s="8" t="s">
        <v>92</v>
      </c>
      <c r="J86" s="21" t="s">
        <v>212</v>
      </c>
      <c r="K86" s="8" t="s">
        <v>90</v>
      </c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</row>
    <row r="87" spans="1:40" ht="18.75" x14ac:dyDescent="0.3">
      <c r="A87" s="326"/>
      <c r="B87" s="326"/>
      <c r="C87" s="11" t="s">
        <v>262</v>
      </c>
      <c r="D87" s="315"/>
      <c r="E87" s="315"/>
      <c r="F87" s="11" t="s">
        <v>13</v>
      </c>
      <c r="G87" s="11" t="s">
        <v>235</v>
      </c>
      <c r="H87" s="11"/>
      <c r="I87" s="8" t="s">
        <v>77</v>
      </c>
      <c r="J87" s="21" t="s">
        <v>236</v>
      </c>
      <c r="K87" s="8" t="s">
        <v>90</v>
      </c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</row>
    <row r="88" spans="1:40" s="14" customFormat="1" ht="18.75" x14ac:dyDescent="0.3">
      <c r="A88" s="326"/>
      <c r="B88" s="326"/>
      <c r="C88" s="11" t="s">
        <v>263</v>
      </c>
      <c r="D88" s="315"/>
      <c r="E88" s="315"/>
      <c r="F88" s="11" t="s">
        <v>13</v>
      </c>
      <c r="G88" s="11" t="s">
        <v>235</v>
      </c>
      <c r="H88" s="11"/>
      <c r="I88" s="8" t="s">
        <v>77</v>
      </c>
      <c r="J88" s="21" t="s">
        <v>236</v>
      </c>
      <c r="K88" s="8" t="s">
        <v>90</v>
      </c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AL88" s="5"/>
      <c r="AM88" s="5"/>
      <c r="AN88" s="5"/>
    </row>
    <row r="89" spans="1:40" ht="18.75" x14ac:dyDescent="0.3">
      <c r="A89" s="326"/>
      <c r="B89" s="326"/>
      <c r="C89" s="105" t="s">
        <v>264</v>
      </c>
      <c r="D89" s="312"/>
      <c r="E89" s="312"/>
      <c r="F89" s="105" t="s">
        <v>123</v>
      </c>
      <c r="G89" s="105" t="s">
        <v>235</v>
      </c>
      <c r="H89" s="162">
        <f>D89</f>
        <v>0</v>
      </c>
      <c r="I89" s="8" t="s">
        <v>92</v>
      </c>
      <c r="J89" s="109" t="s">
        <v>236</v>
      </c>
      <c r="K89" s="8" t="s">
        <v>90</v>
      </c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</row>
    <row r="90" spans="1:40" ht="18.75" x14ac:dyDescent="0.3">
      <c r="A90" s="326"/>
      <c r="B90" s="326"/>
      <c r="C90" s="11" t="s">
        <v>265</v>
      </c>
      <c r="D90" s="315"/>
      <c r="E90" s="315"/>
      <c r="F90" s="11" t="s">
        <v>195</v>
      </c>
      <c r="G90" s="11" t="s">
        <v>170</v>
      </c>
      <c r="H90" s="11"/>
      <c r="I90" s="8" t="s">
        <v>92</v>
      </c>
      <c r="J90" s="21" t="s">
        <v>212</v>
      </c>
      <c r="K90" s="8" t="s">
        <v>90</v>
      </c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</row>
    <row r="91" spans="1:40" ht="18.75" x14ac:dyDescent="0.3">
      <c r="A91" s="326"/>
      <c r="B91" s="326"/>
      <c r="C91" s="105" t="s">
        <v>266</v>
      </c>
      <c r="D91" s="312"/>
      <c r="E91" s="312"/>
      <c r="F91" s="105" t="s">
        <v>34</v>
      </c>
      <c r="G91" s="105" t="s">
        <v>170</v>
      </c>
      <c r="H91" s="162">
        <f>D91</f>
        <v>0</v>
      </c>
      <c r="I91" s="8" t="s">
        <v>77</v>
      </c>
      <c r="J91" s="109" t="s">
        <v>212</v>
      </c>
      <c r="K91" s="8" t="s">
        <v>90</v>
      </c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</row>
    <row r="92" spans="1:40" ht="18.75" x14ac:dyDescent="0.3">
      <c r="A92" s="326"/>
      <c r="B92" s="326"/>
      <c r="C92" s="105" t="s">
        <v>267</v>
      </c>
      <c r="D92" s="312"/>
      <c r="E92" s="312"/>
      <c r="F92" s="105" t="s">
        <v>50</v>
      </c>
      <c r="G92" s="105" t="s">
        <v>235</v>
      </c>
      <c r="H92" s="162">
        <f>D92</f>
        <v>0</v>
      </c>
      <c r="I92" s="8" t="s">
        <v>77</v>
      </c>
      <c r="J92" s="109" t="s">
        <v>236</v>
      </c>
      <c r="K92" s="8" t="s">
        <v>90</v>
      </c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</row>
    <row r="93" spans="1:40" ht="18.75" x14ac:dyDescent="0.3">
      <c r="A93" s="326"/>
      <c r="B93" s="326"/>
      <c r="C93" s="11" t="s">
        <v>270</v>
      </c>
      <c r="D93" s="315"/>
      <c r="E93" s="315"/>
      <c r="F93" s="11" t="s">
        <v>245</v>
      </c>
      <c r="G93" s="11" t="s">
        <v>170</v>
      </c>
      <c r="H93" s="11"/>
      <c r="I93" s="8" t="s">
        <v>92</v>
      </c>
      <c r="J93" s="21" t="s">
        <v>212</v>
      </c>
      <c r="K93" s="8" t="s">
        <v>90</v>
      </c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</row>
    <row r="94" spans="1:40" ht="18.75" x14ac:dyDescent="0.3">
      <c r="A94" s="326"/>
      <c r="B94" s="326"/>
      <c r="C94" s="5" t="s">
        <v>79</v>
      </c>
      <c r="D94" s="314"/>
      <c r="E94" s="314"/>
      <c r="F94" s="11" t="s">
        <v>13</v>
      </c>
      <c r="G94" s="11" t="s">
        <v>18</v>
      </c>
      <c r="I94" s="8" t="s">
        <v>92</v>
      </c>
      <c r="J94" s="21" t="s">
        <v>210</v>
      </c>
      <c r="K94" s="8" t="s">
        <v>90</v>
      </c>
    </row>
    <row r="95" spans="1:40" ht="18.75" x14ac:dyDescent="0.3">
      <c r="A95" s="326"/>
      <c r="B95" s="326"/>
      <c r="C95" s="5" t="s">
        <v>76</v>
      </c>
      <c r="D95" s="314"/>
      <c r="E95" s="314"/>
      <c r="F95" s="11" t="s">
        <v>13</v>
      </c>
      <c r="G95" s="11" t="s">
        <v>18</v>
      </c>
      <c r="I95" s="8" t="s">
        <v>92</v>
      </c>
      <c r="J95" s="21" t="s">
        <v>210</v>
      </c>
      <c r="K95" s="8" t="s">
        <v>90</v>
      </c>
    </row>
    <row r="96" spans="1:40" s="14" customFormat="1" ht="18.75" x14ac:dyDescent="0.3">
      <c r="A96" s="326"/>
      <c r="B96" s="326"/>
      <c r="C96" s="5" t="s">
        <v>219</v>
      </c>
      <c r="D96" s="314"/>
      <c r="E96" s="314"/>
      <c r="F96" s="11" t="s">
        <v>135</v>
      </c>
      <c r="G96" s="11" t="s">
        <v>184</v>
      </c>
      <c r="H96" s="10"/>
      <c r="I96" s="8" t="s">
        <v>92</v>
      </c>
      <c r="J96" s="21" t="s">
        <v>210</v>
      </c>
      <c r="K96" s="8" t="s">
        <v>90</v>
      </c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</row>
    <row r="97" spans="1:40" s="14" customFormat="1" ht="18.75" x14ac:dyDescent="0.3">
      <c r="A97" s="326"/>
      <c r="B97" s="326"/>
      <c r="C97" s="11" t="s">
        <v>272</v>
      </c>
      <c r="D97" s="315"/>
      <c r="E97" s="315"/>
      <c r="F97" s="11" t="s">
        <v>50</v>
      </c>
      <c r="G97" s="11" t="s">
        <v>170</v>
      </c>
      <c r="H97" s="11"/>
      <c r="I97" s="8" t="s">
        <v>77</v>
      </c>
      <c r="J97" s="21" t="s">
        <v>212</v>
      </c>
      <c r="K97" s="8" t="s">
        <v>90</v>
      </c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</row>
    <row r="98" spans="1:40" s="14" customFormat="1" ht="18.75" x14ac:dyDescent="0.3">
      <c r="A98" s="326"/>
      <c r="B98" s="326"/>
      <c r="C98" s="5" t="s">
        <v>188</v>
      </c>
      <c r="D98" s="314"/>
      <c r="E98" s="314"/>
      <c r="F98" s="11" t="s">
        <v>135</v>
      </c>
      <c r="G98" s="11" t="s">
        <v>170</v>
      </c>
      <c r="H98" s="10"/>
      <c r="I98" s="8" t="s">
        <v>92</v>
      </c>
      <c r="J98" s="21" t="s">
        <v>212</v>
      </c>
      <c r="K98" s="8" t="s">
        <v>90</v>
      </c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</row>
    <row r="99" spans="1:40" s="14" customFormat="1" ht="18.75" x14ac:dyDescent="0.3">
      <c r="A99" s="326"/>
      <c r="B99" s="326"/>
      <c r="C99" s="5" t="s">
        <v>190</v>
      </c>
      <c r="D99" s="314"/>
      <c r="E99" s="314"/>
      <c r="F99" s="11" t="s">
        <v>13</v>
      </c>
      <c r="G99" s="11" t="s">
        <v>170</v>
      </c>
      <c r="H99" s="10"/>
      <c r="I99" s="8" t="s">
        <v>92</v>
      </c>
      <c r="J99" s="21" t="s">
        <v>212</v>
      </c>
      <c r="K99" s="8" t="s">
        <v>90</v>
      </c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</row>
    <row r="100" spans="1:40" ht="18.75" x14ac:dyDescent="0.3">
      <c r="A100" s="326"/>
      <c r="B100" s="326"/>
      <c r="C100" s="5" t="s">
        <v>191</v>
      </c>
      <c r="D100" s="314"/>
      <c r="E100" s="314"/>
      <c r="F100" s="11" t="s">
        <v>13</v>
      </c>
      <c r="G100" s="11" t="s">
        <v>170</v>
      </c>
      <c r="I100" s="8" t="s">
        <v>92</v>
      </c>
      <c r="J100" s="21" t="s">
        <v>212</v>
      </c>
      <c r="K100" s="8" t="s">
        <v>90</v>
      </c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</row>
    <row r="101" spans="1:40" ht="18.75" x14ac:dyDescent="0.3">
      <c r="A101" s="326"/>
      <c r="B101" s="326"/>
      <c r="C101" s="5" t="s">
        <v>192</v>
      </c>
      <c r="D101" s="314"/>
      <c r="E101" s="314"/>
      <c r="F101" s="11" t="s">
        <v>25</v>
      </c>
      <c r="G101" s="11" t="s">
        <v>170</v>
      </c>
      <c r="I101" s="8" t="s">
        <v>92</v>
      </c>
      <c r="J101" s="21" t="s">
        <v>212</v>
      </c>
      <c r="K101" s="8" t="s">
        <v>90</v>
      </c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</row>
    <row r="102" spans="1:40" s="14" customFormat="1" ht="18.75" x14ac:dyDescent="0.3">
      <c r="A102" s="326"/>
      <c r="B102" s="326"/>
      <c r="C102" s="33" t="s">
        <v>58</v>
      </c>
      <c r="D102" s="316"/>
      <c r="E102" s="316"/>
      <c r="F102" s="35" t="s">
        <v>102</v>
      </c>
      <c r="G102" s="35" t="s">
        <v>234</v>
      </c>
      <c r="H102" s="35"/>
      <c r="I102" s="8" t="s">
        <v>92</v>
      </c>
      <c r="J102" s="21" t="s">
        <v>210</v>
      </c>
      <c r="K102" s="8" t="s">
        <v>90</v>
      </c>
      <c r="AL102" s="5"/>
      <c r="AM102" s="5"/>
      <c r="AN102" s="5"/>
    </row>
    <row r="103" spans="1:40" s="14" customFormat="1" ht="18.75" x14ac:dyDescent="0.3">
      <c r="A103" s="326"/>
      <c r="B103" s="326"/>
      <c r="C103" s="75" t="s">
        <v>194</v>
      </c>
      <c r="D103" s="318"/>
      <c r="E103" s="318"/>
      <c r="F103" s="71" t="s">
        <v>195</v>
      </c>
      <c r="G103" s="11" t="s">
        <v>170</v>
      </c>
      <c r="H103" s="10"/>
      <c r="I103" s="8" t="s">
        <v>92</v>
      </c>
      <c r="J103" s="76" t="s">
        <v>212</v>
      </c>
      <c r="K103" s="8" t="s">
        <v>90</v>
      </c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</row>
    <row r="104" spans="1:40" ht="18.75" x14ac:dyDescent="0.3">
      <c r="A104" s="326"/>
      <c r="B104" s="326"/>
      <c r="C104" s="75" t="s">
        <v>196</v>
      </c>
      <c r="D104" s="318"/>
      <c r="E104" s="318"/>
      <c r="F104" s="71" t="s">
        <v>197</v>
      </c>
      <c r="G104" s="11" t="s">
        <v>170</v>
      </c>
      <c r="I104" s="8" t="s">
        <v>92</v>
      </c>
      <c r="J104" s="76" t="s">
        <v>212</v>
      </c>
      <c r="K104" s="8" t="s">
        <v>90</v>
      </c>
      <c r="AL104" s="14"/>
      <c r="AM104" s="14"/>
      <c r="AN104" s="14"/>
    </row>
    <row r="105" spans="1:40" s="14" customFormat="1" ht="18.75" x14ac:dyDescent="0.3">
      <c r="A105" s="326"/>
      <c r="B105" s="326"/>
      <c r="C105" s="2" t="s">
        <v>134</v>
      </c>
      <c r="D105" s="319"/>
      <c r="E105" s="319"/>
      <c r="F105" s="13" t="s">
        <v>135</v>
      </c>
      <c r="G105" s="13" t="s">
        <v>18</v>
      </c>
      <c r="H105" s="13"/>
      <c r="I105" s="8" t="s">
        <v>92</v>
      </c>
      <c r="J105" s="21" t="s">
        <v>210</v>
      </c>
      <c r="K105" s="8" t="s">
        <v>90</v>
      </c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AL105" s="5"/>
      <c r="AM105" s="5"/>
      <c r="AN105" s="5"/>
    </row>
    <row r="106" spans="1:40" s="14" customFormat="1" ht="18.75" x14ac:dyDescent="0.3">
      <c r="A106" s="326"/>
      <c r="B106" s="326"/>
      <c r="C106" s="3" t="s">
        <v>200</v>
      </c>
      <c r="D106" s="314"/>
      <c r="E106" s="314"/>
      <c r="F106" s="12" t="s">
        <v>123</v>
      </c>
      <c r="G106" s="11" t="s">
        <v>170</v>
      </c>
      <c r="H106" s="10"/>
      <c r="I106" s="8" t="s">
        <v>92</v>
      </c>
      <c r="J106" s="21" t="s">
        <v>212</v>
      </c>
      <c r="K106" s="8" t="s">
        <v>90</v>
      </c>
    </row>
    <row r="107" spans="1:40" s="14" customFormat="1" ht="18.75" x14ac:dyDescent="0.3">
      <c r="A107" s="326"/>
      <c r="B107" s="326"/>
      <c r="C107" s="2" t="s">
        <v>94</v>
      </c>
      <c r="D107" s="319"/>
      <c r="E107" s="319"/>
      <c r="F107" s="13" t="s">
        <v>102</v>
      </c>
      <c r="G107" s="13" t="s">
        <v>57</v>
      </c>
      <c r="H107" s="13"/>
      <c r="I107" s="8" t="s">
        <v>92</v>
      </c>
      <c r="J107" s="21" t="s">
        <v>210</v>
      </c>
      <c r="K107" s="8" t="s">
        <v>90</v>
      </c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</row>
    <row r="108" spans="1:40" ht="18.75" x14ac:dyDescent="0.3">
      <c r="A108" s="326"/>
      <c r="B108" s="326"/>
      <c r="C108" s="3" t="s">
        <v>201</v>
      </c>
      <c r="D108" s="313"/>
      <c r="E108" s="313"/>
      <c r="F108" s="12" t="s">
        <v>25</v>
      </c>
      <c r="G108" s="30" t="s">
        <v>18</v>
      </c>
      <c r="H108" s="30"/>
      <c r="I108" s="8" t="s">
        <v>92</v>
      </c>
      <c r="J108" s="21" t="s">
        <v>210</v>
      </c>
      <c r="K108" s="49" t="s">
        <v>66</v>
      </c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</row>
    <row r="109" spans="1:40" s="14" customFormat="1" ht="18.75" x14ac:dyDescent="0.3">
      <c r="A109" s="326"/>
      <c r="B109" s="326"/>
      <c r="C109" s="3" t="s">
        <v>202</v>
      </c>
      <c r="D109" s="314"/>
      <c r="E109" s="314"/>
      <c r="F109" s="12" t="s">
        <v>195</v>
      </c>
      <c r="G109" s="11" t="s">
        <v>170</v>
      </c>
      <c r="H109" s="10"/>
      <c r="I109" s="8" t="s">
        <v>92</v>
      </c>
      <c r="J109" s="21" t="s">
        <v>212</v>
      </c>
      <c r="K109" s="8" t="s">
        <v>90</v>
      </c>
      <c r="AL109" s="5"/>
      <c r="AM109" s="5"/>
      <c r="AN109" s="5"/>
    </row>
    <row r="110" spans="1:40" s="14" customFormat="1" ht="18.75" x14ac:dyDescent="0.3">
      <c r="A110" s="326"/>
      <c r="B110" s="326"/>
      <c r="C110" s="5" t="s">
        <v>103</v>
      </c>
      <c r="D110" s="314"/>
      <c r="E110" s="314"/>
      <c r="F110" s="12" t="s">
        <v>102</v>
      </c>
      <c r="G110" s="11" t="s">
        <v>116</v>
      </c>
      <c r="H110" s="10"/>
      <c r="I110" s="8" t="s">
        <v>92</v>
      </c>
      <c r="J110" s="21" t="s">
        <v>129</v>
      </c>
      <c r="K110" s="8" t="s">
        <v>90</v>
      </c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</row>
    <row r="111" spans="1:40" s="14" customFormat="1" ht="18.75" x14ac:dyDescent="0.3">
      <c r="A111" s="326"/>
      <c r="B111" s="326"/>
      <c r="C111" s="3" t="s">
        <v>216</v>
      </c>
      <c r="D111" s="314"/>
      <c r="E111" s="314"/>
      <c r="F111" s="12" t="s">
        <v>25</v>
      </c>
      <c r="G111" s="11" t="s">
        <v>170</v>
      </c>
      <c r="H111" s="10"/>
      <c r="I111" s="8" t="s">
        <v>77</v>
      </c>
      <c r="J111" s="57" t="s">
        <v>212</v>
      </c>
      <c r="K111" s="8" t="s">
        <v>90</v>
      </c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</row>
    <row r="112" spans="1:40" s="29" customFormat="1" ht="18.75" x14ac:dyDescent="0.3">
      <c r="A112" s="326"/>
      <c r="B112" s="326"/>
      <c r="C112" s="2" t="s">
        <v>61</v>
      </c>
      <c r="D112" s="331"/>
      <c r="E112" s="331"/>
      <c r="F112" s="13" t="s">
        <v>87</v>
      </c>
      <c r="G112" s="13" t="s">
        <v>18</v>
      </c>
      <c r="H112" s="13"/>
      <c r="I112" s="8" t="s">
        <v>92</v>
      </c>
      <c r="J112" s="21" t="s">
        <v>210</v>
      </c>
      <c r="K112" s="8" t="s">
        <v>90</v>
      </c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</row>
    <row r="113" spans="1:40" s="29" customFormat="1" ht="18.75" x14ac:dyDescent="0.3">
      <c r="A113" s="326"/>
      <c r="B113" s="326"/>
      <c r="C113" s="3" t="s">
        <v>203</v>
      </c>
      <c r="D113" s="314"/>
      <c r="E113" s="314"/>
      <c r="F113" s="13" t="s">
        <v>13</v>
      </c>
      <c r="G113" s="11" t="s">
        <v>170</v>
      </c>
      <c r="H113" s="10"/>
      <c r="I113" s="8" t="s">
        <v>77</v>
      </c>
      <c r="J113" s="21" t="s">
        <v>212</v>
      </c>
      <c r="K113" s="8" t="s">
        <v>90</v>
      </c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</row>
    <row r="114" spans="1:40" s="14" customFormat="1" ht="18.75" x14ac:dyDescent="0.3">
      <c r="A114" s="326"/>
      <c r="B114" s="326"/>
      <c r="C114" s="5" t="s">
        <v>29</v>
      </c>
      <c r="D114" s="314"/>
      <c r="E114" s="314"/>
      <c r="F114" s="11" t="s">
        <v>7</v>
      </c>
      <c r="G114" s="11" t="s">
        <v>37</v>
      </c>
      <c r="H114" s="10"/>
      <c r="I114" s="8" t="s">
        <v>92</v>
      </c>
      <c r="J114" s="21"/>
      <c r="K114" s="8" t="s">
        <v>90</v>
      </c>
      <c r="AL114" s="29"/>
      <c r="AM114" s="29"/>
      <c r="AN114" s="29"/>
    </row>
    <row r="115" spans="1:40" s="14" customFormat="1" ht="18.75" x14ac:dyDescent="0.3">
      <c r="A115" s="326"/>
      <c r="B115" s="326"/>
      <c r="C115" s="3" t="s">
        <v>205</v>
      </c>
      <c r="D115" s="314"/>
      <c r="E115" s="314"/>
      <c r="F115" s="12" t="s">
        <v>13</v>
      </c>
      <c r="G115" s="11" t="s">
        <v>170</v>
      </c>
      <c r="H115" s="10"/>
      <c r="I115" s="8" t="s">
        <v>77</v>
      </c>
      <c r="J115" s="21" t="s">
        <v>212</v>
      </c>
      <c r="K115" s="8" t="s">
        <v>90</v>
      </c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</row>
    <row r="116" spans="1:40" ht="18.75" x14ac:dyDescent="0.3">
      <c r="A116" s="326"/>
      <c r="B116" s="326"/>
      <c r="C116" s="3" t="s">
        <v>206</v>
      </c>
      <c r="D116" s="314"/>
      <c r="E116" s="314"/>
      <c r="F116" s="12" t="s">
        <v>173</v>
      </c>
      <c r="G116" s="11" t="s">
        <v>170</v>
      </c>
      <c r="I116" s="8" t="s">
        <v>77</v>
      </c>
      <c r="J116" s="21" t="s">
        <v>212</v>
      </c>
      <c r="K116" s="8" t="s">
        <v>90</v>
      </c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14"/>
      <c r="AM116" s="14"/>
      <c r="AN116" s="14"/>
    </row>
    <row r="117" spans="1:40" ht="18.75" x14ac:dyDescent="0.3">
      <c r="A117" s="326"/>
      <c r="B117" s="326"/>
      <c r="C117" s="2" t="s">
        <v>100</v>
      </c>
      <c r="D117" s="319"/>
      <c r="E117" s="319"/>
      <c r="F117" s="13" t="s">
        <v>50</v>
      </c>
      <c r="G117" s="13" t="s">
        <v>99</v>
      </c>
      <c r="H117" s="13"/>
      <c r="I117" s="8" t="s">
        <v>92</v>
      </c>
      <c r="J117" s="28" t="s">
        <v>126</v>
      </c>
      <c r="K117" s="8" t="s">
        <v>90</v>
      </c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</row>
    <row r="118" spans="1:40" ht="18.75" x14ac:dyDescent="0.3">
      <c r="A118" s="326"/>
      <c r="B118" s="326"/>
      <c r="C118" s="33" t="s">
        <v>33</v>
      </c>
      <c r="D118" s="316"/>
      <c r="E118" s="316"/>
      <c r="F118" s="35" t="s">
        <v>34</v>
      </c>
      <c r="G118" s="35" t="s">
        <v>37</v>
      </c>
      <c r="H118" s="35"/>
      <c r="I118" s="8" t="s">
        <v>92</v>
      </c>
      <c r="K118" s="8" t="s">
        <v>90</v>
      </c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</row>
    <row r="119" spans="1:40" ht="18.75" x14ac:dyDescent="0.3">
      <c r="A119" s="326"/>
      <c r="B119" s="326"/>
      <c r="C119" s="5" t="s">
        <v>27</v>
      </c>
      <c r="D119" s="314"/>
      <c r="E119" s="314"/>
      <c r="F119" s="11" t="s">
        <v>13</v>
      </c>
      <c r="G119" s="11" t="s">
        <v>36</v>
      </c>
      <c r="I119" s="8" t="s">
        <v>92</v>
      </c>
      <c r="J119" s="21" t="s">
        <v>273</v>
      </c>
      <c r="K119" s="8" t="s">
        <v>90</v>
      </c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</row>
    <row r="120" spans="1:40" ht="18.75" x14ac:dyDescent="0.3">
      <c r="A120" s="326"/>
      <c r="B120" s="326"/>
      <c r="C120" s="2" t="s">
        <v>98</v>
      </c>
      <c r="D120" s="319"/>
      <c r="E120" s="319"/>
      <c r="F120" s="13" t="s">
        <v>101</v>
      </c>
      <c r="G120" s="13" t="s">
        <v>99</v>
      </c>
      <c r="H120" s="13"/>
      <c r="I120" s="8" t="s">
        <v>92</v>
      </c>
      <c r="J120" s="28" t="s">
        <v>126</v>
      </c>
      <c r="K120" s="8" t="s">
        <v>90</v>
      </c>
    </row>
    <row r="121" spans="1:40" ht="18.75" x14ac:dyDescent="0.3">
      <c r="A121" s="326"/>
      <c r="B121" s="326"/>
      <c r="C121" s="5" t="s">
        <v>67</v>
      </c>
      <c r="D121" s="314"/>
      <c r="E121" s="314"/>
      <c r="F121" s="11" t="s">
        <v>7</v>
      </c>
      <c r="G121" s="11" t="s">
        <v>26</v>
      </c>
      <c r="I121" s="8" t="s">
        <v>92</v>
      </c>
      <c r="K121" s="8" t="s">
        <v>90</v>
      </c>
    </row>
    <row r="122" spans="1:40" ht="18.75" x14ac:dyDescent="0.3">
      <c r="A122" s="326"/>
      <c r="B122" s="326"/>
      <c r="C122" s="5" t="s">
        <v>70</v>
      </c>
      <c r="D122" s="314"/>
      <c r="E122" s="314"/>
      <c r="F122" s="11" t="s">
        <v>31</v>
      </c>
      <c r="G122" s="11" t="s">
        <v>71</v>
      </c>
      <c r="I122" s="8" t="s">
        <v>92</v>
      </c>
      <c r="J122" s="5"/>
      <c r="K122" s="8" t="s">
        <v>90</v>
      </c>
    </row>
    <row r="123" spans="1:40" ht="18.75" x14ac:dyDescent="0.3">
      <c r="A123" s="326"/>
      <c r="B123" s="326"/>
      <c r="C123" s="2" t="s">
        <v>96</v>
      </c>
      <c r="D123" s="319"/>
      <c r="E123" s="319"/>
      <c r="F123" s="13" t="s">
        <v>123</v>
      </c>
      <c r="G123" s="13" t="s">
        <v>18</v>
      </c>
      <c r="H123" s="13"/>
      <c r="I123" s="8" t="s">
        <v>92</v>
      </c>
      <c r="J123" s="14"/>
      <c r="K123" s="8" t="s">
        <v>90</v>
      </c>
    </row>
    <row r="124" spans="1:40" s="14" customFormat="1" ht="18.75" x14ac:dyDescent="0.3">
      <c r="A124" s="326"/>
      <c r="B124" s="326"/>
      <c r="C124" s="5" t="s">
        <v>68</v>
      </c>
      <c r="D124" s="314"/>
      <c r="E124" s="314"/>
      <c r="F124" s="11" t="s">
        <v>7</v>
      </c>
      <c r="G124" s="11" t="s">
        <v>18</v>
      </c>
      <c r="H124" s="10"/>
      <c r="I124" s="8" t="s">
        <v>92</v>
      </c>
      <c r="J124" s="36"/>
      <c r="K124" s="8" t="s">
        <v>90</v>
      </c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</row>
    <row r="125" spans="1:40" s="14" customFormat="1" ht="18.75" x14ac:dyDescent="0.3">
      <c r="A125" s="326"/>
      <c r="B125" s="326"/>
      <c r="C125" s="5" t="s">
        <v>117</v>
      </c>
      <c r="D125" s="314"/>
      <c r="E125" s="314"/>
      <c r="F125" s="11" t="s">
        <v>13</v>
      </c>
      <c r="G125" s="11" t="s">
        <v>118</v>
      </c>
      <c r="H125" s="10"/>
      <c r="I125" s="8" t="s">
        <v>92</v>
      </c>
      <c r="J125" s="21" t="s">
        <v>210</v>
      </c>
      <c r="K125" s="8" t="s">
        <v>90</v>
      </c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</row>
    <row r="126" spans="1:40" s="14" customFormat="1" ht="18.75" x14ac:dyDescent="0.3">
      <c r="A126" s="326"/>
      <c r="B126" s="326"/>
      <c r="C126" s="5" t="s">
        <v>136</v>
      </c>
      <c r="D126" s="314"/>
      <c r="E126" s="314"/>
      <c r="F126" s="11" t="s">
        <v>135</v>
      </c>
      <c r="G126" s="11" t="s">
        <v>18</v>
      </c>
      <c r="H126" s="10"/>
      <c r="I126" s="8" t="s">
        <v>92</v>
      </c>
      <c r="J126" s="21">
        <f>2021-2003</f>
        <v>18</v>
      </c>
      <c r="K126" s="8" t="s">
        <v>90</v>
      </c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</row>
    <row r="127" spans="1:40" s="14" customFormat="1" ht="18.75" x14ac:dyDescent="0.3">
      <c r="A127" s="326"/>
      <c r="B127" s="326"/>
      <c r="C127" s="5" t="s">
        <v>108</v>
      </c>
      <c r="D127" s="314"/>
      <c r="E127" s="314"/>
      <c r="F127" s="11" t="s">
        <v>50</v>
      </c>
      <c r="G127" s="11" t="s">
        <v>71</v>
      </c>
      <c r="H127" s="10"/>
      <c r="I127" s="8" t="s">
        <v>92</v>
      </c>
      <c r="J127" s="5"/>
      <c r="K127" s="8" t="s">
        <v>90</v>
      </c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</row>
    <row r="128" spans="1:40" ht="18.75" x14ac:dyDescent="0.3">
      <c r="A128" s="326"/>
      <c r="B128" s="326"/>
      <c r="C128" s="5" t="s">
        <v>107</v>
      </c>
      <c r="D128" s="314"/>
      <c r="E128" s="314"/>
      <c r="F128" s="11" t="s">
        <v>50</v>
      </c>
      <c r="G128" s="11" t="s">
        <v>71</v>
      </c>
      <c r="I128" s="8" t="s">
        <v>92</v>
      </c>
      <c r="J128" s="5"/>
      <c r="K128" s="8" t="s">
        <v>90</v>
      </c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</row>
    <row r="129" spans="1:40" ht="18.75" x14ac:dyDescent="0.3">
      <c r="A129" s="326"/>
      <c r="B129" s="326"/>
      <c r="C129" s="2" t="s">
        <v>140</v>
      </c>
      <c r="D129" s="319"/>
      <c r="E129" s="319"/>
      <c r="F129" s="13" t="s">
        <v>142</v>
      </c>
      <c r="G129" s="13" t="s">
        <v>18</v>
      </c>
      <c r="H129" s="13"/>
      <c r="I129" s="8" t="s">
        <v>92</v>
      </c>
      <c r="J129" s="28">
        <f>2021-2006</f>
        <v>15</v>
      </c>
      <c r="K129" s="8" t="s">
        <v>90</v>
      </c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</row>
    <row r="130" spans="1:40" s="2" customFormat="1" ht="18.75" x14ac:dyDescent="0.3">
      <c r="A130" s="326"/>
      <c r="B130" s="326"/>
      <c r="C130" s="5" t="s">
        <v>109</v>
      </c>
      <c r="D130" s="314"/>
      <c r="E130" s="314"/>
      <c r="F130" s="11" t="s">
        <v>101</v>
      </c>
      <c r="G130" s="11" t="s">
        <v>71</v>
      </c>
      <c r="H130" s="10"/>
      <c r="I130" s="8" t="s">
        <v>92</v>
      </c>
      <c r="J130" s="21"/>
      <c r="K130" s="8" t="s">
        <v>90</v>
      </c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5"/>
      <c r="AM130" s="5"/>
      <c r="AN130" s="5"/>
    </row>
    <row r="131" spans="1:40" ht="18.75" x14ac:dyDescent="0.3">
      <c r="A131" s="326"/>
      <c r="B131" s="326"/>
      <c r="C131" s="5" t="s">
        <v>110</v>
      </c>
      <c r="D131" s="314"/>
      <c r="E131" s="314"/>
      <c r="F131" s="11" t="s">
        <v>50</v>
      </c>
      <c r="G131" s="11" t="s">
        <v>71</v>
      </c>
      <c r="I131" s="8" t="s">
        <v>92</v>
      </c>
      <c r="J131" s="14"/>
      <c r="K131" s="8" t="s">
        <v>90</v>
      </c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AL131" s="2"/>
      <c r="AM131" s="2"/>
      <c r="AN131" s="2"/>
    </row>
    <row r="132" spans="1:40" ht="18.75" x14ac:dyDescent="0.3">
      <c r="A132" s="326"/>
      <c r="B132" s="326"/>
      <c r="C132" s="5" t="s">
        <v>112</v>
      </c>
      <c r="D132" s="314"/>
      <c r="E132" s="314"/>
      <c r="F132" s="11" t="s">
        <v>101</v>
      </c>
      <c r="G132" s="11" t="s">
        <v>71</v>
      </c>
      <c r="I132" s="8" t="s">
        <v>92</v>
      </c>
      <c r="J132" s="14"/>
      <c r="K132" s="8" t="s">
        <v>90</v>
      </c>
    </row>
    <row r="133" spans="1:40" ht="18.75" x14ac:dyDescent="0.3">
      <c r="A133" s="326"/>
      <c r="B133" s="326"/>
      <c r="C133" s="2" t="s">
        <v>138</v>
      </c>
      <c r="D133" s="319"/>
      <c r="E133" s="319"/>
      <c r="F133" s="13" t="s">
        <v>114</v>
      </c>
      <c r="G133" s="13" t="s">
        <v>18</v>
      </c>
      <c r="H133" s="13"/>
      <c r="I133" s="8" t="s">
        <v>92</v>
      </c>
      <c r="J133" s="28">
        <f>2021-2008</f>
        <v>13</v>
      </c>
      <c r="K133" s="8" t="s">
        <v>90</v>
      </c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40" s="33" customFormat="1" ht="18.75" x14ac:dyDescent="0.3">
      <c r="A134" s="326"/>
      <c r="B134" s="326"/>
      <c r="C134" s="5" t="s">
        <v>145</v>
      </c>
      <c r="D134" s="314"/>
      <c r="E134" s="314"/>
      <c r="F134" s="11" t="s">
        <v>142</v>
      </c>
      <c r="G134" s="11" t="s">
        <v>18</v>
      </c>
      <c r="H134" s="10"/>
      <c r="I134" s="8" t="s">
        <v>92</v>
      </c>
      <c r="J134" s="21">
        <f>2021-2006</f>
        <v>15</v>
      </c>
      <c r="K134" s="8" t="s">
        <v>90</v>
      </c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</row>
    <row r="135" spans="1:40" ht="18.75" x14ac:dyDescent="0.3">
      <c r="A135" s="326"/>
      <c r="B135" s="326"/>
      <c r="C135" s="5" t="s">
        <v>141</v>
      </c>
      <c r="D135" s="314"/>
      <c r="E135" s="314"/>
      <c r="F135" s="11" t="s">
        <v>142</v>
      </c>
      <c r="G135" s="11" t="s">
        <v>18</v>
      </c>
      <c r="I135" s="8" t="s">
        <v>92</v>
      </c>
      <c r="J135" s="21">
        <f>2021-2006</f>
        <v>15</v>
      </c>
      <c r="K135" s="8" t="s">
        <v>90</v>
      </c>
      <c r="AL135" s="33"/>
      <c r="AM135" s="33"/>
      <c r="AN135" s="33"/>
    </row>
    <row r="136" spans="1:40" ht="18.75" x14ac:dyDescent="0.3">
      <c r="A136" s="326"/>
      <c r="B136" s="326"/>
      <c r="C136" s="2" t="s">
        <v>9</v>
      </c>
      <c r="D136" s="331"/>
      <c r="E136" s="331"/>
      <c r="F136" s="13" t="s">
        <v>88</v>
      </c>
      <c r="G136" s="13" t="s">
        <v>18</v>
      </c>
      <c r="H136" s="13"/>
      <c r="I136" s="8" t="s">
        <v>92</v>
      </c>
      <c r="J136" s="5"/>
      <c r="K136" s="8" t="s">
        <v>90</v>
      </c>
    </row>
    <row r="137" spans="1:40" ht="18.75" x14ac:dyDescent="0.3">
      <c r="A137" s="326"/>
      <c r="B137" s="326"/>
      <c r="C137" s="5" t="s">
        <v>115</v>
      </c>
      <c r="D137" s="314"/>
      <c r="E137" s="314"/>
      <c r="F137" s="11" t="s">
        <v>7</v>
      </c>
      <c r="G137" s="11" t="s">
        <v>18</v>
      </c>
      <c r="I137" s="8" t="s">
        <v>77</v>
      </c>
      <c r="J137" s="14"/>
      <c r="K137" s="8" t="s">
        <v>90</v>
      </c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</row>
    <row r="138" spans="1:40" ht="18.75" x14ac:dyDescent="0.3">
      <c r="A138" s="326"/>
      <c r="B138" s="326"/>
      <c r="C138" s="5" t="s">
        <v>139</v>
      </c>
      <c r="D138" s="314"/>
      <c r="E138" s="314"/>
      <c r="F138" s="11" t="s">
        <v>114</v>
      </c>
      <c r="G138" s="11" t="s">
        <v>18</v>
      </c>
      <c r="I138" s="8" t="s">
        <v>92</v>
      </c>
      <c r="J138" s="21">
        <f>2021-2008</f>
        <v>13</v>
      </c>
      <c r="K138" s="8" t="s">
        <v>90</v>
      </c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</row>
    <row r="139" spans="1:40" s="33" customFormat="1" ht="18.75" x14ac:dyDescent="0.3">
      <c r="A139" s="326"/>
      <c r="B139" s="326"/>
      <c r="C139" s="2" t="s">
        <v>111</v>
      </c>
      <c r="D139" s="319"/>
      <c r="E139" s="319"/>
      <c r="F139" s="13" t="s">
        <v>101</v>
      </c>
      <c r="G139" s="13" t="s">
        <v>71</v>
      </c>
      <c r="H139" s="13" t="s">
        <v>77</v>
      </c>
      <c r="I139" s="8" t="s">
        <v>77</v>
      </c>
      <c r="J139" s="5" t="s">
        <v>210</v>
      </c>
      <c r="K139" s="8" t="s">
        <v>90</v>
      </c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</row>
    <row r="140" spans="1:40" ht="18.75" x14ac:dyDescent="0.3">
      <c r="A140" s="326"/>
      <c r="B140" s="326"/>
      <c r="C140" s="2" t="s">
        <v>137</v>
      </c>
      <c r="D140" s="319"/>
      <c r="E140" s="319"/>
      <c r="F140" s="13" t="s">
        <v>135</v>
      </c>
      <c r="G140" s="13" t="s">
        <v>18</v>
      </c>
      <c r="H140" s="13" t="s">
        <v>77</v>
      </c>
      <c r="I140" s="8" t="s">
        <v>77</v>
      </c>
      <c r="J140" s="28" t="s">
        <v>210</v>
      </c>
      <c r="K140" s="8" t="s">
        <v>90</v>
      </c>
      <c r="AL140" s="33"/>
      <c r="AM140" s="33"/>
      <c r="AN140" s="33"/>
    </row>
    <row r="141" spans="1:40" ht="18.75" x14ac:dyDescent="0.3">
      <c r="A141" s="326"/>
      <c r="B141" s="326"/>
      <c r="C141" s="5" t="s">
        <v>132</v>
      </c>
      <c r="D141" s="314"/>
      <c r="E141" s="314"/>
      <c r="F141" s="11" t="s">
        <v>31</v>
      </c>
      <c r="G141" s="11" t="s">
        <v>18</v>
      </c>
      <c r="I141" s="8" t="s">
        <v>77</v>
      </c>
      <c r="J141" s="21" t="s">
        <v>210</v>
      </c>
      <c r="K141" s="8" t="s">
        <v>90</v>
      </c>
    </row>
    <row r="142" spans="1:40" ht="18.75" x14ac:dyDescent="0.3">
      <c r="A142" s="326"/>
      <c r="B142" s="326"/>
      <c r="C142" s="5" t="s">
        <v>144</v>
      </c>
      <c r="D142" s="314"/>
      <c r="E142" s="314"/>
      <c r="F142" s="11" t="s">
        <v>7</v>
      </c>
      <c r="G142" s="11" t="s">
        <v>37</v>
      </c>
      <c r="I142" s="8" t="s">
        <v>92</v>
      </c>
      <c r="K142" s="8" t="s">
        <v>90</v>
      </c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</row>
    <row r="143" spans="1:40" s="33" customFormat="1" ht="18.75" x14ac:dyDescent="0.3">
      <c r="A143" s="326"/>
      <c r="B143" s="326"/>
      <c r="C143" s="33" t="s">
        <v>24</v>
      </c>
      <c r="D143" s="316"/>
      <c r="E143" s="316"/>
      <c r="F143" s="35" t="s">
        <v>25</v>
      </c>
      <c r="G143" s="35" t="s">
        <v>36</v>
      </c>
      <c r="H143" s="35"/>
      <c r="I143" s="8" t="s">
        <v>92</v>
      </c>
      <c r="J143" s="21" t="s">
        <v>273</v>
      </c>
      <c r="K143" s="8" t="s">
        <v>90</v>
      </c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</row>
    <row r="144" spans="1:40" s="33" customFormat="1" ht="18.75" x14ac:dyDescent="0.3">
      <c r="A144" s="326"/>
      <c r="B144" s="326"/>
      <c r="C144" s="5" t="s">
        <v>35</v>
      </c>
      <c r="D144" s="314"/>
      <c r="E144" s="314"/>
      <c r="F144" s="11" t="s">
        <v>34</v>
      </c>
      <c r="G144" s="11" t="s">
        <v>26</v>
      </c>
      <c r="H144" s="10"/>
      <c r="I144" s="8" t="s">
        <v>92</v>
      </c>
      <c r="J144" s="21"/>
      <c r="K144" s="8" t="s">
        <v>90</v>
      </c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</row>
    <row r="145" spans="1:40" ht="18.75" x14ac:dyDescent="0.3">
      <c r="A145" s="326"/>
      <c r="B145" s="326"/>
      <c r="C145" s="33" t="s">
        <v>80</v>
      </c>
      <c r="D145" s="316"/>
      <c r="E145" s="316"/>
      <c r="F145" s="35" t="s">
        <v>7</v>
      </c>
      <c r="G145" s="35" t="s">
        <v>18</v>
      </c>
      <c r="H145" s="35"/>
      <c r="I145" s="8" t="s">
        <v>77</v>
      </c>
      <c r="J145" s="21" t="s">
        <v>210</v>
      </c>
      <c r="K145" s="8" t="s">
        <v>90</v>
      </c>
      <c r="AL145" s="33"/>
      <c r="AM145" s="33"/>
      <c r="AN145" s="33"/>
    </row>
    <row r="146" spans="1:40" ht="18.75" x14ac:dyDescent="0.3">
      <c r="A146" s="326"/>
      <c r="B146" s="326"/>
      <c r="C146" s="33" t="s">
        <v>30</v>
      </c>
      <c r="D146" s="316"/>
      <c r="E146" s="316"/>
      <c r="F146" s="35" t="s">
        <v>31</v>
      </c>
      <c r="G146" s="35" t="s">
        <v>37</v>
      </c>
      <c r="H146" s="35"/>
      <c r="I146" s="8" t="s">
        <v>77</v>
      </c>
      <c r="J146" s="36" t="s">
        <v>230</v>
      </c>
      <c r="K146" s="8" t="s">
        <v>90</v>
      </c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</row>
    <row r="147" spans="1:40" ht="18.75" x14ac:dyDescent="0.3">
      <c r="A147" s="326"/>
      <c r="B147" s="326"/>
      <c r="C147" s="5" t="s">
        <v>78</v>
      </c>
      <c r="D147" s="314"/>
      <c r="E147" s="314"/>
      <c r="F147" s="11" t="s">
        <v>50</v>
      </c>
      <c r="G147" s="11" t="s">
        <v>18</v>
      </c>
      <c r="I147" s="8" t="s">
        <v>92</v>
      </c>
      <c r="K147" s="8" t="s">
        <v>90</v>
      </c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</row>
    <row r="148" spans="1:40" ht="18.75" x14ac:dyDescent="0.3">
      <c r="A148" s="326"/>
      <c r="B148" s="326"/>
      <c r="C148" s="5" t="s">
        <v>64</v>
      </c>
      <c r="D148" s="314"/>
      <c r="E148" s="314"/>
      <c r="F148" s="11" t="s">
        <v>13</v>
      </c>
      <c r="G148" s="11" t="s">
        <v>18</v>
      </c>
      <c r="I148" s="8" t="s">
        <v>92</v>
      </c>
      <c r="J148" s="21" t="s">
        <v>210</v>
      </c>
      <c r="K148" s="8" t="s">
        <v>90</v>
      </c>
    </row>
    <row r="149" spans="1:40" ht="18.75" x14ac:dyDescent="0.3">
      <c r="A149" s="326"/>
      <c r="B149" s="326"/>
      <c r="C149" s="5" t="s">
        <v>82</v>
      </c>
      <c r="D149" s="314"/>
      <c r="E149" s="314"/>
      <c r="F149" s="11" t="s">
        <v>13</v>
      </c>
      <c r="G149" s="11" t="s">
        <v>83</v>
      </c>
      <c r="I149" s="8" t="s">
        <v>77</v>
      </c>
      <c r="J149" s="21" t="s">
        <v>231</v>
      </c>
      <c r="K149" s="8" t="s">
        <v>90</v>
      </c>
    </row>
    <row r="150" spans="1:40" x14ac:dyDescent="0.25">
      <c r="A150" s="57"/>
      <c r="B150" s="57"/>
      <c r="C150" s="20" t="s">
        <v>157</v>
      </c>
      <c r="D150" s="8"/>
      <c r="E150" s="8"/>
      <c r="F150" s="5"/>
    </row>
    <row r="151" spans="1:40" x14ac:dyDescent="0.25">
      <c r="A151" s="57"/>
      <c r="B151" s="57"/>
      <c r="C151" s="11" t="s">
        <v>155</v>
      </c>
      <c r="G151" s="5"/>
    </row>
    <row r="152" spans="1:40" x14ac:dyDescent="0.25">
      <c r="A152" s="57"/>
      <c r="B152" s="57"/>
      <c r="C152" s="11" t="s">
        <v>149</v>
      </c>
      <c r="G152" s="5"/>
    </row>
    <row r="153" spans="1:40" x14ac:dyDescent="0.25">
      <c r="A153" s="12"/>
      <c r="B153" s="12"/>
      <c r="C153" s="11" t="s">
        <v>153</v>
      </c>
      <c r="G153" s="5"/>
    </row>
    <row r="154" spans="1:40" x14ac:dyDescent="0.25">
      <c r="A154" s="12"/>
      <c r="B154" s="12"/>
      <c r="C154" s="11" t="s">
        <v>154</v>
      </c>
      <c r="G154" s="5"/>
    </row>
    <row r="155" spans="1:40" x14ac:dyDescent="0.25">
      <c r="A155" s="57"/>
      <c r="B155" s="57"/>
      <c r="G155" s="5"/>
      <c r="J155" s="5"/>
    </row>
    <row r="156" spans="1:40" x14ac:dyDescent="0.25">
      <c r="A156" s="57"/>
      <c r="B156" s="57"/>
      <c r="C156" s="22" t="s">
        <v>160</v>
      </c>
      <c r="G156" s="5"/>
    </row>
    <row r="157" spans="1:40" x14ac:dyDescent="0.25">
      <c r="A157" s="57"/>
      <c r="B157" s="57"/>
      <c r="C157" s="5" t="s">
        <v>158</v>
      </c>
      <c r="G157" s="5"/>
      <c r="J157" s="28"/>
    </row>
    <row r="158" spans="1:40" x14ac:dyDescent="0.25">
      <c r="A158" s="57"/>
      <c r="B158" s="57"/>
      <c r="C158" s="5" t="s">
        <v>159</v>
      </c>
      <c r="G158" s="5"/>
      <c r="J158" s="36"/>
    </row>
    <row r="159" spans="1:40" x14ac:dyDescent="0.25">
      <c r="A159" s="12"/>
      <c r="B159" s="12"/>
      <c r="G159" s="5"/>
    </row>
    <row r="160" spans="1:40" x14ac:dyDescent="0.25">
      <c r="A160" s="12"/>
      <c r="B160" s="12"/>
      <c r="C160" s="22" t="s">
        <v>161</v>
      </c>
      <c r="G160" s="5"/>
    </row>
    <row r="161" spans="1:10" x14ac:dyDescent="0.25">
      <c r="A161" s="57"/>
      <c r="B161" s="57"/>
      <c r="C161" s="5" t="s">
        <v>162</v>
      </c>
      <c r="G161" s="5"/>
      <c r="J161" s="27"/>
    </row>
    <row r="162" spans="1:10" x14ac:dyDescent="0.25">
      <c r="A162" s="57"/>
      <c r="B162" s="57"/>
      <c r="C162" s="5" t="s">
        <v>163</v>
      </c>
      <c r="G162" s="5"/>
    </row>
    <row r="163" spans="1:10" x14ac:dyDescent="0.25">
      <c r="A163" s="57"/>
      <c r="B163" s="57"/>
      <c r="C163" s="5" t="s">
        <v>228</v>
      </c>
      <c r="G163" s="5"/>
    </row>
    <row r="164" spans="1:10" x14ac:dyDescent="0.25">
      <c r="A164" s="57"/>
      <c r="B164" s="57"/>
      <c r="C164" s="5" t="s">
        <v>229</v>
      </c>
      <c r="G164" s="5"/>
    </row>
    <row r="165" spans="1:10" x14ac:dyDescent="0.25">
      <c r="A165" s="57"/>
      <c r="B165" s="57"/>
      <c r="C165" s="6"/>
      <c r="G165" s="5"/>
    </row>
    <row r="166" spans="1:10" x14ac:dyDescent="0.25">
      <c r="A166" s="57"/>
      <c r="B166" s="57"/>
      <c r="C166" s="6"/>
      <c r="F166" s="5"/>
      <c r="G166" s="5"/>
    </row>
    <row r="167" spans="1:10" x14ac:dyDescent="0.25">
      <c r="A167" s="57"/>
      <c r="B167" s="57"/>
      <c r="C167" s="6"/>
      <c r="F167" s="5"/>
      <c r="G167" s="5"/>
    </row>
    <row r="168" spans="1:10" x14ac:dyDescent="0.25">
      <c r="A168" s="327"/>
      <c r="B168" s="327"/>
      <c r="C168" s="6"/>
      <c r="F168" s="5"/>
      <c r="G168" s="5"/>
      <c r="J168" s="27"/>
    </row>
    <row r="169" spans="1:10" x14ac:dyDescent="0.25">
      <c r="A169" s="327"/>
      <c r="B169" s="327"/>
      <c r="C169" s="6"/>
      <c r="G169" s="5"/>
      <c r="J169" s="36"/>
    </row>
    <row r="170" spans="1:10" x14ac:dyDescent="0.25">
      <c r="A170" s="327"/>
      <c r="B170" s="327"/>
      <c r="C170" s="6"/>
      <c r="G170" s="5"/>
      <c r="J170" s="36"/>
    </row>
    <row r="171" spans="1:10" x14ac:dyDescent="0.25">
      <c r="A171" s="327"/>
      <c r="B171" s="327"/>
      <c r="C171" s="6"/>
      <c r="G171" s="5"/>
    </row>
    <row r="172" spans="1:10" x14ac:dyDescent="0.25">
      <c r="A172" s="327"/>
      <c r="B172" s="327"/>
      <c r="C172" s="6"/>
      <c r="G172" s="5"/>
      <c r="J172" s="27"/>
    </row>
    <row r="173" spans="1:10" x14ac:dyDescent="0.25">
      <c r="A173" s="327"/>
      <c r="B173" s="327"/>
      <c r="C173" s="6"/>
      <c r="G173" s="5"/>
    </row>
    <row r="174" spans="1:10" x14ac:dyDescent="0.25">
      <c r="A174" s="327"/>
      <c r="B174" s="327"/>
      <c r="C174" s="6"/>
      <c r="G174" s="5"/>
    </row>
    <row r="175" spans="1:10" x14ac:dyDescent="0.25">
      <c r="A175" s="327"/>
      <c r="B175" s="327"/>
      <c r="C175" s="6"/>
      <c r="G175" s="5"/>
    </row>
    <row r="176" spans="1:10" x14ac:dyDescent="0.25">
      <c r="A176" s="327"/>
      <c r="B176" s="327"/>
      <c r="C176" s="6"/>
      <c r="G176" s="5"/>
    </row>
    <row r="177" spans="1:10" x14ac:dyDescent="0.25">
      <c r="A177" s="327"/>
      <c r="B177" s="327"/>
      <c r="C177" s="6"/>
      <c r="G177" s="5"/>
    </row>
    <row r="178" spans="1:10" x14ac:dyDescent="0.25">
      <c r="A178" s="327"/>
      <c r="B178" s="327"/>
      <c r="C178" s="6"/>
    </row>
    <row r="179" spans="1:10" x14ac:dyDescent="0.25">
      <c r="A179" s="327"/>
      <c r="B179" s="327"/>
      <c r="C179" s="6"/>
      <c r="G179" s="5"/>
      <c r="J179" s="5"/>
    </row>
    <row r="180" spans="1:10" x14ac:dyDescent="0.25">
      <c r="A180" s="327"/>
      <c r="B180" s="327"/>
      <c r="C180" s="6"/>
      <c r="G180" s="5"/>
      <c r="J180" s="5"/>
    </row>
    <row r="181" spans="1:10" x14ac:dyDescent="0.25">
      <c r="A181" s="327"/>
      <c r="B181" s="327"/>
      <c r="C181" s="6"/>
      <c r="G181" s="5"/>
      <c r="J181" s="5"/>
    </row>
    <row r="182" spans="1:10" x14ac:dyDescent="0.25">
      <c r="A182" s="57"/>
      <c r="B182" s="57"/>
      <c r="C182" s="6"/>
      <c r="G182" s="5"/>
      <c r="J182" s="5"/>
    </row>
    <row r="183" spans="1:10" x14ac:dyDescent="0.25">
      <c r="A183" s="57"/>
      <c r="B183" s="57"/>
      <c r="C183" s="6"/>
      <c r="G183" s="5"/>
      <c r="J183" s="5"/>
    </row>
    <row r="184" spans="1:10" x14ac:dyDescent="0.25">
      <c r="C184" s="6"/>
      <c r="G184" s="5"/>
      <c r="J184" s="5"/>
    </row>
    <row r="185" spans="1:10" x14ac:dyDescent="0.25">
      <c r="G185" s="5"/>
      <c r="J185" s="5"/>
    </row>
    <row r="186" spans="1:10" x14ac:dyDescent="0.25">
      <c r="G186" s="5"/>
      <c r="J186" s="5"/>
    </row>
    <row r="187" spans="1:10" x14ac:dyDescent="0.25">
      <c r="G187" s="5"/>
      <c r="J187" s="5"/>
    </row>
    <row r="188" spans="1:10" x14ac:dyDescent="0.25">
      <c r="G188" s="5"/>
      <c r="J188" s="5"/>
    </row>
    <row r="189" spans="1:10" x14ac:dyDescent="0.25">
      <c r="G189" s="5"/>
      <c r="J189" s="5"/>
    </row>
    <row r="190" spans="1:10" x14ac:dyDescent="0.25">
      <c r="G190" s="5"/>
      <c r="J190" s="5"/>
    </row>
    <row r="191" spans="1:10" x14ac:dyDescent="0.25">
      <c r="G191" s="5"/>
      <c r="J191" s="5"/>
    </row>
    <row r="192" spans="1:10" x14ac:dyDescent="0.25">
      <c r="G192" s="5"/>
      <c r="J192" s="5"/>
    </row>
    <row r="193" spans="7:10" x14ac:dyDescent="0.25">
      <c r="G193" s="5"/>
      <c r="J193" s="5"/>
    </row>
    <row r="194" spans="7:10" x14ac:dyDescent="0.25">
      <c r="G194" s="5"/>
      <c r="J194" s="5"/>
    </row>
    <row r="195" spans="7:10" x14ac:dyDescent="0.25">
      <c r="G195" s="5"/>
      <c r="J195" s="5"/>
    </row>
    <row r="196" spans="7:10" x14ac:dyDescent="0.25">
      <c r="G196" s="5"/>
      <c r="J196" s="5"/>
    </row>
    <row r="197" spans="7:10" x14ac:dyDescent="0.25">
      <c r="G197" s="5"/>
      <c r="J197" s="5"/>
    </row>
    <row r="198" spans="7:10" x14ac:dyDescent="0.25">
      <c r="G198" s="5"/>
      <c r="J198" s="5"/>
    </row>
    <row r="199" spans="7:10" x14ac:dyDescent="0.25">
      <c r="G199" s="5"/>
      <c r="J199" s="5"/>
    </row>
    <row r="200" spans="7:10" x14ac:dyDescent="0.25">
      <c r="G200" s="5"/>
      <c r="J200" s="5"/>
    </row>
    <row r="201" spans="7:10" x14ac:dyDescent="0.25">
      <c r="G201" s="5"/>
      <c r="J201" s="5"/>
    </row>
    <row r="202" spans="7:10" x14ac:dyDescent="0.25">
      <c r="G202" s="5"/>
      <c r="J202" s="5"/>
    </row>
    <row r="203" spans="7:10" x14ac:dyDescent="0.25">
      <c r="G203" s="5"/>
      <c r="J203" s="5"/>
    </row>
    <row r="204" spans="7:10" x14ac:dyDescent="0.25">
      <c r="G204" s="5"/>
      <c r="J204" s="5"/>
    </row>
    <row r="205" spans="7:10" x14ac:dyDescent="0.25">
      <c r="G205" s="5"/>
      <c r="J205" s="5"/>
    </row>
    <row r="206" spans="7:10" x14ac:dyDescent="0.25">
      <c r="G206" s="5"/>
      <c r="J206" s="5"/>
    </row>
    <row r="207" spans="7:10" x14ac:dyDescent="0.25">
      <c r="G207" s="5"/>
      <c r="J207" s="5"/>
    </row>
    <row r="208" spans="7:10" x14ac:dyDescent="0.25">
      <c r="G208" s="5"/>
      <c r="J208" s="5"/>
    </row>
    <row r="209" spans="3:10" x14ac:dyDescent="0.25">
      <c r="G209" s="5"/>
      <c r="J209" s="5"/>
    </row>
    <row r="210" spans="3:10" x14ac:dyDescent="0.25">
      <c r="G210" s="5"/>
      <c r="J210" s="5"/>
    </row>
    <row r="211" spans="3:10" x14ac:dyDescent="0.25">
      <c r="G211" s="5"/>
      <c r="J211" s="5"/>
    </row>
    <row r="212" spans="3:10" x14ac:dyDescent="0.25">
      <c r="G212" s="5"/>
      <c r="J212" s="5"/>
    </row>
    <row r="213" spans="3:10" x14ac:dyDescent="0.25">
      <c r="G213" s="5"/>
      <c r="J213" s="5"/>
    </row>
    <row r="214" spans="3:10" x14ac:dyDescent="0.25">
      <c r="G214" s="5"/>
      <c r="J214" s="5"/>
    </row>
    <row r="215" spans="3:10" x14ac:dyDescent="0.25">
      <c r="G215" s="5"/>
      <c r="J215" s="5"/>
    </row>
    <row r="216" spans="3:10" x14ac:dyDescent="0.25">
      <c r="C216" s="11"/>
      <c r="F216" s="21"/>
      <c r="G216" s="5"/>
      <c r="J216" s="5"/>
    </row>
  </sheetData>
  <sheetProtection password="D09D" sheet="1" objects="1" scenarios="1"/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20</vt:i4>
      </vt:variant>
    </vt:vector>
  </HeadingPairs>
  <TitlesOfParts>
    <vt:vector size="20" baseType="lpstr">
      <vt:lpstr>RANKING GERAL 2021</vt:lpstr>
      <vt:lpstr>Volta ao Mundo</vt:lpstr>
      <vt:lpstr>100M</vt:lpstr>
      <vt:lpstr>200M.</vt:lpstr>
      <vt:lpstr>300M</vt:lpstr>
      <vt:lpstr>REGATA 4K</vt:lpstr>
      <vt:lpstr>400M</vt:lpstr>
      <vt:lpstr>500M</vt:lpstr>
      <vt:lpstr>1000</vt:lpstr>
      <vt:lpstr>2000M</vt:lpstr>
      <vt:lpstr>FEMININO GERAL.</vt:lpstr>
      <vt:lpstr>MASCULINO GERAL.</vt:lpstr>
      <vt:lpstr>MIRIM, INFANTIL E JUNIORES.</vt:lpstr>
      <vt:lpstr>UNIV, SUB23 e SENIOR</vt:lpstr>
      <vt:lpstr>PARA-REMO</vt:lpstr>
      <vt:lpstr> MASTER A &amp; B</vt:lpstr>
      <vt:lpstr>MASTER C</vt:lpstr>
      <vt:lpstr>MASTER D &amp; E</vt:lpstr>
      <vt:lpstr>MASTER F, G,H &amp; I</vt:lpstr>
      <vt:lpstr>Master G-H-I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Acacio Roberto Lemos</dc:creator>
  <cp:lastModifiedBy>Acacio</cp:lastModifiedBy>
  <cp:lastPrinted>2021-07-12T18:38:02Z</cp:lastPrinted>
  <dcterms:created xsi:type="dcterms:W3CDTF">2015-06-05T18:17:20Z</dcterms:created>
  <dcterms:modified xsi:type="dcterms:W3CDTF">2021-07-22T12:43:03Z</dcterms:modified>
</cp:coreProperties>
</file>