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cio\Documents\2021 Documentos\C. R .BANDEIRANTE\2 ADMINISTRATIVO\5 EVENTOS\REGATAS\2025 03 REGATA 4K\"/>
    </mc:Choice>
  </mc:AlternateContent>
  <xr:revisionPtr revIDLastSave="0" documentId="13_ncr:1_{5D66A0DC-612D-45A0-BDB0-427C7D35D2E4}" xr6:coauthVersionLast="47" xr6:coauthVersionMax="47" xr10:uidLastSave="{00000000-0000-0000-0000-000000000000}"/>
  <bookViews>
    <workbookView xWindow="390" yWindow="390" windowWidth="25965" windowHeight="15075" tabRatio="968" xr2:uid="{BA8FDC19-621A-4AD0-AB31-E0B657B04074}"/>
  </bookViews>
  <sheets>
    <sheet name="REGATA 4K TEMPOS" sheetId="1" r:id="rId1"/>
    <sheet name="CAMPEÕES DE TODAS CATEGORIAS" sheetId="4" r:id="rId2"/>
    <sheet name="CANOE INICIANTE &amp; LIVRE" sheetId="5" r:id="rId3"/>
    <sheet name="1X INFANTIL" sheetId="2" r:id="rId4"/>
    <sheet name="INFANTO JUNIOR" sheetId="6" r:id="rId5"/>
    <sheet name="JUNIOR" sheetId="7" r:id="rId6"/>
    <sheet name="SUB 23" sheetId="17" r:id="rId7"/>
    <sheet name="MASTER H I J K" sheetId="16" r:id="rId8"/>
    <sheet name="MASTER G" sheetId="14" r:id="rId9"/>
    <sheet name="MASTER F" sheetId="13" r:id="rId10"/>
    <sheet name="MASTER E" sheetId="12" r:id="rId11"/>
    <sheet name="MASTER D" sheetId="11" r:id="rId12"/>
    <sheet name="MASTER C" sheetId="10" r:id="rId13"/>
    <sheet name="MASTER B" sheetId="9" r:id="rId14"/>
    <sheet name="MASTER A" sheetId="8" r:id="rId15"/>
    <sheet name="2- DOIS SEM TIMONEIRO" sheetId="3" r:id="rId16"/>
    <sheet name="K1" sheetId="19" r:id="rId17"/>
  </sheets>
  <definedNames>
    <definedName name="_xlnm._FilterDatabase" localSheetId="0" hidden="1">'REGATA 4K TEMPOS'!$G$1:$G$233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I11" i="4"/>
  <c r="H11" i="4"/>
  <c r="I10" i="4"/>
  <c r="H10" i="4"/>
  <c r="I9" i="4"/>
  <c r="H9" i="4"/>
  <c r="H5" i="4"/>
  <c r="I5" i="4"/>
  <c r="H6" i="4"/>
  <c r="I6" i="4"/>
  <c r="H4" i="4"/>
  <c r="I4" i="4"/>
  <c r="I225" i="1"/>
  <c r="I232" i="1"/>
  <c r="I228" i="1"/>
  <c r="I231" i="1"/>
  <c r="I226" i="1"/>
  <c r="K226" i="1" s="1"/>
  <c r="I224" i="1"/>
  <c r="I223" i="1"/>
  <c r="I227" i="1"/>
  <c r="I230" i="1"/>
  <c r="I229" i="1"/>
  <c r="K229" i="1" s="1"/>
  <c r="I233" i="1"/>
  <c r="K233" i="1" s="1"/>
  <c r="I234" i="1"/>
  <c r="K234" i="1" s="1"/>
  <c r="B68" i="1"/>
  <c r="H2" i="6"/>
  <c r="H8" i="8"/>
  <c r="H9" i="8"/>
  <c r="H7" i="8"/>
  <c r="H6" i="8"/>
  <c r="H5" i="8"/>
  <c r="H4" i="8"/>
  <c r="H3" i="8"/>
  <c r="H2" i="8"/>
  <c r="H2" i="7"/>
  <c r="H9" i="7"/>
  <c r="H10" i="7"/>
  <c r="H8" i="7"/>
  <c r="H7" i="7"/>
  <c r="H6" i="7"/>
  <c r="H5" i="7"/>
  <c r="H4" i="7"/>
  <c r="H3" i="7"/>
  <c r="H4" i="6"/>
  <c r="H5" i="6"/>
  <c r="H6" i="6"/>
  <c r="H7" i="6"/>
  <c r="H8" i="6"/>
  <c r="H9" i="6"/>
  <c r="H10" i="6"/>
  <c r="H11" i="6"/>
  <c r="H12" i="6"/>
  <c r="H13" i="6"/>
  <c r="H14" i="6"/>
  <c r="H15" i="6"/>
  <c r="H3" i="6"/>
  <c r="K223" i="1" l="1"/>
  <c r="K230" i="1"/>
  <c r="I235" i="1"/>
  <c r="K227" i="1"/>
  <c r="A35" i="1"/>
  <c r="A36" i="1" s="1"/>
  <c r="A42" i="1"/>
  <c r="A4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7" i="1" s="1"/>
  <c r="A38" i="1"/>
  <c r="A39" i="1" s="1"/>
  <c r="A40" i="1" s="1"/>
  <c r="A5" i="1"/>
  <c r="A6" i="1" s="1"/>
  <c r="A7" i="1" s="1"/>
  <c r="A9" i="1" s="1"/>
  <c r="A11" i="1" s="1"/>
  <c r="A69" i="1" l="1"/>
  <c r="A70" i="1" s="1"/>
  <c r="A12" i="1"/>
  <c r="A13" i="1" s="1"/>
  <c r="A14" i="1" s="1"/>
  <c r="A15" i="1" s="1"/>
  <c r="A16" i="1" s="1"/>
  <c r="A17" i="1" s="1"/>
  <c r="A18" i="1" s="1"/>
  <c r="D3" i="1"/>
  <c r="C3" i="1"/>
  <c r="D34" i="1"/>
  <c r="C34" i="1"/>
  <c r="D143" i="1"/>
  <c r="C143" i="1"/>
  <c r="D25" i="1"/>
  <c r="C25" i="1"/>
  <c r="D71" i="1"/>
  <c r="C71" i="1"/>
  <c r="D19" i="1"/>
  <c r="C19" i="1"/>
  <c r="D128" i="1"/>
  <c r="C128" i="1"/>
  <c r="D66" i="1"/>
  <c r="C66" i="1"/>
  <c r="D54" i="1"/>
  <c r="C54" i="1"/>
  <c r="D85" i="1"/>
  <c r="C85" i="1"/>
  <c r="D47" i="1"/>
  <c r="C47" i="1"/>
  <c r="D118" i="1"/>
  <c r="C118" i="1"/>
  <c r="D10" i="1"/>
  <c r="C10" i="1"/>
  <c r="D8" i="1"/>
  <c r="C8" i="1"/>
  <c r="B5" i="1"/>
  <c r="B176" i="1"/>
  <c r="B106" i="1"/>
  <c r="B94" i="1"/>
  <c r="B80" i="1"/>
  <c r="B82" i="1"/>
  <c r="B69" i="1"/>
  <c r="B28" i="1"/>
  <c r="B31" i="1"/>
  <c r="B149" i="1"/>
  <c r="B87" i="1"/>
  <c r="B172" i="1"/>
  <c r="B179" i="1"/>
  <c r="B182" i="1"/>
  <c r="B185" i="1"/>
  <c r="B193" i="1"/>
  <c r="B196" i="1"/>
  <c r="B177" i="1"/>
  <c r="B194" i="1"/>
  <c r="B117" i="1"/>
  <c r="B46" i="1"/>
  <c r="B84" i="1"/>
  <c r="B53" i="1"/>
  <c r="B65" i="1"/>
  <c r="B127" i="1"/>
  <c r="B18" i="1"/>
  <c r="B70" i="1"/>
  <c r="B24" i="1"/>
  <c r="B58" i="1"/>
  <c r="B93" i="1"/>
  <c r="B59" i="1"/>
  <c r="B78" i="1"/>
  <c r="B142" i="1"/>
  <c r="B97" i="1"/>
  <c r="B141" i="1"/>
  <c r="B103" i="1"/>
  <c r="B183" i="1"/>
  <c r="B159" i="1"/>
  <c r="B92" i="1"/>
  <c r="B173" i="1"/>
  <c r="B75" i="1"/>
  <c r="B126" i="1"/>
  <c r="B102" i="1"/>
  <c r="B100" i="1"/>
  <c r="B178" i="1"/>
  <c r="B124" i="1"/>
  <c r="B88" i="1"/>
  <c r="B62" i="1"/>
  <c r="B132" i="1"/>
  <c r="B152" i="1"/>
  <c r="B50" i="1"/>
  <c r="B187" i="1"/>
  <c r="B169" i="1"/>
  <c r="B12" i="1"/>
  <c r="B167" i="1"/>
  <c r="B30" i="1"/>
  <c r="B134" i="1"/>
  <c r="B180" i="1"/>
  <c r="B190" i="1"/>
  <c r="B135" i="1"/>
  <c r="B110" i="1"/>
  <c r="B33" i="1"/>
  <c r="B115" i="1"/>
  <c r="B38" i="1"/>
  <c r="B21" i="1"/>
  <c r="B52" i="1"/>
  <c r="B26" i="1"/>
  <c r="B44" i="1"/>
  <c r="B20" i="1"/>
  <c r="B48" i="1"/>
  <c r="B130" i="1"/>
  <c r="B116" i="1"/>
  <c r="B174" i="1"/>
  <c r="B64" i="1"/>
  <c r="B73" i="1"/>
  <c r="B2" i="1"/>
  <c r="B125" i="1"/>
  <c r="B56" i="1"/>
  <c r="B99" i="1"/>
  <c r="B61" i="1"/>
  <c r="B109" i="1"/>
  <c r="B91" i="1"/>
  <c r="B122" i="1"/>
  <c r="B108" i="1"/>
  <c r="B77" i="1"/>
  <c r="B175" i="1"/>
  <c r="B163" i="1"/>
  <c r="B168" i="1"/>
  <c r="K168" i="1" s="1"/>
  <c r="B89" i="1"/>
  <c r="B90" i="1"/>
  <c r="B83" i="1"/>
  <c r="B186" i="1"/>
  <c r="B192" i="1"/>
  <c r="B139" i="1"/>
  <c r="B162" i="1"/>
  <c r="B181" i="1"/>
  <c r="B98" i="1"/>
  <c r="B154" i="1"/>
  <c r="B105" i="1"/>
  <c r="B27" i="1"/>
  <c r="K27" i="1" s="1"/>
  <c r="B120" i="1"/>
  <c r="B42" i="1"/>
  <c r="B23" i="1"/>
  <c r="B72" i="1"/>
  <c r="B22" i="1"/>
  <c r="B36" i="1"/>
  <c r="B81" i="1"/>
  <c r="B104" i="1"/>
  <c r="B121" i="1"/>
  <c r="B49" i="1"/>
  <c r="B55" i="1"/>
  <c r="B35" i="1"/>
  <c r="K35" i="1" s="1"/>
  <c r="B96" i="1"/>
  <c r="B29" i="1"/>
  <c r="B40" i="1"/>
  <c r="B17" i="1"/>
  <c r="B60" i="1"/>
  <c r="B14" i="1"/>
  <c r="B13" i="1"/>
  <c r="B15" i="1"/>
  <c r="B41" i="1"/>
  <c r="B146" i="1"/>
  <c r="B165" i="1"/>
  <c r="B57" i="1"/>
  <c r="K57" i="1" s="1"/>
  <c r="B45" i="1"/>
  <c r="B74" i="1"/>
  <c r="B129" i="1"/>
  <c r="B112" i="1"/>
  <c r="B136" i="1"/>
  <c r="B39" i="1"/>
  <c r="B86" i="1"/>
  <c r="B37" i="1"/>
  <c r="B79" i="1"/>
  <c r="B171" i="1"/>
  <c r="B32" i="1"/>
  <c r="B155" i="1"/>
  <c r="K155" i="1" s="1"/>
  <c r="B76" i="1"/>
  <c r="B51" i="1"/>
  <c r="B67" i="1"/>
  <c r="B145" i="1"/>
  <c r="B137" i="1"/>
  <c r="B131" i="1"/>
  <c r="B157" i="1"/>
  <c r="B63" i="1"/>
  <c r="B150" i="1"/>
  <c r="B140" i="1"/>
  <c r="B16" i="1"/>
  <c r="B95" i="1"/>
  <c r="K95" i="1" s="1"/>
  <c r="B156" i="1"/>
  <c r="B111" i="1"/>
  <c r="B147" i="1"/>
  <c r="B148" i="1"/>
  <c r="B138" i="1"/>
  <c r="B123" i="1"/>
  <c r="B151" i="1"/>
  <c r="B144" i="1"/>
  <c r="B184" i="1"/>
  <c r="B164" i="1"/>
  <c r="B161" i="1"/>
  <c r="B158" i="1"/>
  <c r="K158" i="1" s="1"/>
  <c r="B101" i="1"/>
  <c r="B107" i="1"/>
  <c r="B119" i="1"/>
  <c r="B188" i="1"/>
  <c r="B166" i="1"/>
  <c r="B114" i="1"/>
  <c r="B170" i="1"/>
  <c r="B160" i="1"/>
  <c r="B191" i="1"/>
  <c r="B153" i="1"/>
  <c r="B189" i="1"/>
  <c r="B195" i="1"/>
  <c r="K195" i="1" s="1"/>
  <c r="B43" i="1"/>
  <c r="B4" i="1"/>
  <c r="B11" i="1"/>
  <c r="B133" i="1"/>
  <c r="B113" i="1"/>
  <c r="B9" i="1"/>
  <c r="B7" i="1"/>
  <c r="B6" i="1"/>
  <c r="K4" i="1" l="1"/>
  <c r="K107" i="1"/>
  <c r="K111" i="1"/>
  <c r="K51" i="1"/>
  <c r="K74" i="1"/>
  <c r="K29" i="1"/>
  <c r="K42" i="1"/>
  <c r="K90" i="1"/>
  <c r="K56" i="1"/>
  <c r="K52" i="1"/>
  <c r="K12" i="1"/>
  <c r="K126" i="1"/>
  <c r="K93" i="1"/>
  <c r="K177" i="1"/>
  <c r="K82" i="1"/>
  <c r="K43" i="1"/>
  <c r="K101" i="1"/>
  <c r="K156" i="1"/>
  <c r="K76" i="1"/>
  <c r="K45" i="1"/>
  <c r="K96" i="1"/>
  <c r="K120" i="1"/>
  <c r="K89" i="1"/>
  <c r="K125" i="1"/>
  <c r="K21" i="1"/>
  <c r="K169" i="1"/>
  <c r="K75" i="1"/>
  <c r="K58" i="1"/>
  <c r="K196" i="1"/>
  <c r="K80" i="1"/>
  <c r="B3" i="1"/>
  <c r="K2" i="1"/>
  <c r="K68" i="1"/>
  <c r="K24" i="1"/>
  <c r="K189" i="1"/>
  <c r="K55" i="1"/>
  <c r="K50" i="1"/>
  <c r="K49" i="1"/>
  <c r="K152" i="1"/>
  <c r="K182" i="1"/>
  <c r="K184" i="1"/>
  <c r="K98" i="1"/>
  <c r="K174" i="1"/>
  <c r="K127" i="1"/>
  <c r="K5" i="1"/>
  <c r="K6" i="1"/>
  <c r="K160" i="1"/>
  <c r="K144" i="1"/>
  <c r="K63" i="1"/>
  <c r="K37" i="1"/>
  <c r="K15" i="1"/>
  <c r="K104" i="1"/>
  <c r="K181" i="1"/>
  <c r="K108" i="1"/>
  <c r="K116" i="1"/>
  <c r="K135" i="1"/>
  <c r="K62" i="1"/>
  <c r="K103" i="1"/>
  <c r="K65" i="1"/>
  <c r="K172" i="1"/>
  <c r="K193" i="1"/>
  <c r="K16" i="1"/>
  <c r="K115" i="1"/>
  <c r="K171" i="1"/>
  <c r="K175" i="1"/>
  <c r="K18" i="1"/>
  <c r="K150" i="1"/>
  <c r="K110" i="1"/>
  <c r="K7" i="1"/>
  <c r="K170" i="1"/>
  <c r="K151" i="1"/>
  <c r="K157" i="1"/>
  <c r="K86" i="1"/>
  <c r="K13" i="1"/>
  <c r="K81" i="1"/>
  <c r="K162" i="1"/>
  <c r="K122" i="1"/>
  <c r="K130" i="1"/>
  <c r="K190" i="1"/>
  <c r="K88" i="1"/>
  <c r="K141" i="1"/>
  <c r="K53" i="1"/>
  <c r="K87" i="1"/>
  <c r="K105" i="1"/>
  <c r="K70" i="1"/>
  <c r="K140" i="1"/>
  <c r="K64" i="1"/>
  <c r="K41" i="1"/>
  <c r="K183" i="1"/>
  <c r="K114" i="1"/>
  <c r="K123" i="1"/>
  <c r="K131" i="1"/>
  <c r="K39" i="1"/>
  <c r="K14" i="1"/>
  <c r="K36" i="1"/>
  <c r="K139" i="1"/>
  <c r="K91" i="1"/>
  <c r="K48" i="1"/>
  <c r="K180" i="1"/>
  <c r="K124" i="1"/>
  <c r="K97" i="1"/>
  <c r="K84" i="1"/>
  <c r="K149" i="1"/>
  <c r="K187" i="1"/>
  <c r="K32" i="1"/>
  <c r="K73" i="1"/>
  <c r="K185" i="1"/>
  <c r="K164" i="1"/>
  <c r="K154" i="1"/>
  <c r="K159" i="1"/>
  <c r="K79" i="1"/>
  <c r="K77" i="1"/>
  <c r="K179" i="1"/>
  <c r="K166" i="1"/>
  <c r="K138" i="1"/>
  <c r="K137" i="1"/>
  <c r="K136" i="1"/>
  <c r="K60" i="1"/>
  <c r="K22" i="1"/>
  <c r="K192" i="1"/>
  <c r="K109" i="1"/>
  <c r="K20" i="1"/>
  <c r="K134" i="1"/>
  <c r="K178" i="1"/>
  <c r="K142" i="1"/>
  <c r="K46" i="1"/>
  <c r="K31" i="1"/>
  <c r="K38" i="1"/>
  <c r="K173" i="1"/>
  <c r="K165" i="1"/>
  <c r="K106" i="1"/>
  <c r="K17" i="1"/>
  <c r="K72" i="1"/>
  <c r="K186" i="1"/>
  <c r="K61" i="1"/>
  <c r="K44" i="1"/>
  <c r="K30" i="1"/>
  <c r="K100" i="1"/>
  <c r="K78" i="1"/>
  <c r="K117" i="1"/>
  <c r="K28" i="1"/>
  <c r="K94" i="1"/>
  <c r="K161" i="1"/>
  <c r="K163" i="1"/>
  <c r="K92" i="1"/>
  <c r="K153" i="1"/>
  <c r="K146" i="1"/>
  <c r="K33" i="1"/>
  <c r="K176" i="1"/>
  <c r="K191" i="1"/>
  <c r="K121" i="1"/>
  <c r="K132" i="1"/>
  <c r="K9" i="1"/>
  <c r="K113" i="1"/>
  <c r="K133" i="1"/>
  <c r="K188" i="1"/>
  <c r="K148" i="1"/>
  <c r="K145" i="1"/>
  <c r="K112" i="1"/>
  <c r="K11" i="1"/>
  <c r="K119" i="1"/>
  <c r="K147" i="1"/>
  <c r="K67" i="1"/>
  <c r="K129" i="1"/>
  <c r="K40" i="1"/>
  <c r="K23" i="1"/>
  <c r="K83" i="1"/>
  <c r="K99" i="1"/>
  <c r="K26" i="1"/>
  <c r="K167" i="1"/>
  <c r="K102" i="1"/>
  <c r="K59" i="1"/>
  <c r="K194" i="1"/>
  <c r="K69" i="1"/>
  <c r="A20" i="1"/>
  <c r="A21" i="1" s="1"/>
  <c r="A22" i="1" s="1"/>
  <c r="A23" i="1" s="1"/>
  <c r="A24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B118" i="1"/>
  <c r="K118" i="1" s="1"/>
  <c r="B25" i="1"/>
  <c r="K25" i="1" s="1"/>
  <c r="B66" i="1"/>
  <c r="K66" i="1" s="1"/>
  <c r="B47" i="1"/>
  <c r="K47" i="1" s="1"/>
  <c r="B128" i="1"/>
  <c r="K128" i="1" s="1"/>
  <c r="B143" i="1"/>
  <c r="K143" i="1" s="1"/>
  <c r="B85" i="1"/>
  <c r="K85" i="1" s="1"/>
  <c r="B19" i="1"/>
  <c r="K19" i="1" s="1"/>
  <c r="B34" i="1"/>
  <c r="K34" i="1" s="1"/>
  <c r="B54" i="1"/>
  <c r="K54" i="1" s="1"/>
  <c r="B71" i="1"/>
  <c r="K71" i="1" s="1"/>
  <c r="B8" i="1"/>
  <c r="K8" i="1" s="1"/>
  <c r="B10" i="1"/>
  <c r="K10" i="1" s="1"/>
  <c r="F3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" i="1" s="1"/>
  <c r="F43" i="1" s="1"/>
  <c r="F44" i="1" s="1"/>
  <c r="F45" i="1" s="1"/>
  <c r="F46" i="1" s="1"/>
  <c r="F47" i="1" s="1"/>
  <c r="F48" i="1" s="1"/>
  <c r="F49" i="1" s="1"/>
  <c r="E2" i="1"/>
  <c r="E3" i="1" s="1"/>
  <c r="E6" i="1" s="1"/>
  <c r="E7" i="1" s="1"/>
  <c r="L8" i="1" l="1"/>
  <c r="L20" i="1"/>
  <c r="L32" i="1"/>
  <c r="L43" i="1"/>
  <c r="L55" i="1"/>
  <c r="L67" i="1"/>
  <c r="L79" i="1"/>
  <c r="L91" i="1"/>
  <c r="L103" i="1"/>
  <c r="L115" i="1"/>
  <c r="L127" i="1"/>
  <c r="L139" i="1"/>
  <c r="L151" i="1"/>
  <c r="L163" i="1"/>
  <c r="L175" i="1"/>
  <c r="L187" i="1"/>
  <c r="L92" i="1"/>
  <c r="L128" i="1"/>
  <c r="L164" i="1"/>
  <c r="L22" i="1"/>
  <c r="L117" i="1"/>
  <c r="L106" i="1"/>
  <c r="L190" i="1"/>
  <c r="L24" i="1"/>
  <c r="L131" i="1"/>
  <c r="L9" i="1"/>
  <c r="L21" i="1"/>
  <c r="L33" i="1"/>
  <c r="L44" i="1"/>
  <c r="L56" i="1"/>
  <c r="L68" i="1"/>
  <c r="L80" i="1"/>
  <c r="L10" i="1"/>
  <c r="L11" i="1"/>
  <c r="L12" i="1"/>
  <c r="L13" i="1"/>
  <c r="L25" i="1"/>
  <c r="L37" i="1"/>
  <c r="L48" i="1"/>
  <c r="L60" i="1"/>
  <c r="L72" i="1"/>
  <c r="L84" i="1"/>
  <c r="L96" i="1"/>
  <c r="L108" i="1"/>
  <c r="L120" i="1"/>
  <c r="L132" i="1"/>
  <c r="L144" i="1"/>
  <c r="L156" i="1"/>
  <c r="L168" i="1"/>
  <c r="L180" i="1"/>
  <c r="L192" i="1"/>
  <c r="L129" i="1"/>
  <c r="L82" i="1"/>
  <c r="L107" i="1"/>
  <c r="L14" i="1"/>
  <c r="L26" i="1"/>
  <c r="L38" i="1"/>
  <c r="L49" i="1"/>
  <c r="L61" i="1"/>
  <c r="L73" i="1"/>
  <c r="L85" i="1"/>
  <c r="L97" i="1"/>
  <c r="L109" i="1"/>
  <c r="L121" i="1"/>
  <c r="L133" i="1"/>
  <c r="L145" i="1"/>
  <c r="L157" i="1"/>
  <c r="L169" i="1"/>
  <c r="L181" i="1"/>
  <c r="L193" i="1"/>
  <c r="L104" i="1"/>
  <c r="L93" i="1"/>
  <c r="L70" i="1"/>
  <c r="L178" i="1"/>
  <c r="L83" i="1"/>
  <c r="L15" i="1"/>
  <c r="L27" i="1"/>
  <c r="L39" i="1"/>
  <c r="L50" i="1"/>
  <c r="L62" i="1"/>
  <c r="L74" i="1"/>
  <c r="L86" i="1"/>
  <c r="L98" i="1"/>
  <c r="L110" i="1"/>
  <c r="L122" i="1"/>
  <c r="L134" i="1"/>
  <c r="L146" i="1"/>
  <c r="L158" i="1"/>
  <c r="L170" i="1"/>
  <c r="L182" i="1"/>
  <c r="L194" i="1"/>
  <c r="L140" i="1"/>
  <c r="L34" i="1"/>
  <c r="L105" i="1"/>
  <c r="L165" i="1"/>
  <c r="L58" i="1"/>
  <c r="L47" i="1"/>
  <c r="L119" i="1"/>
  <c r="L155" i="1"/>
  <c r="L191" i="1"/>
  <c r="L16" i="1"/>
  <c r="L28" i="1"/>
  <c r="L40" i="1"/>
  <c r="L51" i="1"/>
  <c r="L63" i="1"/>
  <c r="L75" i="1"/>
  <c r="L87" i="1"/>
  <c r="L99" i="1"/>
  <c r="L111" i="1"/>
  <c r="L123" i="1"/>
  <c r="L135" i="1"/>
  <c r="L147" i="1"/>
  <c r="L159" i="1"/>
  <c r="L171" i="1"/>
  <c r="L183" i="1"/>
  <c r="L195" i="1"/>
  <c r="L116" i="1"/>
  <c r="L57" i="1"/>
  <c r="L141" i="1"/>
  <c r="L94" i="1"/>
  <c r="L118" i="1"/>
  <c r="L166" i="1"/>
  <c r="L59" i="1"/>
  <c r="L167" i="1"/>
  <c r="L17" i="1"/>
  <c r="L29" i="1"/>
  <c r="L41" i="1"/>
  <c r="L52" i="1"/>
  <c r="L64" i="1"/>
  <c r="L76" i="1"/>
  <c r="L88" i="1"/>
  <c r="L100" i="1"/>
  <c r="L112" i="1"/>
  <c r="L124" i="1"/>
  <c r="L136" i="1"/>
  <c r="L148" i="1"/>
  <c r="L160" i="1"/>
  <c r="L172" i="1"/>
  <c r="L184" i="1"/>
  <c r="L196" i="1"/>
  <c r="L176" i="1"/>
  <c r="L45" i="1"/>
  <c r="L189" i="1"/>
  <c r="L23" i="1"/>
  <c r="L154" i="1"/>
  <c r="L95" i="1"/>
  <c r="L143" i="1"/>
  <c r="L6" i="1"/>
  <c r="L18" i="1"/>
  <c r="L30" i="1"/>
  <c r="L42" i="1"/>
  <c r="L53" i="1"/>
  <c r="L65" i="1"/>
  <c r="L77" i="1"/>
  <c r="L89" i="1"/>
  <c r="L101" i="1"/>
  <c r="L113" i="1"/>
  <c r="L125" i="1"/>
  <c r="L137" i="1"/>
  <c r="L149" i="1"/>
  <c r="L161" i="1"/>
  <c r="L173" i="1"/>
  <c r="L185" i="1"/>
  <c r="L5" i="1"/>
  <c r="L188" i="1"/>
  <c r="L81" i="1"/>
  <c r="L177" i="1"/>
  <c r="L35" i="1"/>
  <c r="L142" i="1"/>
  <c r="L71" i="1"/>
  <c r="L179" i="1"/>
  <c r="L7" i="1"/>
  <c r="L19" i="1"/>
  <c r="L31" i="1"/>
  <c r="L4" i="1"/>
  <c r="L54" i="1"/>
  <c r="L66" i="1"/>
  <c r="L78" i="1"/>
  <c r="L90" i="1"/>
  <c r="L102" i="1"/>
  <c r="L114" i="1"/>
  <c r="L126" i="1"/>
  <c r="L138" i="1"/>
  <c r="L150" i="1"/>
  <c r="L162" i="1"/>
  <c r="L174" i="1"/>
  <c r="L186" i="1"/>
  <c r="L152" i="1"/>
  <c r="L69" i="1"/>
  <c r="L153" i="1"/>
  <c r="L46" i="1"/>
  <c r="L130" i="1"/>
  <c r="L36" i="1"/>
  <c r="A119" i="1"/>
  <c r="A120" i="1" s="1"/>
  <c r="A121" i="1" s="1"/>
  <c r="A122" i="1" s="1"/>
  <c r="A123" i="1" s="1"/>
  <c r="A124" i="1" s="1"/>
  <c r="A125" i="1" s="1"/>
  <c r="A126" i="1" s="1"/>
  <c r="A127" i="1" s="1"/>
  <c r="A26" i="1"/>
  <c r="A27" i="1" s="1"/>
  <c r="A28" i="1" s="1"/>
  <c r="A29" i="1" s="1"/>
  <c r="A30" i="1" s="1"/>
  <c r="A31" i="1" s="1"/>
  <c r="A32" i="1" s="1"/>
  <c r="F50" i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E8" i="1"/>
  <c r="E9" i="1"/>
  <c r="E10" i="1" s="1"/>
  <c r="E11" i="1" s="1"/>
  <c r="E12" i="1" s="1"/>
  <c r="E13" i="1" s="1"/>
  <c r="E14" i="1" s="1"/>
  <c r="E15" i="1" s="1"/>
  <c r="E16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E17" i="1"/>
  <c r="E18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" i="1" s="1"/>
  <c r="E43" i="1" s="1"/>
  <c r="E44" i="1" s="1"/>
  <c r="F82" i="1" l="1"/>
  <c r="F83" i="1" s="1"/>
  <c r="F84" i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68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E46" i="1"/>
  <c r="E47" i="1" s="1"/>
  <c r="E48" i="1" s="1"/>
  <c r="E49" i="1" s="1"/>
  <c r="E45" i="1"/>
  <c r="E50" i="1" l="1"/>
  <c r="E51" i="1" s="1"/>
  <c r="E53" i="1" l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5" i="1" s="1"/>
  <c r="E66" i="1" s="1"/>
  <c r="E67" i="1" s="1"/>
  <c r="E52" i="1"/>
  <c r="E64" i="1" l="1"/>
  <c r="E69" i="1"/>
  <c r="E70" i="1"/>
  <c r="E71" i="1" s="1"/>
  <c r="E72" i="1" l="1"/>
  <c r="E73" i="1"/>
  <c r="E74" i="1" s="1"/>
  <c r="E75" i="1" s="1"/>
  <c r="E76" i="1" s="1"/>
  <c r="E77" i="1" l="1"/>
  <c r="E78" i="1"/>
  <c r="E79" i="1" s="1"/>
  <c r="E80" i="1" s="1"/>
  <c r="E81" i="1" s="1"/>
  <c r="E82" i="1" s="1"/>
  <c r="E84" i="1" l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83" i="1"/>
  <c r="E109" i="1" l="1"/>
  <c r="E110" i="1"/>
  <c r="E111" i="1" s="1"/>
  <c r="E112" i="1" l="1"/>
  <c r="E113" i="1"/>
  <c r="E114" i="1" s="1"/>
  <c r="E115" i="1" s="1"/>
  <c r="E116" i="1" l="1"/>
  <c r="E117" i="1"/>
  <c r="E118" i="1" s="1"/>
  <c r="E119" i="1" s="1"/>
  <c r="E120" i="1" s="1"/>
  <c r="E121" i="1" s="1"/>
  <c r="E122" i="1" s="1"/>
  <c r="E123" i="1" s="1"/>
  <c r="E124" i="1" s="1"/>
  <c r="E125" i="1" s="1"/>
  <c r="E126" i="1" l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l="1"/>
  <c r="E194" i="1"/>
  <c r="E195" i="1" s="1"/>
  <c r="E196" i="1" s="1"/>
  <c r="E197" i="1" s="1"/>
  <c r="E198" i="1" s="1"/>
  <c r="E199" i="1" s="1"/>
  <c r="E200" i="1" s="1"/>
  <c r="E201" i="1" s="1"/>
  <c r="E202" i="1" s="1"/>
  <c r="E68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A129" i="1" l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</calcChain>
</file>

<file path=xl/sharedStrings.xml><?xml version="1.0" encoding="utf-8"?>
<sst xmlns="http://schemas.openxmlformats.org/spreadsheetml/2006/main" count="2064" uniqueCount="316">
  <si>
    <t>Nº DE LARGADA</t>
  </si>
  <si>
    <t>CATEGORIA</t>
  </si>
  <si>
    <t>GEN</t>
  </si>
  <si>
    <t>REMADOR(AS)</t>
  </si>
  <si>
    <t>CLUBE</t>
  </si>
  <si>
    <t>HORA DE PARTIDA</t>
  </si>
  <si>
    <t>HORA DE CHEGADA</t>
  </si>
  <si>
    <t>TEMPO REALIZADO</t>
  </si>
  <si>
    <t>LIVRE</t>
  </si>
  <si>
    <t>MASC</t>
  </si>
  <si>
    <t>OLAVO VINICIUS SOARES PELEGRINO</t>
  </si>
  <si>
    <t>E.C.P</t>
  </si>
  <si>
    <t>ALEF DA ROSA FONTOURA</t>
  </si>
  <si>
    <t>2- LIVRE</t>
  </si>
  <si>
    <t xml:space="preserve">HENDERSON AYRES </t>
  </si>
  <si>
    <t>BAND</t>
  </si>
  <si>
    <t>ANDRE BEREZIN</t>
  </si>
  <si>
    <t xml:space="preserve">ALLAN BORGES </t>
  </si>
  <si>
    <t>CAP</t>
  </si>
  <si>
    <t>RICARDO TOMAZ</t>
  </si>
  <si>
    <t>PARA-REMO PR2</t>
  </si>
  <si>
    <t>LUCAS GUIMARÃES PAGANI</t>
  </si>
  <si>
    <t>RENATO PEREIRA MOINHOS</t>
  </si>
  <si>
    <t>CEPEUSP</t>
  </si>
  <si>
    <t>PARA REMO PR3</t>
  </si>
  <si>
    <t>JAIRO NATANAEL FROHLICH KLUG</t>
  </si>
  <si>
    <t>FEM</t>
  </si>
  <si>
    <t>ALINA DUMAS</t>
  </si>
  <si>
    <t>SUB23</t>
  </si>
  <si>
    <t>ISABELE DA SILVA SOUZA</t>
  </si>
  <si>
    <t>SCCP</t>
  </si>
  <si>
    <t>RAPHAELA MELLO OKA</t>
  </si>
  <si>
    <t>BRENDA SANCHES BERZIN</t>
  </si>
  <si>
    <t>CARLOS GIULIANO</t>
  </si>
  <si>
    <t>ARTHUR MOTTA PARKINSON</t>
  </si>
  <si>
    <t>VICTOR JOSE Z. REBOUÇAS</t>
  </si>
  <si>
    <t>CANOE INFANTIL</t>
  </si>
  <si>
    <t>HELENA OKIMURA</t>
  </si>
  <si>
    <t>CAIO POMPEU PAOLUCCI AZEVEDO</t>
  </si>
  <si>
    <t>FREDERICO NASCIMENTO</t>
  </si>
  <si>
    <t>LEONARDO BECHER</t>
  </si>
  <si>
    <t>C.R.C</t>
  </si>
  <si>
    <t>MASTER G</t>
  </si>
  <si>
    <t>BEATRIZ CASTILHO</t>
  </si>
  <si>
    <t>CANOE LIVRE</t>
  </si>
  <si>
    <t>JACIMARA CARDOSO LOPES</t>
  </si>
  <si>
    <t>E.C.P/Autônomos</t>
  </si>
  <si>
    <t xml:space="preserve">REGINA RHEINGANTZ MOTTA </t>
  </si>
  <si>
    <t>S.C.C.P/Autônomo</t>
  </si>
  <si>
    <t>SUELI KOPLEWSKI DE CASTRO</t>
  </si>
  <si>
    <t>HERBERT P. BERCKENHAGEN</t>
  </si>
  <si>
    <t>LUIZ FONSECA</t>
  </si>
  <si>
    <t>NORIAK WADA</t>
  </si>
  <si>
    <t xml:space="preserve">FABIO TRANCHESI </t>
  </si>
  <si>
    <t>ROBERTO CLAUDIO NEUDING</t>
  </si>
  <si>
    <t xml:space="preserve">LUIZ CARLOS DE OLIVEIRA </t>
  </si>
  <si>
    <t>MASTER F</t>
  </si>
  <si>
    <t xml:space="preserve">MARÍA INÉS DAMASCENO </t>
  </si>
  <si>
    <t xml:space="preserve">MAURO SÉRGIO DE SANT'ANA HOREMANS </t>
  </si>
  <si>
    <t>ANA LÚCIA MANDACARU LOBO</t>
  </si>
  <si>
    <t xml:space="preserve">ADRIANA TOSCANO </t>
  </si>
  <si>
    <t>IONE AMORIM</t>
  </si>
  <si>
    <t>MIRIAM SEGRE ROSENFELD</t>
  </si>
  <si>
    <t>MASTER A</t>
  </si>
  <si>
    <t>GUILHERME FRANÇOSO SANTOS</t>
  </si>
  <si>
    <t>MARCELO CHIOSSI</t>
  </si>
  <si>
    <t xml:space="preserve">SHIRLEY STAMM FÁVERO </t>
  </si>
  <si>
    <t>GUILHERME ANDRIONI SALGUEIRO LOURENÇO</t>
  </si>
  <si>
    <t>MASTER C</t>
  </si>
  <si>
    <t>FERNANDO GOULART PASSOS</t>
  </si>
  <si>
    <t xml:space="preserve">ALEJANDRO CARRENO BUENO </t>
  </si>
  <si>
    <t>MASTER I</t>
  </si>
  <si>
    <t>ALBERTO ROMANO</t>
  </si>
  <si>
    <t>MASTER E</t>
  </si>
  <si>
    <t>ANA TARTUCE</t>
  </si>
  <si>
    <t>CAMILA FIX</t>
  </si>
  <si>
    <t>ADRIANA TOLEDO PIZA</t>
  </si>
  <si>
    <t>CLAUDIA MANCINI</t>
  </si>
  <si>
    <t>IAARA ROSENTHAL</t>
  </si>
  <si>
    <t>LUCILENE CARVALHO DE MEDEIROS CALIARI</t>
  </si>
  <si>
    <t>MASTER D</t>
  </si>
  <si>
    <t>ALEXANDRA GABRIELA PIETRAGALA DA SILVA ALVES</t>
  </si>
  <si>
    <t xml:space="preserve">SORAIA ANDALAFT FIALHO DE MATTOS </t>
  </si>
  <si>
    <t>SOLANGE BHERING</t>
  </si>
  <si>
    <t>CLÁUDIO PEREIRA</t>
  </si>
  <si>
    <t>ALEXANDRE KOKRON</t>
  </si>
  <si>
    <t>MARCELO LERNER</t>
  </si>
  <si>
    <t>FREDERICO DE AZEVEDO MARQUES DA FONSECA</t>
  </si>
  <si>
    <t>UNIVERSITÁRIO</t>
  </si>
  <si>
    <t>PEDRO CROSO CUNHA DA SILVA</t>
  </si>
  <si>
    <t>BAND/CUS/TORINO</t>
  </si>
  <si>
    <t>MIHAI DEMETRESCU</t>
  </si>
  <si>
    <t>ARTUR PROCOPIUK</t>
  </si>
  <si>
    <t>ANTONIO RICARDO MADUREIRA</t>
  </si>
  <si>
    <t>GIULIANO SAAD</t>
  </si>
  <si>
    <t>SERGIO RUIZ LUZ</t>
  </si>
  <si>
    <t>LUCIANO DECOURT</t>
  </si>
  <si>
    <t>ALESSANDRA GARRIDO</t>
  </si>
  <si>
    <t>FLAVIO M CHIARETTI</t>
  </si>
  <si>
    <t>JACQUES BENAIN</t>
  </si>
  <si>
    <t>CANOE INICIANTE</t>
  </si>
  <si>
    <t xml:space="preserve">MÁRCIO PAULA MACHADO JUNIOR </t>
  </si>
  <si>
    <t>SERGIO MENICONI</t>
  </si>
  <si>
    <t>EUDES GONDIM JUNIOR</t>
  </si>
  <si>
    <t>RENÊ DOROW</t>
  </si>
  <si>
    <t>JOAQUIM NOGUEIRA PORTO MORAES</t>
  </si>
  <si>
    <t>PEDRO ROBSON LEÃO</t>
  </si>
  <si>
    <t>EMÍLIO LOPES DE VASCONCELOS</t>
  </si>
  <si>
    <t xml:space="preserve">IAGO MARIANO NECETTE DE LIRA VOLGARIN </t>
  </si>
  <si>
    <t>JUNIOR</t>
  </si>
  <si>
    <t>RYAN CAVALEIRO</t>
  </si>
  <si>
    <t>FELIPE TADASHI OLIVEIRA MATSUDA</t>
  </si>
  <si>
    <t>FRANCISCO FÁVARO POLI</t>
  </si>
  <si>
    <t>MATHEUS ALMEIDA SANT'ANNA</t>
  </si>
  <si>
    <t>DIEGO OLIVERIA PINTO GONZALEZ</t>
  </si>
  <si>
    <t>JOÃO ALVES DEMUCIO</t>
  </si>
  <si>
    <t>GIORDANO PIWOWARCZYK ARAUJO</t>
  </si>
  <si>
    <t>PEDRO HENRIQUE RODRIGUES MENDES</t>
  </si>
  <si>
    <t xml:space="preserve">FILIPE IMPERATO BERALDI </t>
  </si>
  <si>
    <t>ESTHEFANY BARBOSA</t>
  </si>
  <si>
    <t>RAFAELA BEATRIZ VELSCH POCHINI</t>
  </si>
  <si>
    <t>INFANTIL</t>
  </si>
  <si>
    <t>NINA CONEGLIAN</t>
  </si>
  <si>
    <t>LILIAM SEBASTIÃO TOSTA</t>
  </si>
  <si>
    <t xml:space="preserve">INFANTO JUNIOR </t>
  </si>
  <si>
    <t>MANUELLA VETORAZO</t>
  </si>
  <si>
    <t>ISABELLY MATOS</t>
  </si>
  <si>
    <t xml:space="preserve">DANIEL LOPES PIMENTEL </t>
  </si>
  <si>
    <t>RAFAEL SIMÕES</t>
  </si>
  <si>
    <t>MAURICIO ABRAMENTO</t>
  </si>
  <si>
    <t>CARLOS ANDRÉ NASCIMENTO HARADA</t>
  </si>
  <si>
    <t>ALEXANDRE COUTO</t>
  </si>
  <si>
    <t>JOSÉ NETO</t>
  </si>
  <si>
    <t>LUCAS GRACIANO</t>
  </si>
  <si>
    <t>FABIO ARAUJO COSTA</t>
  </si>
  <si>
    <t>LUIZ STRINA</t>
  </si>
  <si>
    <t xml:space="preserve">RODRIGO GORGEN </t>
  </si>
  <si>
    <t>THIAGO REIS</t>
  </si>
  <si>
    <t>EDUARDO TACLA</t>
  </si>
  <si>
    <t>ROBERTO GEMIGNANI DE CAMARGO</t>
  </si>
  <si>
    <t>JHUAN RIBEIRO DE SOUZA</t>
  </si>
  <si>
    <t>LUIS DAMIANI</t>
  </si>
  <si>
    <t>VICTOR PIANHERI</t>
  </si>
  <si>
    <t>CLAUBER CARRENHO</t>
  </si>
  <si>
    <t xml:space="preserve">LUIZ ALEXANDRE CALDAS S. M. RITA </t>
  </si>
  <si>
    <t>KAUE INACIO CORDEIRO</t>
  </si>
  <si>
    <t>SERGIO BARTHOLOMEU</t>
  </si>
  <si>
    <t>BRUNO BONUMÁ</t>
  </si>
  <si>
    <t>PEDRO BONUMÁ</t>
  </si>
  <si>
    <t>FERNANDO DE CARVALHO CARDOSO</t>
  </si>
  <si>
    <t>GABRIEL PUOPOLO ALVES DE ALMEIDA</t>
  </si>
  <si>
    <t xml:space="preserve">LEANDRO SUHETT AZEVEDO </t>
  </si>
  <si>
    <t>MASTER B</t>
  </si>
  <si>
    <t>THAIS BITTENCOURT</t>
  </si>
  <si>
    <t xml:space="preserve">ALEXANDRA DE OLIVEIRA REAL AMADEO </t>
  </si>
  <si>
    <t>MAYA DE LIZ BRANCO</t>
  </si>
  <si>
    <t>PRISICLA ISSA PRADOS</t>
  </si>
  <si>
    <t>BÁRBARA BUENO TOLEDO</t>
  </si>
  <si>
    <t>RAIZA BATISTA SACRAMENTO CARDOSO</t>
  </si>
  <si>
    <t>MARCIO PAULO SOARES</t>
  </si>
  <si>
    <t>MARCELO GUERETA</t>
  </si>
  <si>
    <t>GABRIEL GENTIL FIGUEREDO</t>
  </si>
  <si>
    <t>MARIA BEATRIZ TAKAHASHI</t>
  </si>
  <si>
    <t xml:space="preserve">MATIAS GABRIEL BOLEDI </t>
  </si>
  <si>
    <t xml:space="preserve">JOSÉ EDUARDO DE JESUS DA SILVA VALORI </t>
  </si>
  <si>
    <t xml:space="preserve">FABIANA NUNES CONEGLIAN </t>
  </si>
  <si>
    <t>LUCIANE FONSECA</t>
  </si>
  <si>
    <t>JULIA TERESAKA ANIYA</t>
  </si>
  <si>
    <t>BAND/POLIUSP</t>
  </si>
  <si>
    <t>MARIA CECILIA TERRA</t>
  </si>
  <si>
    <t>BRUNO BELTRAMINI CRUZ</t>
  </si>
  <si>
    <t>GUSTAVO PILAT</t>
  </si>
  <si>
    <t>HEITOR MÁXIMO MARANGONI</t>
  </si>
  <si>
    <t xml:space="preserve">GUILHERME ALMEIDA DANTAS </t>
  </si>
  <si>
    <t>FERNANDO FERRAZ MENDES DUARTE</t>
  </si>
  <si>
    <t>FILIPPO MISASI</t>
  </si>
  <si>
    <t>HENRIQUE LAUER MACEDO</t>
  </si>
  <si>
    <t>JOÃO EMANUEL JANAUÁRIO MARTINS</t>
  </si>
  <si>
    <t>RAFAEL SAITO TAMURA</t>
  </si>
  <si>
    <t>VICTOR LEONARDO MEDEIROS</t>
  </si>
  <si>
    <t>RODRIGO TEIXEIRA</t>
  </si>
  <si>
    <t>PEDRO KASSARDJIAN</t>
  </si>
  <si>
    <t>GUSTAVO INGEGNERI DE ALMEIDA</t>
  </si>
  <si>
    <t>ARMELLE IZCALLI CHAMPETIER DE RIBES</t>
  </si>
  <si>
    <t>KYARA RIBEIRO</t>
  </si>
  <si>
    <t>MANUELA FERRAZ MENDES DUARTE</t>
  </si>
  <si>
    <t>LAURA HELENA DE AGUIAR GOMES</t>
  </si>
  <si>
    <t>EMERALD IFIATU MADU</t>
  </si>
  <si>
    <t>FERNANDO OLIVEIRA SANTOS</t>
  </si>
  <si>
    <t>CLAUDEMILSO RICARDO</t>
  </si>
  <si>
    <t>YURY HOFFMAN</t>
  </si>
  <si>
    <t>EMILY GABRIELI RIBEIRO DOS SANTOS</t>
  </si>
  <si>
    <t>HENDERSON AYRES</t>
  </si>
  <si>
    <t>SALMO MOHMARI DOS SANTOS JR</t>
  </si>
  <si>
    <t>JOÃO CALDAS</t>
  </si>
  <si>
    <t>LEONARDO CALAU DA CRUZ</t>
  </si>
  <si>
    <t>PAULO JOSÉ RIBEIRO DE PAULA</t>
  </si>
  <si>
    <t>CLUBE CAMPINEIRO DE REGATAS E NATAÇÃO</t>
  </si>
  <si>
    <t>ALEXANDRE BRETZNER</t>
  </si>
  <si>
    <t>PATRICK DOS SANTOS</t>
  </si>
  <si>
    <t>WILLIAM ALECSANDER FERNANDES</t>
  </si>
  <si>
    <t>EDGARD LANDWERKAMP</t>
  </si>
  <si>
    <t xml:space="preserve">FERNANDA SUHETT FERREIRA </t>
  </si>
  <si>
    <t>RAINER T. MEDRADO</t>
  </si>
  <si>
    <t>PEDRO HENRIQUE THIBES FORQUESATO</t>
  </si>
  <si>
    <t>ALEJANDRA CECILIA PISANO</t>
  </si>
  <si>
    <t xml:space="preserve">GIOVANNA ZARUVNY TETI </t>
  </si>
  <si>
    <t>OLIVIA MULLER</t>
  </si>
  <si>
    <t>JULIANA ALVES LINS</t>
  </si>
  <si>
    <t>PAULA BORGES GOMES</t>
  </si>
  <si>
    <t>PRISCILA SPINELLI</t>
  </si>
  <si>
    <t>LUISA OLIVEIRA MACHADO</t>
  </si>
  <si>
    <t>GABRIELA GIRALDI</t>
  </si>
  <si>
    <t>LETÍCIA NISHIOKA</t>
  </si>
  <si>
    <t>MASC/FEM</t>
  </si>
  <si>
    <t>PEDRINA VITORIA</t>
  </si>
  <si>
    <t>ARTHUR BEDIN</t>
  </si>
  <si>
    <t>TIAGO KOSTER SAMPAIO</t>
  </si>
  <si>
    <t>LEONARDO SAMPAIO SALES</t>
  </si>
  <si>
    <t>ARTUR LORETO</t>
  </si>
  <si>
    <t>ROGERIO KOVALINKINAS BARBOSA</t>
  </si>
  <si>
    <t>GILBERTO DE MATTOS</t>
  </si>
  <si>
    <t xml:space="preserve">JOSÉ MOUSINHO DA SILVEIRA </t>
  </si>
  <si>
    <t>BRENO AUGUSTO GONÇALVES</t>
  </si>
  <si>
    <t xml:space="preserve">ARTUR DE MOURA COLPAS </t>
  </si>
  <si>
    <t>ARUAN FERNANDES NOBRE MONTALVÃO</t>
  </si>
  <si>
    <t>GUSTAVO DE CARVALHO REIS</t>
  </si>
  <si>
    <t>JOSÉ ROBERTO MACHADO CUNHA</t>
  </si>
  <si>
    <t xml:space="preserve">CAIO FAGGIN </t>
  </si>
  <si>
    <t>HUGOMAR SPELTA</t>
  </si>
  <si>
    <t>HENNING VON KOSS</t>
  </si>
  <si>
    <t xml:space="preserve">2- UNIVERSITÁRIO </t>
  </si>
  <si>
    <t>BRUNA SCHILBACH PIZZUTTO</t>
  </si>
  <si>
    <t>S.C.C.P/MEDUSP</t>
  </si>
  <si>
    <t xml:space="preserve">ANNA ELISA MARCUS ALMEIDA </t>
  </si>
  <si>
    <t>PEDRO BUCZINSKI LAGES DE CARVALHO</t>
  </si>
  <si>
    <t>VICTOR MONTALVÃO TAVARES</t>
  </si>
  <si>
    <t>LUCAS FERREIRA MENDANHA</t>
  </si>
  <si>
    <t>FELIPE SEIJI SHIDA</t>
  </si>
  <si>
    <t>K1</t>
  </si>
  <si>
    <t>ADRIENE ZIGAIB</t>
  </si>
  <si>
    <t>MARINA AYUMI ONODA</t>
  </si>
  <si>
    <t>FERNANDA ELIMELEK</t>
  </si>
  <si>
    <t>BEATRIZ MENDES RIJO</t>
  </si>
  <si>
    <t xml:space="preserve">JÚLIA GUERRA CAVALERO </t>
  </si>
  <si>
    <t>BRENA PERES</t>
  </si>
  <si>
    <t>ADRIANA DAVINI</t>
  </si>
  <si>
    <t>BEATRIZ BARBAR</t>
  </si>
  <si>
    <t>VINICIUS PEREIRA DE SOUZA</t>
  </si>
  <si>
    <t>VINÍCIUS DE CAMARGO</t>
  </si>
  <si>
    <t>EZEQUIEL BERTOLDI JUNIOR</t>
  </si>
  <si>
    <t>FABIO BERGAMASCO</t>
  </si>
  <si>
    <t>THOMAS DE BARROS ROSE</t>
  </si>
  <si>
    <t>THEO CARRACEDO</t>
  </si>
  <si>
    <t>JOSÉ RENATO AMARAL</t>
  </si>
  <si>
    <t>GABRIEL KAREEM TANUS</t>
  </si>
  <si>
    <t>VICTOR BRESCHI SANZ</t>
  </si>
  <si>
    <t>TIAGO CROSO CUNHA</t>
  </si>
  <si>
    <t>BENJAMIM TURAZZI ARAUJO</t>
  </si>
  <si>
    <t>ENZO AGUILERA CARDOSO</t>
  </si>
  <si>
    <t>LUCA AGUILERA CARDOSO</t>
  </si>
  <si>
    <t>KAUE MARIN TURLEY</t>
  </si>
  <si>
    <t>CAMPEÃO CANOE INFANTIL</t>
  </si>
  <si>
    <t>CAMPEÃ CANOE INFANTIL</t>
  </si>
  <si>
    <t xml:space="preserve">CAMPEÃ 2- LIVRE </t>
  </si>
  <si>
    <t>CAMPEÕES 2- MISTO</t>
  </si>
  <si>
    <t xml:space="preserve">CAMPEÃS 2- UNIVERSITÁRIO </t>
  </si>
  <si>
    <t xml:space="preserve">CAMPEÃO 2- UNIVERSITÁRIO </t>
  </si>
  <si>
    <t>CAMPEÃO CANOE INICIANTE</t>
  </si>
  <si>
    <t>CAMPEÃ CANOE INICIANTE</t>
  </si>
  <si>
    <t>CAMPEÃ MASTER D</t>
  </si>
  <si>
    <t>CAMPEÃO MASTER D</t>
  </si>
  <si>
    <t>CAMPEÃ INFANTO JUNIOR</t>
  </si>
  <si>
    <t xml:space="preserve">CAMPEÃO INFANTO JUNIOR </t>
  </si>
  <si>
    <t>CAMPEÃ JUNIOR</t>
  </si>
  <si>
    <t>CAMPEÃO JUNIOR</t>
  </si>
  <si>
    <t>CAMPEÃ K1</t>
  </si>
  <si>
    <t>CAMPEÃO K1</t>
  </si>
  <si>
    <t>CAMPEÃO MASTER A</t>
  </si>
  <si>
    <t>CAMPEÃ MASTER A</t>
  </si>
  <si>
    <t>CAMPEÃ MASTER B</t>
  </si>
  <si>
    <t>CAMPEÃO MASTER C</t>
  </si>
  <si>
    <t>CAMPEÃ MASTER C</t>
  </si>
  <si>
    <t>CAMPEÃ MASTER E</t>
  </si>
  <si>
    <t>CAMPEÃ MASTER F</t>
  </si>
  <si>
    <t>CAMPEÃO MASTER F</t>
  </si>
  <si>
    <t>CAMPEÃ MASTER G</t>
  </si>
  <si>
    <t>CAMPEÃO MASTER G</t>
  </si>
  <si>
    <t>CAMPEÃO MASTER H</t>
  </si>
  <si>
    <t>CAMPEÃO MASTER I</t>
  </si>
  <si>
    <t>CAMPEÃO MASTER J</t>
  </si>
  <si>
    <t>CAMPEÃO MASTER K</t>
  </si>
  <si>
    <t>CAMPEÃO MASTER E</t>
  </si>
  <si>
    <t>CAMPEÃO MASTER B</t>
  </si>
  <si>
    <t xml:space="preserve">CAMPEÃ GERAL </t>
  </si>
  <si>
    <t>CAMPEÃO PARA-REMO PR2</t>
  </si>
  <si>
    <t>CAMPEÃO PARA REMO PR3</t>
  </si>
  <si>
    <t>CAMPEÃO LIVRE</t>
  </si>
  <si>
    <t>CAMPEÃO GERAL 2- LIVRE</t>
  </si>
  <si>
    <t>COLOCAÇÃO</t>
  </si>
  <si>
    <t>CAMPEÃ INFANTIL</t>
  </si>
  <si>
    <t>CAMPEÃO CANOE LIVRE</t>
  </si>
  <si>
    <t>CAMPEÃ CANOE LIVRE</t>
  </si>
  <si>
    <t>N/C</t>
  </si>
  <si>
    <t>CAMPEÃO SUB23</t>
  </si>
  <si>
    <t>E.C.P/Autônomo</t>
  </si>
  <si>
    <t>S.C.C.P</t>
  </si>
  <si>
    <t>C.A.P</t>
  </si>
  <si>
    <t>ARL11</t>
  </si>
  <si>
    <t>MAIOR ATLÉTICA</t>
  </si>
  <si>
    <t>BAND - POLI/USP</t>
  </si>
  <si>
    <t>10 Atletas</t>
  </si>
  <si>
    <t>M/F</t>
  </si>
  <si>
    <t>VICE CAMPEÃ SUB23</t>
  </si>
  <si>
    <t>CAMPEÃ GERAL/SUB 23</t>
  </si>
  <si>
    <t>SUB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</si>
</sst>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h:mm:ss;@"/>
    <numFmt numFmtId="166" formatCode="0.0%"/>
  </numFmts>
  <fonts count="24" x14ac:knownFonts="1">
    <font>
      <sz val="11"/>
      <color theme="1"/>
      <name val="Aptos Narrow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4"/>
      <name val="Arial"/>
      <family val="2"/>
    </font>
    <font>
      <sz val="20"/>
      <color theme="1"/>
      <name val="Aptos Narrow"/>
      <family val="2"/>
      <scheme val="minor"/>
    </font>
    <font>
      <b/>
      <sz val="20"/>
      <color theme="1"/>
      <name val="Arial"/>
      <family val="2"/>
    </font>
    <font>
      <b/>
      <sz val="18"/>
      <name val="Arial"/>
      <family val="2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0"/>
      <name val="Arial"/>
      <family val="2"/>
    </font>
    <font>
      <sz val="20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2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90000"/>
        <bgColor theme="0"/>
      </patternFill>
    </fill>
    <fill>
      <patternFill patternType="solid">
        <fgColor rgb="FF99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2" fillId="0" borderId="0" xfId="0" applyFont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164" fontId="6" fillId="5" borderId="3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164" fontId="6" fillId="10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vertical="center"/>
    </xf>
    <xf numFmtId="0" fontId="6" fillId="9" borderId="3" xfId="0" applyFont="1" applyFill="1" applyBorder="1" applyAlignment="1">
      <alignment horizontal="left"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vertical="center"/>
    </xf>
    <xf numFmtId="0" fontId="5" fillId="11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left" vertical="center"/>
    </xf>
    <xf numFmtId="164" fontId="6" fillId="10" borderId="2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vertical="center"/>
    </xf>
    <xf numFmtId="0" fontId="8" fillId="13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vertical="center"/>
    </xf>
    <xf numFmtId="0" fontId="5" fillId="7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10" fillId="0" borderId="0" xfId="0" applyFont="1"/>
    <xf numFmtId="0" fontId="0" fillId="0" borderId="0" xfId="0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left" vertical="center"/>
    </xf>
    <xf numFmtId="164" fontId="6" fillId="12" borderId="1" xfId="0" applyNumberFormat="1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vertical="center"/>
    </xf>
    <xf numFmtId="0" fontId="5" fillId="14" borderId="5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5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vertical="center"/>
    </xf>
    <xf numFmtId="164" fontId="6" fillId="17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vertical="center"/>
    </xf>
    <xf numFmtId="0" fontId="6" fillId="14" borderId="1" xfId="0" applyFont="1" applyFill="1" applyBorder="1" applyAlignment="1">
      <alignment horizontal="left" vertical="center"/>
    </xf>
    <xf numFmtId="164" fontId="6" fillId="15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 wrapText="1"/>
    </xf>
    <xf numFmtId="0" fontId="4" fillId="14" borderId="2" xfId="0" applyFont="1" applyFill="1" applyBorder="1" applyAlignment="1">
      <alignment horizontal="left" vertical="center"/>
    </xf>
    <xf numFmtId="0" fontId="5" fillId="14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vertical="center"/>
    </xf>
    <xf numFmtId="0" fontId="5" fillId="14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vertical="center"/>
    </xf>
    <xf numFmtId="0" fontId="5" fillId="18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vertical="center"/>
    </xf>
    <xf numFmtId="164" fontId="6" fillId="19" borderId="1" xfId="0" applyNumberFormat="1" applyFont="1" applyFill="1" applyBorder="1" applyAlignment="1">
      <alignment horizontal="center" vertical="center"/>
    </xf>
    <xf numFmtId="164" fontId="6" fillId="19" borderId="2" xfId="0" applyNumberFormat="1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18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vertical="center"/>
    </xf>
    <xf numFmtId="0" fontId="5" fillId="16" borderId="5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vertical="center"/>
    </xf>
    <xf numFmtId="1" fontId="4" fillId="14" borderId="1" xfId="0" applyNumberFormat="1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vertical="center"/>
    </xf>
    <xf numFmtId="21" fontId="2" fillId="9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6" fillId="12" borderId="3" xfId="0" applyNumberFormat="1" applyFont="1" applyFill="1" applyBorder="1" applyAlignment="1">
      <alignment horizontal="center" vertical="center"/>
    </xf>
    <xf numFmtId="0" fontId="13" fillId="0" borderId="0" xfId="0" applyFont="1"/>
    <xf numFmtId="0" fontId="6" fillId="14" borderId="3" xfId="0" applyFont="1" applyFill="1" applyBorder="1" applyAlignment="1">
      <alignment horizontal="left" vertical="center"/>
    </xf>
    <xf numFmtId="21" fontId="1" fillId="9" borderId="1" xfId="0" applyNumberFormat="1" applyFont="1" applyFill="1" applyBorder="1" applyAlignment="1">
      <alignment horizontal="center" vertical="center"/>
    </xf>
    <xf numFmtId="21" fontId="2" fillId="4" borderId="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164" fontId="6" fillId="15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164" fontId="6" fillId="14" borderId="2" xfId="0" applyNumberFormat="1" applyFont="1" applyFill="1" applyBorder="1" applyAlignment="1">
      <alignment horizontal="center" vertical="center"/>
    </xf>
    <xf numFmtId="164" fontId="6" fillId="15" borderId="2" xfId="0" applyNumberFormat="1" applyFont="1" applyFill="1" applyBorder="1" applyAlignment="1">
      <alignment horizontal="center" vertical="center"/>
    </xf>
    <xf numFmtId="164" fontId="6" fillId="17" borderId="4" xfId="0" applyNumberFormat="1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left" vertical="center"/>
    </xf>
    <xf numFmtId="164" fontId="6" fillId="17" borderId="5" xfId="0" applyNumberFormat="1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/>
    </xf>
    <xf numFmtId="21" fontId="2" fillId="16" borderId="1" xfId="0" applyNumberFormat="1" applyFont="1" applyFill="1" applyBorder="1" applyAlignment="1">
      <alignment horizontal="center" vertical="center"/>
    </xf>
    <xf numFmtId="21" fontId="2" fillId="14" borderId="1" xfId="0" applyNumberFormat="1" applyFont="1" applyFill="1" applyBorder="1" applyAlignment="1">
      <alignment horizontal="center" vertical="center"/>
    </xf>
    <xf numFmtId="21" fontId="2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21" fontId="2" fillId="18" borderId="1" xfId="0" applyNumberFormat="1" applyFont="1" applyFill="1" applyBorder="1" applyAlignment="1">
      <alignment horizontal="center" vertical="center"/>
    </xf>
    <xf numFmtId="1" fontId="4" fillId="18" borderId="1" xfId="0" applyNumberFormat="1" applyFont="1" applyFill="1" applyBorder="1" applyAlignment="1">
      <alignment horizontal="center" vertical="center"/>
    </xf>
    <xf numFmtId="21" fontId="2" fillId="11" borderId="1" xfId="0" applyNumberFormat="1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1" fontId="4" fillId="16" borderId="12" xfId="0" applyNumberFormat="1" applyFont="1" applyFill="1" applyBorder="1" applyAlignment="1">
      <alignment horizontal="center" vertical="center"/>
    </xf>
    <xf numFmtId="21" fontId="2" fillId="16" borderId="7" xfId="0" applyNumberFormat="1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left" vertical="center"/>
    </xf>
    <xf numFmtId="164" fontId="6" fillId="17" borderId="10" xfId="0" applyNumberFormat="1" applyFont="1" applyFill="1" applyBorder="1" applyAlignment="1">
      <alignment horizontal="center" vertical="center"/>
    </xf>
    <xf numFmtId="164" fontId="6" fillId="17" borderId="11" xfId="0" applyNumberFormat="1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left" vertical="center"/>
    </xf>
    <xf numFmtId="0" fontId="4" fillId="16" borderId="9" xfId="0" applyFont="1" applyFill="1" applyBorder="1" applyAlignment="1">
      <alignment horizontal="left" vertical="center"/>
    </xf>
    <xf numFmtId="1" fontId="4" fillId="7" borderId="12" xfId="0" applyNumberFormat="1" applyFont="1" applyFill="1" applyBorder="1" applyAlignment="1">
      <alignment horizontal="center" vertical="center"/>
    </xf>
    <xf numFmtId="21" fontId="2" fillId="7" borderId="7" xfId="0" applyNumberFormat="1" applyFont="1" applyFill="1" applyBorder="1" applyAlignment="1">
      <alignment horizontal="center" vertical="center"/>
    </xf>
    <xf numFmtId="164" fontId="6" fillId="8" borderId="4" xfId="0" applyNumberFormat="1" applyFont="1" applyFill="1" applyBorder="1" applyAlignment="1">
      <alignment horizontal="center" vertical="center"/>
    </xf>
    <xf numFmtId="164" fontId="6" fillId="8" borderId="10" xfId="0" applyNumberFormat="1" applyFont="1" applyFill="1" applyBorder="1" applyAlignment="1">
      <alignment horizontal="center" vertical="center"/>
    </xf>
    <xf numFmtId="164" fontId="6" fillId="8" borderId="5" xfId="0" applyNumberFormat="1" applyFont="1" applyFill="1" applyBorder="1" applyAlignment="1">
      <alignment horizontal="center" vertical="center"/>
    </xf>
    <xf numFmtId="164" fontId="6" fillId="8" borderId="11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1" fontId="4" fillId="4" borderId="12" xfId="0" applyNumberFormat="1" applyFont="1" applyFill="1" applyBorder="1" applyAlignment="1">
      <alignment horizontal="center" vertical="center"/>
    </xf>
    <xf numFmtId="21" fontId="2" fillId="4" borderId="7" xfId="0" applyNumberFormat="1" applyFont="1" applyFill="1" applyBorder="1" applyAlignment="1">
      <alignment horizontal="center" vertical="center"/>
    </xf>
    <xf numFmtId="164" fontId="6" fillId="15" borderId="3" xfId="0" applyNumberFormat="1" applyFont="1" applyFill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6" fillId="7" borderId="11" xfId="0" applyFont="1" applyFill="1" applyBorder="1" applyAlignment="1">
      <alignment horizontal="left" vertical="center" wrapText="1"/>
    </xf>
    <xf numFmtId="1" fontId="4" fillId="14" borderId="12" xfId="0" applyNumberFormat="1" applyFont="1" applyFill="1" applyBorder="1" applyAlignment="1">
      <alignment horizontal="center" vertical="center"/>
    </xf>
    <xf numFmtId="21" fontId="2" fillId="14" borderId="7" xfId="0" applyNumberFormat="1" applyFont="1" applyFill="1" applyBorder="1" applyAlignment="1">
      <alignment horizontal="center" vertical="center"/>
    </xf>
    <xf numFmtId="164" fontId="6" fillId="15" borderId="10" xfId="0" applyNumberFormat="1" applyFont="1" applyFill="1" applyBorder="1" applyAlignment="1">
      <alignment horizontal="center" vertical="center"/>
    </xf>
    <xf numFmtId="164" fontId="6" fillId="15" borderId="5" xfId="0" applyNumberFormat="1" applyFont="1" applyFill="1" applyBorder="1" applyAlignment="1">
      <alignment horizontal="center" vertical="center"/>
    </xf>
    <xf numFmtId="164" fontId="6" fillId="15" borderId="11" xfId="0" applyNumberFormat="1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/>
    </xf>
    <xf numFmtId="0" fontId="6" fillId="14" borderId="10" xfId="0" applyFont="1" applyFill="1" applyBorder="1" applyAlignment="1">
      <alignment horizontal="left" vertical="center" wrapText="1"/>
    </xf>
    <xf numFmtId="0" fontId="4" fillId="14" borderId="9" xfId="0" applyFont="1" applyFill="1" applyBorder="1" applyAlignment="1">
      <alignment horizontal="left" vertical="center"/>
    </xf>
    <xf numFmtId="0" fontId="6" fillId="14" borderId="11" xfId="0" applyFont="1" applyFill="1" applyBorder="1" applyAlignment="1">
      <alignment horizontal="left" vertical="center" wrapText="1"/>
    </xf>
    <xf numFmtId="0" fontId="4" fillId="11" borderId="3" xfId="0" applyFont="1" applyFill="1" applyBorder="1" applyAlignment="1">
      <alignment horizontal="left" vertical="center"/>
    </xf>
    <xf numFmtId="0" fontId="5" fillId="11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vertical="center"/>
    </xf>
    <xf numFmtId="0" fontId="6" fillId="11" borderId="3" xfId="0" applyFont="1" applyFill="1" applyBorder="1" applyAlignment="1">
      <alignment horizontal="left" vertical="center"/>
    </xf>
    <xf numFmtId="1" fontId="4" fillId="11" borderId="12" xfId="0" applyNumberFormat="1" applyFont="1" applyFill="1" applyBorder="1" applyAlignment="1">
      <alignment horizontal="center" vertical="center"/>
    </xf>
    <xf numFmtId="21" fontId="2" fillId="11" borderId="7" xfId="0" applyNumberFormat="1" applyFont="1" applyFill="1" applyBorder="1" applyAlignment="1">
      <alignment horizontal="center" vertical="center"/>
    </xf>
    <xf numFmtId="164" fontId="6" fillId="12" borderId="4" xfId="0" applyNumberFormat="1" applyFont="1" applyFill="1" applyBorder="1" applyAlignment="1">
      <alignment horizontal="center" vertical="center"/>
    </xf>
    <xf numFmtId="164" fontId="6" fillId="12" borderId="10" xfId="0" applyNumberFormat="1" applyFont="1" applyFill="1" applyBorder="1" applyAlignment="1">
      <alignment horizontal="center" vertical="center"/>
    </xf>
    <xf numFmtId="164" fontId="6" fillId="12" borderId="5" xfId="0" applyNumberFormat="1" applyFont="1" applyFill="1" applyBorder="1" applyAlignment="1">
      <alignment horizontal="center" vertical="center"/>
    </xf>
    <xf numFmtId="164" fontId="6" fillId="12" borderId="11" xfId="0" applyNumberFormat="1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left" vertical="center"/>
    </xf>
    <xf numFmtId="0" fontId="6" fillId="11" borderId="10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6" fillId="11" borderId="11" xfId="0" applyFont="1" applyFill="1" applyBorder="1" applyAlignment="1">
      <alignment horizontal="left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1" fontId="4" fillId="13" borderId="12" xfId="0" applyNumberFormat="1" applyFont="1" applyFill="1" applyBorder="1" applyAlignment="1">
      <alignment horizontal="center" vertical="center"/>
    </xf>
    <xf numFmtId="21" fontId="2" fillId="13" borderId="7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64" fontId="6" fillId="13" borderId="4" xfId="0" applyNumberFormat="1" applyFont="1" applyFill="1" applyBorder="1" applyAlignment="1">
      <alignment horizontal="center" vertical="center"/>
    </xf>
    <xf numFmtId="164" fontId="6" fillId="13" borderId="10" xfId="0" applyNumberFormat="1" applyFont="1" applyFill="1" applyBorder="1" applyAlignment="1">
      <alignment horizontal="center" vertical="center"/>
    </xf>
    <xf numFmtId="164" fontId="6" fillId="13" borderId="5" xfId="0" applyNumberFormat="1" applyFont="1" applyFill="1" applyBorder="1" applyAlignment="1">
      <alignment horizontal="center" vertical="center"/>
    </xf>
    <xf numFmtId="164" fontId="6" fillId="13" borderId="11" xfId="0" applyNumberFormat="1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left" vertical="center"/>
    </xf>
    <xf numFmtId="0" fontId="7" fillId="13" borderId="10" xfId="0" applyFont="1" applyFill="1" applyBorder="1" applyAlignment="1">
      <alignment horizontal="left" vertical="center"/>
    </xf>
    <xf numFmtId="0" fontId="11" fillId="13" borderId="9" xfId="0" applyFont="1" applyFill="1" applyBorder="1" applyAlignment="1">
      <alignment horizontal="left" vertical="center"/>
    </xf>
    <xf numFmtId="0" fontId="7" fillId="13" borderId="11" xfId="0" applyFont="1" applyFill="1" applyBorder="1" applyAlignment="1">
      <alignment horizontal="left" vertical="center"/>
    </xf>
    <xf numFmtId="164" fontId="12" fillId="16" borderId="4" xfId="0" applyNumberFormat="1" applyFont="1" applyFill="1" applyBorder="1" applyAlignment="1">
      <alignment horizontal="center" vertical="center"/>
    </xf>
    <xf numFmtId="164" fontId="12" fillId="17" borderId="5" xfId="0" applyNumberFormat="1" applyFont="1" applyFill="1" applyBorder="1" applyAlignment="1">
      <alignment horizontal="center" vertical="center"/>
    </xf>
    <xf numFmtId="164" fontId="12" fillId="14" borderId="2" xfId="0" applyNumberFormat="1" applyFont="1" applyFill="1" applyBorder="1" applyAlignment="1">
      <alignment horizontal="center" vertical="center"/>
    </xf>
    <xf numFmtId="164" fontId="12" fillId="4" borderId="3" xfId="0" applyNumberFormat="1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/>
    </xf>
    <xf numFmtId="164" fontId="12" fillId="8" borderId="5" xfId="0" applyNumberFormat="1" applyFont="1" applyFill="1" applyBorder="1" applyAlignment="1">
      <alignment horizontal="center" vertical="center"/>
    </xf>
    <xf numFmtId="164" fontId="12" fillId="14" borderId="1" xfId="0" applyNumberFormat="1" applyFont="1" applyFill="1" applyBorder="1" applyAlignment="1">
      <alignment horizontal="center" vertical="center"/>
    </xf>
    <xf numFmtId="164" fontId="12" fillId="14" borderId="3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12" fillId="4" borderId="2" xfId="0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164" fontId="12" fillId="9" borderId="1" xfId="0" applyNumberFormat="1" applyFont="1" applyFill="1" applyBorder="1" applyAlignment="1">
      <alignment horizontal="center" vertical="center"/>
    </xf>
    <xf numFmtId="164" fontId="12" fillId="14" borderId="4" xfId="0" applyNumberFormat="1" applyFont="1" applyFill="1" applyBorder="1" applyAlignment="1">
      <alignment horizontal="center" vertical="center"/>
    </xf>
    <xf numFmtId="164" fontId="12" fillId="15" borderId="5" xfId="0" applyNumberFormat="1" applyFont="1" applyFill="1" applyBorder="1" applyAlignment="1">
      <alignment horizontal="center" vertical="center"/>
    </xf>
    <xf numFmtId="164" fontId="12" fillId="11" borderId="1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164" fontId="12" fillId="11" borderId="3" xfId="0" applyNumberFormat="1" applyFont="1" applyFill="1" applyBorder="1" applyAlignment="1">
      <alignment horizontal="center" vertical="center"/>
    </xf>
    <xf numFmtId="164" fontId="12" fillId="11" borderId="4" xfId="0" applyNumberFormat="1" applyFont="1" applyFill="1" applyBorder="1" applyAlignment="1">
      <alignment horizontal="center" vertical="center"/>
    </xf>
    <xf numFmtId="164" fontId="12" fillId="11" borderId="5" xfId="0" applyNumberFormat="1" applyFont="1" applyFill="1" applyBorder="1" applyAlignment="1">
      <alignment horizontal="center" vertical="center"/>
    </xf>
    <xf numFmtId="164" fontId="12" fillId="12" borderId="5" xfId="0" applyNumberFormat="1" applyFont="1" applyFill="1" applyBorder="1" applyAlignment="1">
      <alignment horizontal="center" vertical="center"/>
    </xf>
    <xf numFmtId="164" fontId="12" fillId="9" borderId="3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164" fontId="12" fillId="13" borderId="4" xfId="0" applyNumberFormat="1" applyFont="1" applyFill="1" applyBorder="1" applyAlignment="1">
      <alignment horizontal="center" vertical="center"/>
    </xf>
    <xf numFmtId="164" fontId="12" fillId="13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18" borderId="17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2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164" fontId="12" fillId="16" borderId="8" xfId="0" applyNumberFormat="1" applyFont="1" applyFill="1" applyBorder="1" applyAlignment="1">
      <alignment horizontal="center" vertical="center"/>
    </xf>
    <xf numFmtId="164" fontId="12" fillId="17" borderId="9" xfId="0" applyNumberFormat="1" applyFont="1" applyFill="1" applyBorder="1" applyAlignment="1">
      <alignment horizontal="center" vertical="center"/>
    </xf>
    <xf numFmtId="164" fontId="12" fillId="14" borderId="21" xfId="0" applyNumberFormat="1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left" vertical="center"/>
    </xf>
    <xf numFmtId="164" fontId="12" fillId="4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left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8" borderId="9" xfId="0" applyNumberFormat="1" applyFont="1" applyFill="1" applyBorder="1" applyAlignment="1">
      <alignment horizontal="center" vertical="center"/>
    </xf>
    <xf numFmtId="164" fontId="12" fillId="18" borderId="21" xfId="0" applyNumberFormat="1" applyFont="1" applyFill="1" applyBorder="1" applyAlignment="1">
      <alignment horizontal="center" vertical="center"/>
    </xf>
    <xf numFmtId="0" fontId="6" fillId="18" borderId="22" xfId="0" applyFont="1" applyFill="1" applyBorder="1" applyAlignment="1">
      <alignment horizontal="left" vertical="center"/>
    </xf>
    <xf numFmtId="164" fontId="12" fillId="14" borderId="25" xfId="0" applyNumberFormat="1" applyFont="1" applyFill="1" applyBorder="1" applyAlignment="1">
      <alignment horizontal="center" vertical="center"/>
    </xf>
    <xf numFmtId="0" fontId="6" fillId="14" borderId="26" xfId="0" applyFont="1" applyFill="1" applyBorder="1" applyAlignment="1">
      <alignment horizontal="left" vertical="center" wrapText="1"/>
    </xf>
    <xf numFmtId="164" fontId="12" fillId="14" borderId="23" xfId="0" applyNumberFormat="1" applyFont="1" applyFill="1" applyBorder="1" applyAlignment="1">
      <alignment horizontal="center" vertical="center"/>
    </xf>
    <xf numFmtId="0" fontId="6" fillId="14" borderId="24" xfId="0" applyFont="1" applyFill="1" applyBorder="1" applyAlignment="1">
      <alignment horizontal="left" vertical="center"/>
    </xf>
    <xf numFmtId="164" fontId="12" fillId="4" borderId="8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4" fontId="12" fillId="4" borderId="25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164" fontId="12" fillId="4" borderId="2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0" fontId="6" fillId="14" borderId="26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164" fontId="12" fillId="7" borderId="25" xfId="0" applyNumberFormat="1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left" vertical="center"/>
    </xf>
    <xf numFmtId="164" fontId="12" fillId="16" borderId="25" xfId="0" applyNumberFormat="1" applyFont="1" applyFill="1" applyBorder="1" applyAlignment="1">
      <alignment horizontal="center" vertical="center"/>
    </xf>
    <xf numFmtId="0" fontId="6" fillId="16" borderId="26" xfId="0" applyFont="1" applyFill="1" applyBorder="1" applyAlignment="1">
      <alignment horizontal="left" vertical="center"/>
    </xf>
    <xf numFmtId="164" fontId="12" fillId="9" borderId="25" xfId="0" applyNumberFormat="1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left" vertical="center"/>
    </xf>
    <xf numFmtId="164" fontId="12" fillId="14" borderId="8" xfId="0" applyNumberFormat="1" applyFont="1" applyFill="1" applyBorder="1" applyAlignment="1">
      <alignment horizontal="center" vertical="center"/>
    </xf>
    <xf numFmtId="164" fontId="12" fillId="15" borderId="9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 wrapText="1"/>
    </xf>
    <xf numFmtId="164" fontId="12" fillId="11" borderId="25" xfId="0" applyNumberFormat="1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left" vertical="center"/>
    </xf>
    <xf numFmtId="164" fontId="12" fillId="9" borderId="21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left" vertical="center"/>
    </xf>
    <xf numFmtId="164" fontId="12" fillId="11" borderId="23" xfId="0" applyNumberFormat="1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left" vertical="center"/>
    </xf>
    <xf numFmtId="164" fontId="12" fillId="11" borderId="8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center"/>
    </xf>
    <xf numFmtId="164" fontId="12" fillId="12" borderId="9" xfId="0" applyNumberFormat="1" applyFont="1" applyFill="1" applyBorder="1" applyAlignment="1">
      <alignment horizontal="center" vertical="center"/>
    </xf>
    <xf numFmtId="164" fontId="12" fillId="18" borderId="25" xfId="0" applyNumberFormat="1" applyFont="1" applyFill="1" applyBorder="1" applyAlignment="1">
      <alignment horizontal="center" vertical="center"/>
    </xf>
    <xf numFmtId="0" fontId="6" fillId="18" borderId="26" xfId="0" applyFont="1" applyFill="1" applyBorder="1" applyAlignment="1">
      <alignment horizontal="left" vertical="center" wrapText="1"/>
    </xf>
    <xf numFmtId="164" fontId="12" fillId="9" borderId="23" xfId="0" applyNumberFormat="1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left" vertical="center"/>
    </xf>
    <xf numFmtId="164" fontId="12" fillId="5" borderId="9" xfId="0" applyNumberFormat="1" applyFont="1" applyFill="1" applyBorder="1" applyAlignment="1">
      <alignment horizontal="center" vertical="center"/>
    </xf>
    <xf numFmtId="164" fontId="12" fillId="13" borderId="8" xfId="0" applyNumberFormat="1" applyFont="1" applyFill="1" applyBorder="1" applyAlignment="1">
      <alignment horizontal="center" vertical="center"/>
    </xf>
    <xf numFmtId="164" fontId="12" fillId="13" borderId="9" xfId="0" applyNumberFormat="1" applyFont="1" applyFill="1" applyBorder="1" applyAlignment="1">
      <alignment horizontal="center" vertical="center"/>
    </xf>
    <xf numFmtId="21" fontId="2" fillId="4" borderId="5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6" fillId="14" borderId="10" xfId="0" applyFont="1" applyFill="1" applyBorder="1" applyAlignment="1">
      <alignment horizontal="left" vertical="center"/>
    </xf>
    <xf numFmtId="0" fontId="15" fillId="20" borderId="1" xfId="0" applyFont="1" applyFill="1" applyBorder="1" applyAlignment="1">
      <alignment horizontal="center" vertical="center" wrapText="1"/>
    </xf>
    <xf numFmtId="0" fontId="15" fillId="21" borderId="1" xfId="0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15" fillId="21" borderId="10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21" fillId="24" borderId="21" xfId="0" applyNumberFormat="1" applyFont="1" applyFill="1" applyBorder="1" applyAlignment="1">
      <alignment horizontal="center" vertical="center"/>
    </xf>
    <xf numFmtId="164" fontId="15" fillId="25" borderId="2" xfId="0" applyNumberFormat="1" applyFont="1" applyFill="1" applyBorder="1" applyAlignment="1">
      <alignment horizontal="center" vertical="center"/>
    </xf>
    <xf numFmtId="0" fontId="22" fillId="24" borderId="2" xfId="0" applyFont="1" applyFill="1" applyBorder="1" applyAlignment="1">
      <alignment horizontal="left" vertical="center"/>
    </xf>
    <xf numFmtId="0" fontId="23" fillId="24" borderId="2" xfId="0" applyFont="1" applyFill="1" applyBorder="1" applyAlignment="1">
      <alignment horizontal="center" vertical="center"/>
    </xf>
    <xf numFmtId="0" fontId="15" fillId="24" borderId="2" xfId="0" applyFont="1" applyFill="1" applyBorder="1" applyAlignment="1">
      <alignment vertical="center"/>
    </xf>
    <xf numFmtId="0" fontId="15" fillId="24" borderId="22" xfId="0" applyFont="1" applyFill="1" applyBorder="1" applyAlignment="1">
      <alignment horizontal="left" vertical="center"/>
    </xf>
    <xf numFmtId="164" fontId="12" fillId="26" borderId="8" xfId="0" applyNumberFormat="1" applyFont="1" applyFill="1" applyBorder="1" applyAlignment="1">
      <alignment horizontal="center" vertical="center"/>
    </xf>
    <xf numFmtId="164" fontId="6" fillId="27" borderId="4" xfId="0" applyNumberFormat="1" applyFont="1" applyFill="1" applyBorder="1" applyAlignment="1">
      <alignment horizontal="center" vertical="center"/>
    </xf>
    <xf numFmtId="164" fontId="6" fillId="27" borderId="10" xfId="0" applyNumberFormat="1" applyFont="1" applyFill="1" applyBorder="1" applyAlignment="1">
      <alignment horizontal="center" vertical="center"/>
    </xf>
    <xf numFmtId="0" fontId="4" fillId="26" borderId="8" xfId="0" applyFont="1" applyFill="1" applyBorder="1" applyAlignment="1">
      <alignment horizontal="left" vertical="center"/>
    </xf>
    <xf numFmtId="0" fontId="5" fillId="26" borderId="4" xfId="0" applyFont="1" applyFill="1" applyBorder="1" applyAlignment="1">
      <alignment horizontal="center" vertical="center"/>
    </xf>
    <xf numFmtId="0" fontId="6" fillId="26" borderId="4" xfId="0" applyFont="1" applyFill="1" applyBorder="1" applyAlignment="1">
      <alignment vertical="center"/>
    </xf>
    <xf numFmtId="0" fontId="6" fillId="26" borderId="10" xfId="0" applyFont="1" applyFill="1" applyBorder="1" applyAlignment="1">
      <alignment horizontal="left" vertical="center"/>
    </xf>
    <xf numFmtId="0" fontId="4" fillId="26" borderId="9" xfId="0" applyFont="1" applyFill="1" applyBorder="1" applyAlignment="1">
      <alignment horizontal="left" vertical="center"/>
    </xf>
    <xf numFmtId="0" fontId="5" fillId="26" borderId="5" xfId="0" applyFont="1" applyFill="1" applyBorder="1" applyAlignment="1">
      <alignment horizontal="center" vertical="center"/>
    </xf>
    <xf numFmtId="0" fontId="6" fillId="26" borderId="5" xfId="0" applyFont="1" applyFill="1" applyBorder="1" applyAlignment="1">
      <alignment vertical="center"/>
    </xf>
    <xf numFmtId="0" fontId="6" fillId="26" borderId="11" xfId="0" applyFont="1" applyFill="1" applyBorder="1" applyAlignment="1">
      <alignment horizontal="left" vertical="center"/>
    </xf>
    <xf numFmtId="0" fontId="22" fillId="20" borderId="2" xfId="0" applyFont="1" applyFill="1" applyBorder="1" applyAlignment="1">
      <alignment horizontal="left" vertical="center"/>
    </xf>
    <xf numFmtId="0" fontId="23" fillId="20" borderId="2" xfId="0" applyFont="1" applyFill="1" applyBorder="1" applyAlignment="1">
      <alignment horizontal="center" vertical="center"/>
    </xf>
    <xf numFmtId="0" fontId="15" fillId="20" borderId="2" xfId="0" applyFont="1" applyFill="1" applyBorder="1" applyAlignment="1">
      <alignment vertical="center"/>
    </xf>
    <xf numFmtId="0" fontId="15" fillId="20" borderId="22" xfId="0" applyFont="1" applyFill="1" applyBorder="1" applyAlignment="1">
      <alignment horizontal="left" vertical="center"/>
    </xf>
    <xf numFmtId="0" fontId="4" fillId="16" borderId="15" xfId="0" applyFont="1" applyFill="1" applyBorder="1" applyAlignment="1">
      <alignment horizontal="center" vertical="center"/>
    </xf>
    <xf numFmtId="0" fontId="4" fillId="16" borderId="16" xfId="0" applyFont="1" applyFill="1" applyBorder="1" applyAlignment="1">
      <alignment horizontal="center" vertical="center"/>
    </xf>
    <xf numFmtId="164" fontId="21" fillId="20" borderId="29" xfId="0" applyNumberFormat="1" applyFont="1" applyFill="1" applyBorder="1" applyAlignment="1">
      <alignment horizontal="center" vertical="center"/>
    </xf>
    <xf numFmtId="164" fontId="21" fillId="20" borderId="30" xfId="0" applyNumberFormat="1" applyFont="1" applyFill="1" applyBorder="1" applyAlignment="1">
      <alignment horizontal="center" vertical="center"/>
    </xf>
    <xf numFmtId="164" fontId="21" fillId="2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Participação</a:t>
            </a:r>
            <a:r>
              <a:rPr lang="pt-BR" baseline="0"/>
              <a:t> por clube 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('REGATA 4K TEMPOS'!$J$223,'REGATA 4K TEMPOS'!$J$226,'REGATA 4K TEMPOS'!$J$227,'REGATA 4K TEMPOS'!$J$229,'REGATA 4K TEMPOS'!$J$230,'REGATA 4K TEMPOS'!$J$233,'REGATA 4K TEMPOS'!$J$234)</c:f>
              <c:strCache>
                <c:ptCount val="7"/>
                <c:pt idx="0">
                  <c:v>BAND</c:v>
                </c:pt>
                <c:pt idx="1">
                  <c:v>CEPEUSP</c:v>
                </c:pt>
                <c:pt idx="2">
                  <c:v>E.C.P</c:v>
                </c:pt>
                <c:pt idx="3">
                  <c:v>C.A.P</c:v>
                </c:pt>
                <c:pt idx="4">
                  <c:v>S.C.C.P</c:v>
                </c:pt>
                <c:pt idx="5">
                  <c:v>C.R.C</c:v>
                </c:pt>
                <c:pt idx="6">
                  <c:v>CLUBE CAMPINEIRO DE REGATAS E NATAÇÃO</c:v>
                </c:pt>
              </c:strCache>
            </c:strRef>
          </c:cat>
          <c:val>
            <c:numRef>
              <c:f>('REGATA 4K TEMPOS'!$K$223,'REGATA 4K TEMPOS'!$K$226,'REGATA 4K TEMPOS'!$K$227,'REGATA 4K TEMPOS'!$K$229,'REGATA 4K TEMPOS'!$K$230,'REGATA 4K TEMPOS'!$K$233,'REGATA 4K TEMPOS'!$K$234)</c:f>
              <c:numCache>
                <c:formatCode>General</c:formatCode>
                <c:ptCount val="7"/>
                <c:pt idx="0">
                  <c:v>59</c:v>
                </c:pt>
                <c:pt idx="1">
                  <c:v>37</c:v>
                </c:pt>
                <c:pt idx="2">
                  <c:v>36</c:v>
                </c:pt>
                <c:pt idx="3">
                  <c:v>27</c:v>
                </c:pt>
                <c:pt idx="4">
                  <c:v>23</c:v>
                </c:pt>
                <c:pt idx="5">
                  <c:v>12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9-463F-93A4-B29DB4FF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775888"/>
        <c:axId val="799786448"/>
      </c:barChart>
      <c:catAx>
        <c:axId val="79977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9786448"/>
        <c:crosses val="autoZero"/>
        <c:auto val="1"/>
        <c:lblAlgn val="ctr"/>
        <c:lblOffset val="100"/>
        <c:noMultiLvlLbl val="0"/>
      </c:catAx>
      <c:valAx>
        <c:axId val="79978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977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390525</xdr:rowOff>
    </xdr:from>
    <xdr:to>
      <xdr:col>6</xdr:col>
      <xdr:colOff>0</xdr:colOff>
      <xdr:row>1</xdr:row>
      <xdr:rowOff>0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34440DC7-450A-4C1A-BBA9-52DFE1FB528E}"/>
            </a:ext>
          </a:extLst>
        </xdr:cNvPr>
        <xdr:cNvSpPr/>
      </xdr:nvSpPr>
      <xdr:spPr>
        <a:xfrm>
          <a:off x="1819275" y="390525"/>
          <a:ext cx="0" cy="523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0</xdr:colOff>
      <xdr:row>0</xdr:row>
      <xdr:rowOff>390525</xdr:rowOff>
    </xdr:from>
    <xdr:to>
      <xdr:col>6</xdr:col>
      <xdr:colOff>0</xdr:colOff>
      <xdr:row>1</xdr:row>
      <xdr:rowOff>0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1D853A1A-6F4E-4446-943A-CC713CAE8529}"/>
            </a:ext>
          </a:extLst>
        </xdr:cNvPr>
        <xdr:cNvSpPr/>
      </xdr:nvSpPr>
      <xdr:spPr>
        <a:xfrm>
          <a:off x="1819275" y="390525"/>
          <a:ext cx="0" cy="523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0</xdr:colOff>
      <xdr:row>0</xdr:row>
      <xdr:rowOff>390525</xdr:rowOff>
    </xdr:from>
    <xdr:to>
      <xdr:col>6</xdr:col>
      <xdr:colOff>0</xdr:colOff>
      <xdr:row>1</xdr:row>
      <xdr:rowOff>0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4FED393E-951E-4916-BF5A-494D3F673338}"/>
            </a:ext>
          </a:extLst>
        </xdr:cNvPr>
        <xdr:cNvSpPr/>
      </xdr:nvSpPr>
      <xdr:spPr>
        <a:xfrm>
          <a:off x="1819275" y="390525"/>
          <a:ext cx="0" cy="523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0</xdr:colOff>
      <xdr:row>0</xdr:row>
      <xdr:rowOff>390525</xdr:rowOff>
    </xdr:from>
    <xdr:to>
      <xdr:col>6</xdr:col>
      <xdr:colOff>0</xdr:colOff>
      <xdr:row>1</xdr:row>
      <xdr:rowOff>0</xdr:rowOff>
    </xdr:to>
    <xdr:sp macro="" textlink="">
      <xdr:nvSpPr>
        <xdr:cNvPr id="5" name="Seta: para Baixo 4">
          <a:extLst>
            <a:ext uri="{FF2B5EF4-FFF2-40B4-BE49-F238E27FC236}">
              <a16:creationId xmlns:a16="http://schemas.microsoft.com/office/drawing/2014/main" id="{58788011-B042-48E8-9081-497315177C4A}"/>
            </a:ext>
          </a:extLst>
        </xdr:cNvPr>
        <xdr:cNvSpPr/>
      </xdr:nvSpPr>
      <xdr:spPr>
        <a:xfrm>
          <a:off x="1819275" y="390525"/>
          <a:ext cx="0" cy="523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6</xdr:col>
      <xdr:colOff>0</xdr:colOff>
      <xdr:row>132</xdr:row>
      <xdr:rowOff>390525</xdr:rowOff>
    </xdr:from>
    <xdr:ext cx="0" cy="219075"/>
    <xdr:sp macro="" textlink="">
      <xdr:nvSpPr>
        <xdr:cNvPr id="6" name="Seta: para Baixo 5">
          <a:extLst>
            <a:ext uri="{FF2B5EF4-FFF2-40B4-BE49-F238E27FC236}">
              <a16:creationId xmlns:a16="http://schemas.microsoft.com/office/drawing/2014/main" id="{9148C0EB-D800-406F-AF18-65B71B0333F2}"/>
            </a:ext>
          </a:extLst>
        </xdr:cNvPr>
        <xdr:cNvSpPr/>
      </xdr:nvSpPr>
      <xdr:spPr>
        <a:xfrm>
          <a:off x="1819275" y="5038725"/>
          <a:ext cx="0" cy="219075"/>
        </a:xfrm>
        <a:prstGeom prst="downArrow">
          <a:avLst/>
        </a:prstGeom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t-BR" sz="1100"/>
        </a:p>
      </xdr:txBody>
    </xdr:sp>
    <xdr:clientData fLocksWithSheet="0"/>
  </xdr:oneCellAnchor>
  <xdr:twoCellAnchor>
    <xdr:from>
      <xdr:col>6</xdr:col>
      <xdr:colOff>0</xdr:colOff>
      <xdr:row>212</xdr:row>
      <xdr:rowOff>0</xdr:rowOff>
    </xdr:from>
    <xdr:to>
      <xdr:col>6</xdr:col>
      <xdr:colOff>0</xdr:colOff>
      <xdr:row>212</xdr:row>
      <xdr:rowOff>9525</xdr:rowOff>
    </xdr:to>
    <xdr:sp macro="" textlink="">
      <xdr:nvSpPr>
        <xdr:cNvPr id="7" name="Seta: para Baixo 6">
          <a:extLst>
            <a:ext uri="{FF2B5EF4-FFF2-40B4-BE49-F238E27FC236}">
              <a16:creationId xmlns:a16="http://schemas.microsoft.com/office/drawing/2014/main" id="{F6DBE3EB-F937-452F-A7D3-D9A9220C0F39}"/>
            </a:ext>
          </a:extLst>
        </xdr:cNvPr>
        <xdr:cNvSpPr/>
      </xdr:nvSpPr>
      <xdr:spPr>
        <a:xfrm>
          <a:off x="1819275" y="72390000"/>
          <a:ext cx="0" cy="9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212</xdr:row>
      <xdr:rowOff>9525</xdr:rowOff>
    </xdr:to>
    <xdr:sp macro="" textlink="">
      <xdr:nvSpPr>
        <xdr:cNvPr id="8" name="Seta: para Baixo 7">
          <a:extLst>
            <a:ext uri="{FF2B5EF4-FFF2-40B4-BE49-F238E27FC236}">
              <a16:creationId xmlns:a16="http://schemas.microsoft.com/office/drawing/2014/main" id="{411DEF7C-DCB5-4395-A4FF-2A00B458F1D3}"/>
            </a:ext>
          </a:extLst>
        </xdr:cNvPr>
        <xdr:cNvSpPr/>
      </xdr:nvSpPr>
      <xdr:spPr>
        <a:xfrm>
          <a:off x="1819275" y="72390000"/>
          <a:ext cx="0" cy="9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6</xdr:col>
      <xdr:colOff>0</xdr:colOff>
      <xdr:row>130</xdr:row>
      <xdr:rowOff>390525</xdr:rowOff>
    </xdr:from>
    <xdr:ext cx="0" cy="219075"/>
    <xdr:sp macro="" textlink="">
      <xdr:nvSpPr>
        <xdr:cNvPr id="9" name="Seta: para Baixo 8">
          <a:extLst>
            <a:ext uri="{FF2B5EF4-FFF2-40B4-BE49-F238E27FC236}">
              <a16:creationId xmlns:a16="http://schemas.microsoft.com/office/drawing/2014/main" id="{DBBA2EB3-A62B-4C49-9F86-DE38DAEA58F7}"/>
            </a:ext>
          </a:extLst>
        </xdr:cNvPr>
        <xdr:cNvSpPr/>
      </xdr:nvSpPr>
      <xdr:spPr>
        <a:xfrm>
          <a:off x="1819275" y="26908125"/>
          <a:ext cx="0" cy="219075"/>
        </a:xfrm>
        <a:prstGeom prst="downArrow">
          <a:avLst/>
        </a:prstGeom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t-BR" sz="1100"/>
        </a:p>
      </xdr:txBody>
    </xdr:sp>
    <xdr:clientData fLocksWithSheet="0"/>
  </xdr:oneCellAnchor>
  <xdr:twoCellAnchor>
    <xdr:from>
      <xdr:col>8</xdr:col>
      <xdr:colOff>128587</xdr:colOff>
      <xdr:row>222</xdr:row>
      <xdr:rowOff>9525</xdr:rowOff>
    </xdr:from>
    <xdr:to>
      <xdr:col>8</xdr:col>
      <xdr:colOff>4700587</xdr:colOff>
      <xdr:row>229</xdr:row>
      <xdr:rowOff>19050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ACE44D3-D928-EC68-FAFB-81D1D3441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6AF2-8B3D-4449-B01A-487A621A44A0}">
  <sheetPr>
    <pageSetUpPr fitToPage="1"/>
  </sheetPr>
  <dimension ref="A1:P395"/>
  <sheetViews>
    <sheetView showGridLines="0" tabSelected="1" topLeftCell="B1" workbookViewId="0">
      <selection activeCell="M1" sqref="M1:M1048576"/>
    </sheetView>
  </sheetViews>
  <sheetFormatPr defaultRowHeight="31.5" customHeight="1" x14ac:dyDescent="0.4"/>
  <cols>
    <col min="1" max="1" width="16.28515625" style="116" bestFit="1" customWidth="1"/>
    <col min="2" max="2" width="17" style="231" bestFit="1" customWidth="1"/>
    <col min="3" max="3" width="13.7109375" style="114" bestFit="1" customWidth="1"/>
    <col min="4" max="4" width="15" style="114" bestFit="1" customWidth="1"/>
    <col min="5" max="5" width="12.7109375" style="114" hidden="1" customWidth="1"/>
    <col min="6" max="6" width="12.7109375" style="64" hidden="1" customWidth="1"/>
    <col min="7" max="7" width="60.42578125" bestFit="1" customWidth="1"/>
    <col min="8" max="8" width="10.5703125" customWidth="1"/>
    <col min="9" max="9" width="76.28515625" bestFit="1" customWidth="1"/>
    <col min="10" max="10" width="27.140625" style="65" customWidth="1"/>
    <col min="11" max="11" width="7.140625" style="236" bestFit="1" customWidth="1"/>
    <col min="12" max="12" width="9.140625" style="236"/>
    <col min="13" max="14" width="10.5703125" bestFit="1" customWidth="1"/>
  </cols>
  <sheetData>
    <row r="1" spans="1:15" ht="54.75" thickBot="1" x14ac:dyDescent="0.3">
      <c r="A1" s="239" t="s">
        <v>299</v>
      </c>
      <c r="B1" s="266" t="s">
        <v>7</v>
      </c>
      <c r="C1" s="267" t="s">
        <v>5</v>
      </c>
      <c r="D1" s="267" t="s">
        <v>6</v>
      </c>
      <c r="E1" s="268">
        <v>6.9444444444444447E-4</v>
      </c>
      <c r="F1" s="269" t="s">
        <v>0</v>
      </c>
      <c r="G1" s="270" t="s">
        <v>1</v>
      </c>
      <c r="H1" s="270" t="s">
        <v>2</v>
      </c>
      <c r="I1" s="270" t="s">
        <v>3</v>
      </c>
      <c r="J1" s="271" t="s">
        <v>4</v>
      </c>
      <c r="K1" s="1"/>
      <c r="L1" s="1"/>
    </row>
    <row r="2" spans="1:15" ht="42" customHeight="1" x14ac:dyDescent="0.25">
      <c r="A2" s="367">
        <v>1</v>
      </c>
      <c r="B2" s="272">
        <f>D2-C2</f>
        <v>1.0671296296296262E-2</v>
      </c>
      <c r="C2" s="128">
        <v>0.39775462962962965</v>
      </c>
      <c r="D2" s="145">
        <v>0.40842592592592591</v>
      </c>
      <c r="E2" s="143">
        <f>E1+$E$1</f>
        <v>1.3888888888888889E-3</v>
      </c>
      <c r="F2" s="142">
        <v>3</v>
      </c>
      <c r="G2" s="147" t="s">
        <v>298</v>
      </c>
      <c r="H2" s="111" t="s">
        <v>9</v>
      </c>
      <c r="I2" s="112" t="s">
        <v>163</v>
      </c>
      <c r="J2" s="129" t="s">
        <v>11</v>
      </c>
      <c r="K2" s="235">
        <f>B2</f>
        <v>1.0671296296296262E-2</v>
      </c>
    </row>
    <row r="3" spans="1:15" ht="42" customHeight="1" thickBot="1" x14ac:dyDescent="0.3">
      <c r="A3" s="368"/>
      <c r="B3" s="273">
        <f>B2</f>
        <v>1.0671296296296262E-2</v>
      </c>
      <c r="C3" s="130">
        <f>C2</f>
        <v>0.39775462962962965</v>
      </c>
      <c r="D3" s="146">
        <f>D2</f>
        <v>0.40842592592592591</v>
      </c>
      <c r="E3" s="143">
        <f>E2</f>
        <v>1.3888888888888889E-3</v>
      </c>
      <c r="F3" s="142">
        <f>F2+1</f>
        <v>4</v>
      </c>
      <c r="G3" s="148" t="s">
        <v>298</v>
      </c>
      <c r="H3" s="108" t="s">
        <v>9</v>
      </c>
      <c r="I3" s="109" t="s">
        <v>10</v>
      </c>
      <c r="J3" s="131" t="s">
        <v>11</v>
      </c>
      <c r="K3" s="237"/>
      <c r="O3" s="234"/>
    </row>
    <row r="4" spans="1:15" ht="42" customHeight="1" x14ac:dyDescent="0.25">
      <c r="A4" s="252">
        <f>A42+1</f>
        <v>30</v>
      </c>
      <c r="B4" s="298">
        <f>D4-C4</f>
        <v>1.3136574074074092E-2</v>
      </c>
      <c r="C4" s="84">
        <v>0.31952546296296297</v>
      </c>
      <c r="D4" s="84">
        <v>0.33266203703703706</v>
      </c>
      <c r="E4" s="134">
        <f>E42+$E$1</f>
        <v>0.33472222222222214</v>
      </c>
      <c r="F4" s="80">
        <f>F42+1</f>
        <v>39</v>
      </c>
      <c r="G4" s="81" t="s">
        <v>294</v>
      </c>
      <c r="H4" s="82" t="s">
        <v>26</v>
      </c>
      <c r="I4" s="83" t="s">
        <v>29</v>
      </c>
      <c r="J4" s="299" t="s">
        <v>306</v>
      </c>
      <c r="K4" s="237">
        <f>B4-$B$2</f>
        <v>2.4652777777778301E-3</v>
      </c>
      <c r="L4" s="238">
        <f>$K$2/B4</f>
        <v>0.81233480176211081</v>
      </c>
    </row>
    <row r="5" spans="1:15" ht="42" customHeight="1" x14ac:dyDescent="0.25">
      <c r="A5" s="240">
        <f>A2+1</f>
        <v>2</v>
      </c>
      <c r="B5" s="274">
        <f>D5-C5</f>
        <v>1.0729166666666679E-2</v>
      </c>
      <c r="C5" s="127">
        <v>0.31261574074074072</v>
      </c>
      <c r="D5" s="127">
        <v>0.3233449074074074</v>
      </c>
      <c r="E5" s="135">
        <v>0.3125</v>
      </c>
      <c r="F5" s="110">
        <v>1</v>
      </c>
      <c r="G5" s="92" t="s">
        <v>297</v>
      </c>
      <c r="H5" s="93" t="s">
        <v>9</v>
      </c>
      <c r="I5" s="94" t="s">
        <v>10</v>
      </c>
      <c r="J5" s="275" t="s">
        <v>11</v>
      </c>
      <c r="K5" s="237">
        <f>B5-$B$2</f>
        <v>5.7870370370416424E-5</v>
      </c>
      <c r="L5" s="238">
        <f>$K$2/B5</f>
        <v>0.99460625674217473</v>
      </c>
    </row>
    <row r="6" spans="1:15" ht="42" customHeight="1" thickBot="1" x14ac:dyDescent="0.3">
      <c r="A6" s="241">
        <f>A5+1</f>
        <v>3</v>
      </c>
      <c r="B6" s="276">
        <f>D6-C6</f>
        <v>1.0879629629629628E-2</v>
      </c>
      <c r="C6" s="13">
        <v>0.31322916666666667</v>
      </c>
      <c r="D6" s="13">
        <v>0.3241087962962963</v>
      </c>
      <c r="E6" s="119">
        <f>E5+$E$1</f>
        <v>0.31319444444444444</v>
      </c>
      <c r="F6" s="2">
        <f t="shared" ref="F6:F37" si="0">F5+1</f>
        <v>2</v>
      </c>
      <c r="G6" s="9" t="s">
        <v>8</v>
      </c>
      <c r="H6" s="10" t="s">
        <v>9</v>
      </c>
      <c r="I6" s="11" t="s">
        <v>12</v>
      </c>
      <c r="J6" s="277" t="s">
        <v>11</v>
      </c>
      <c r="K6" s="237">
        <f t="shared" ref="K6:K68" si="1">B6-$B$2</f>
        <v>2.083333333333659E-4</v>
      </c>
      <c r="L6" s="238">
        <f t="shared" ref="L6:L68" si="2">$K$2/B6</f>
        <v>0.98085106382978426</v>
      </c>
    </row>
    <row r="7" spans="1:15" ht="42" customHeight="1" x14ac:dyDescent="0.25">
      <c r="A7" s="242">
        <f>A6+1</f>
        <v>4</v>
      </c>
      <c r="B7" s="278">
        <f>D7-C7</f>
        <v>1.1041666666666672E-2</v>
      </c>
      <c r="C7" s="151">
        <v>0.31381944444444443</v>
      </c>
      <c r="D7" s="152">
        <v>0.3248611111111111</v>
      </c>
      <c r="E7" s="150">
        <f>E6+$E$1</f>
        <v>0.31388888888888888</v>
      </c>
      <c r="F7" s="149">
        <f t="shared" si="0"/>
        <v>3</v>
      </c>
      <c r="G7" s="58" t="s">
        <v>13</v>
      </c>
      <c r="H7" s="14" t="s">
        <v>9</v>
      </c>
      <c r="I7" s="15" t="s">
        <v>14</v>
      </c>
      <c r="J7" s="132" t="s">
        <v>15</v>
      </c>
      <c r="K7" s="237">
        <f t="shared" si="1"/>
        <v>3.7037037037040976E-4</v>
      </c>
      <c r="L7" s="238">
        <f t="shared" si="2"/>
        <v>0.96645702306079306</v>
      </c>
    </row>
    <row r="8" spans="1:15" ht="42" customHeight="1" thickBot="1" x14ac:dyDescent="0.3">
      <c r="A8" s="243"/>
      <c r="B8" s="279">
        <f>B7</f>
        <v>1.1041666666666672E-2</v>
      </c>
      <c r="C8" s="153">
        <f>C7</f>
        <v>0.31381944444444443</v>
      </c>
      <c r="D8" s="154">
        <f>D7</f>
        <v>0.3248611111111111</v>
      </c>
      <c r="E8" s="150">
        <f>E7</f>
        <v>0.31388888888888888</v>
      </c>
      <c r="F8" s="149">
        <f t="shared" si="0"/>
        <v>4</v>
      </c>
      <c r="G8" s="59" t="s">
        <v>13</v>
      </c>
      <c r="H8" s="18" t="s">
        <v>9</v>
      </c>
      <c r="I8" s="19" t="s">
        <v>16</v>
      </c>
      <c r="J8" s="133" t="s">
        <v>15</v>
      </c>
      <c r="K8" s="237">
        <f t="shared" si="1"/>
        <v>3.7037037037040976E-4</v>
      </c>
      <c r="L8" s="238">
        <f t="shared" si="2"/>
        <v>0.96645702306079306</v>
      </c>
    </row>
    <row r="9" spans="1:15" ht="42" customHeight="1" x14ac:dyDescent="0.25">
      <c r="A9" s="242">
        <f>A7+1</f>
        <v>5</v>
      </c>
      <c r="B9" s="278">
        <f>D9-C9</f>
        <v>1.1319444444444493E-2</v>
      </c>
      <c r="C9" s="151">
        <v>0.31435185185185183</v>
      </c>
      <c r="D9" s="152">
        <v>0.32567129629629632</v>
      </c>
      <c r="E9" s="150">
        <f>E7+$E$1</f>
        <v>0.31458333333333333</v>
      </c>
      <c r="F9" s="149">
        <f t="shared" si="0"/>
        <v>5</v>
      </c>
      <c r="G9" s="58" t="s">
        <v>13</v>
      </c>
      <c r="H9" s="14" t="s">
        <v>9</v>
      </c>
      <c r="I9" s="15" t="s">
        <v>17</v>
      </c>
      <c r="J9" s="155" t="s">
        <v>307</v>
      </c>
      <c r="K9" s="237">
        <f t="shared" si="1"/>
        <v>6.4814814814823096E-4</v>
      </c>
      <c r="L9" s="238">
        <f t="shared" si="2"/>
        <v>0.94274028629856144</v>
      </c>
    </row>
    <row r="10" spans="1:15" ht="42" customHeight="1" thickBot="1" x14ac:dyDescent="0.3">
      <c r="A10" s="243"/>
      <c r="B10" s="279">
        <f>B9</f>
        <v>1.1319444444444493E-2</v>
      </c>
      <c r="C10" s="153">
        <f>C9</f>
        <v>0.31435185185185183</v>
      </c>
      <c r="D10" s="154">
        <f>D9</f>
        <v>0.32567129629629632</v>
      </c>
      <c r="E10" s="150">
        <f>E9</f>
        <v>0.31458333333333333</v>
      </c>
      <c r="F10" s="149">
        <f t="shared" si="0"/>
        <v>6</v>
      </c>
      <c r="G10" s="59" t="s">
        <v>13</v>
      </c>
      <c r="H10" s="18" t="s">
        <v>9</v>
      </c>
      <c r="I10" s="19" t="s">
        <v>19</v>
      </c>
      <c r="J10" s="133" t="s">
        <v>307</v>
      </c>
      <c r="K10" s="237">
        <f t="shared" si="1"/>
        <v>6.4814814814823096E-4</v>
      </c>
      <c r="L10" s="238">
        <f t="shared" si="2"/>
        <v>0.94274028629856144</v>
      </c>
    </row>
    <row r="11" spans="1:15" ht="42" customHeight="1" x14ac:dyDescent="0.25">
      <c r="A11" s="244">
        <f>A9+1</f>
        <v>6</v>
      </c>
      <c r="B11" s="280">
        <f t="shared" ref="B11:B18" si="3">D11-C11</f>
        <v>1.1643518518518525E-2</v>
      </c>
      <c r="C11" s="100">
        <v>0.31670138888888888</v>
      </c>
      <c r="D11" s="100">
        <v>0.3283449074074074</v>
      </c>
      <c r="E11" s="138">
        <f t="shared" ref="E11:E17" si="4">E10+$E$1</f>
        <v>0.31527777777777777</v>
      </c>
      <c r="F11" s="139">
        <f t="shared" si="0"/>
        <v>7</v>
      </c>
      <c r="G11" s="101" t="s">
        <v>296</v>
      </c>
      <c r="H11" s="97" t="s">
        <v>9</v>
      </c>
      <c r="I11" s="98" t="s">
        <v>25</v>
      </c>
      <c r="J11" s="281" t="s">
        <v>11</v>
      </c>
      <c r="K11" s="237">
        <f t="shared" si="1"/>
        <v>9.7222222222226318E-4</v>
      </c>
      <c r="L11" s="238">
        <f t="shared" si="2"/>
        <v>0.91650099403578178</v>
      </c>
    </row>
    <row r="12" spans="1:15" ht="42" customHeight="1" x14ac:dyDescent="0.25">
      <c r="A12" s="245">
        <f t="shared" ref="A12:A18" si="5">A11+1</f>
        <v>7</v>
      </c>
      <c r="B12" s="282">
        <f t="shared" si="3"/>
        <v>1.1759259259259247E-2</v>
      </c>
      <c r="C12" s="89">
        <v>0.41515046296296299</v>
      </c>
      <c r="D12" s="89">
        <v>0.42690972222222223</v>
      </c>
      <c r="E12" s="135">
        <f t="shared" si="4"/>
        <v>0.31597222222222221</v>
      </c>
      <c r="F12" s="110">
        <f t="shared" si="0"/>
        <v>8</v>
      </c>
      <c r="G12" s="85" t="s">
        <v>281</v>
      </c>
      <c r="H12" s="86" t="s">
        <v>9</v>
      </c>
      <c r="I12" s="87" t="s">
        <v>192</v>
      </c>
      <c r="J12" s="283" t="s">
        <v>15</v>
      </c>
      <c r="K12" s="237">
        <f t="shared" si="1"/>
        <v>1.087962962962985E-3</v>
      </c>
      <c r="L12" s="238">
        <f t="shared" si="2"/>
        <v>0.90748031496062798</v>
      </c>
    </row>
    <row r="13" spans="1:15" ht="42" customHeight="1" thickBot="1" x14ac:dyDescent="0.3">
      <c r="A13" s="246">
        <f t="shared" si="5"/>
        <v>8</v>
      </c>
      <c r="B13" s="284">
        <f t="shared" si="3"/>
        <v>1.1886574074074063E-2</v>
      </c>
      <c r="C13" s="158">
        <v>0.36222222222222222</v>
      </c>
      <c r="D13" s="158">
        <v>0.37410879629629629</v>
      </c>
      <c r="E13" s="135">
        <f t="shared" si="4"/>
        <v>0.31666666666666665</v>
      </c>
      <c r="F13" s="110">
        <f t="shared" si="0"/>
        <v>9</v>
      </c>
      <c r="G13" s="104" t="s">
        <v>275</v>
      </c>
      <c r="H13" s="95" t="s">
        <v>9</v>
      </c>
      <c r="I13" s="96" t="s">
        <v>110</v>
      </c>
      <c r="J13" s="285" t="s">
        <v>307</v>
      </c>
      <c r="K13" s="237">
        <f t="shared" si="1"/>
        <v>1.2152777777778012E-3</v>
      </c>
      <c r="L13" s="238">
        <f t="shared" si="2"/>
        <v>0.89776046738071846</v>
      </c>
    </row>
    <row r="14" spans="1:15" ht="42" customHeight="1" x14ac:dyDescent="0.25">
      <c r="A14" s="247">
        <f t="shared" si="5"/>
        <v>9</v>
      </c>
      <c r="B14" s="302">
        <f t="shared" si="3"/>
        <v>1.1932870370370385E-2</v>
      </c>
      <c r="C14" s="121">
        <v>0.36702546296296296</v>
      </c>
      <c r="D14" s="170">
        <v>0.37895833333333334</v>
      </c>
      <c r="E14" s="157">
        <f t="shared" si="4"/>
        <v>0.31736111111111109</v>
      </c>
      <c r="F14" s="156">
        <f t="shared" si="0"/>
        <v>10</v>
      </c>
      <c r="G14" s="173" t="s">
        <v>304</v>
      </c>
      <c r="H14" s="74" t="s">
        <v>9</v>
      </c>
      <c r="I14" s="75" t="s">
        <v>111</v>
      </c>
      <c r="J14" s="325" t="s">
        <v>11</v>
      </c>
      <c r="K14" s="237">
        <f t="shared" si="1"/>
        <v>1.2615740740741233E-3</v>
      </c>
      <c r="L14" s="238">
        <f t="shared" si="2"/>
        <v>0.89427740058195526</v>
      </c>
    </row>
    <row r="15" spans="1:15" ht="42" customHeight="1" thickBot="1" x14ac:dyDescent="0.3">
      <c r="A15" s="248">
        <f t="shared" si="5"/>
        <v>10</v>
      </c>
      <c r="B15" s="287">
        <f t="shared" si="3"/>
        <v>1.1956018518518519E-2</v>
      </c>
      <c r="C15" s="161">
        <v>0.36371527777777779</v>
      </c>
      <c r="D15" s="162">
        <v>0.37567129629629631</v>
      </c>
      <c r="E15" s="157">
        <f t="shared" si="4"/>
        <v>0.31805555555555554</v>
      </c>
      <c r="F15" s="156">
        <f t="shared" si="0"/>
        <v>11</v>
      </c>
      <c r="G15" s="105" t="s">
        <v>28</v>
      </c>
      <c r="H15" s="62" t="s">
        <v>9</v>
      </c>
      <c r="I15" s="63" t="s">
        <v>108</v>
      </c>
      <c r="J15" s="120" t="s">
        <v>11</v>
      </c>
      <c r="K15" s="237">
        <f t="shared" si="1"/>
        <v>1.2847222222222565E-3</v>
      </c>
      <c r="L15" s="238">
        <f t="shared" si="2"/>
        <v>0.89254598257502138</v>
      </c>
    </row>
    <row r="16" spans="1:15" ht="42" customHeight="1" x14ac:dyDescent="0.25">
      <c r="A16" s="240">
        <f t="shared" si="5"/>
        <v>11</v>
      </c>
      <c r="B16" s="274">
        <f t="shared" si="3"/>
        <v>1.2060185185185146E-2</v>
      </c>
      <c r="C16" s="126">
        <v>0.34027777777777779</v>
      </c>
      <c r="D16" s="126">
        <v>0.35233796296296294</v>
      </c>
      <c r="E16" s="135">
        <f t="shared" si="4"/>
        <v>0.31874999999999998</v>
      </c>
      <c r="F16" s="110">
        <f t="shared" si="0"/>
        <v>12</v>
      </c>
      <c r="G16" s="92" t="s">
        <v>278</v>
      </c>
      <c r="H16" s="93" t="s">
        <v>9</v>
      </c>
      <c r="I16" s="94" t="s">
        <v>70</v>
      </c>
      <c r="J16" s="275" t="s">
        <v>41</v>
      </c>
      <c r="K16" s="237">
        <f t="shared" si="1"/>
        <v>1.388888888888884E-3</v>
      </c>
      <c r="L16" s="238">
        <f t="shared" si="2"/>
        <v>0.88483685220729369</v>
      </c>
    </row>
    <row r="17" spans="1:12" ht="42" customHeight="1" thickBot="1" x14ac:dyDescent="0.3">
      <c r="A17" s="241">
        <f t="shared" si="5"/>
        <v>12</v>
      </c>
      <c r="B17" s="276">
        <f t="shared" si="3"/>
        <v>1.2071759259259296E-2</v>
      </c>
      <c r="C17" s="13">
        <v>0.3661921296296296</v>
      </c>
      <c r="D17" s="13">
        <v>0.3782638888888889</v>
      </c>
      <c r="E17" s="119">
        <f t="shared" si="4"/>
        <v>0.31944444444444442</v>
      </c>
      <c r="F17" s="2">
        <f t="shared" si="0"/>
        <v>13</v>
      </c>
      <c r="G17" s="9" t="s">
        <v>109</v>
      </c>
      <c r="H17" s="10" t="s">
        <v>9</v>
      </c>
      <c r="I17" s="11" t="s">
        <v>113</v>
      </c>
      <c r="J17" s="277" t="s">
        <v>11</v>
      </c>
      <c r="K17" s="237">
        <f t="shared" si="1"/>
        <v>1.4004629629630339E-3</v>
      </c>
      <c r="L17" s="238">
        <f t="shared" si="2"/>
        <v>0.88398849472674423</v>
      </c>
    </row>
    <row r="18" spans="1:12" ht="42" customHeight="1" x14ac:dyDescent="0.25">
      <c r="A18" s="242">
        <f t="shared" si="5"/>
        <v>13</v>
      </c>
      <c r="B18" s="278">
        <f t="shared" si="3"/>
        <v>1.2141203703703751E-2</v>
      </c>
      <c r="C18" s="151">
        <v>0.44052083333333331</v>
      </c>
      <c r="D18" s="152">
        <v>0.45266203703703706</v>
      </c>
      <c r="E18" s="150">
        <f>E16+$E$1</f>
        <v>0.31944444444444442</v>
      </c>
      <c r="F18" s="149">
        <f t="shared" si="0"/>
        <v>14</v>
      </c>
      <c r="G18" s="58" t="s">
        <v>13</v>
      </c>
      <c r="H18" s="14" t="s">
        <v>9</v>
      </c>
      <c r="I18" s="15" t="s">
        <v>224</v>
      </c>
      <c r="J18" s="155" t="s">
        <v>306</v>
      </c>
      <c r="K18" s="237">
        <f t="shared" si="1"/>
        <v>1.4699074074074892E-3</v>
      </c>
      <c r="L18" s="238">
        <f t="shared" si="2"/>
        <v>0.87893231649189074</v>
      </c>
    </row>
    <row r="19" spans="1:12" ht="42" customHeight="1" thickBot="1" x14ac:dyDescent="0.3">
      <c r="A19" s="243"/>
      <c r="B19" s="279">
        <f>B18</f>
        <v>1.2141203703703751E-2</v>
      </c>
      <c r="C19" s="153">
        <f>C18</f>
        <v>0.44052083333333331</v>
      </c>
      <c r="D19" s="154">
        <f>D18</f>
        <v>0.45266203703703706</v>
      </c>
      <c r="E19" s="150">
        <f>E18</f>
        <v>0.31944444444444442</v>
      </c>
      <c r="F19" s="149">
        <f t="shared" si="0"/>
        <v>15</v>
      </c>
      <c r="G19" s="59" t="s">
        <v>13</v>
      </c>
      <c r="H19" s="18" t="s">
        <v>9</v>
      </c>
      <c r="I19" s="19" t="s">
        <v>225</v>
      </c>
      <c r="J19" s="133" t="s">
        <v>306</v>
      </c>
      <c r="K19" s="237">
        <f t="shared" si="1"/>
        <v>1.4699074074074892E-3</v>
      </c>
      <c r="L19" s="238">
        <f t="shared" si="2"/>
        <v>0.87893231649189074</v>
      </c>
    </row>
    <row r="20" spans="1:12" ht="42" customHeight="1" x14ac:dyDescent="0.25">
      <c r="A20" s="240">
        <f>A18+1</f>
        <v>14</v>
      </c>
      <c r="B20" s="274">
        <f>D20-C20</f>
        <v>1.2175925925925923E-2</v>
      </c>
      <c r="C20" s="127">
        <v>0.40175925925925926</v>
      </c>
      <c r="D20" s="127">
        <v>0.41393518518518518</v>
      </c>
      <c r="E20" s="135">
        <f>E19+$E$1</f>
        <v>0.32013888888888886</v>
      </c>
      <c r="F20" s="110">
        <f t="shared" si="0"/>
        <v>16</v>
      </c>
      <c r="G20" s="92" t="s">
        <v>273</v>
      </c>
      <c r="H20" s="93" t="s">
        <v>9</v>
      </c>
      <c r="I20" s="94" t="s">
        <v>172</v>
      </c>
      <c r="J20" s="275" t="s">
        <v>11</v>
      </c>
      <c r="K20" s="237">
        <f t="shared" si="1"/>
        <v>1.5046296296296613E-3</v>
      </c>
      <c r="L20" s="238">
        <f t="shared" si="2"/>
        <v>0.87642585551330532</v>
      </c>
    </row>
    <row r="21" spans="1:12" ht="42" customHeight="1" x14ac:dyDescent="0.25">
      <c r="A21" s="249">
        <f>A20+1</f>
        <v>15</v>
      </c>
      <c r="B21" s="288">
        <f>D21-C21</f>
        <v>1.2430555555555556E-2</v>
      </c>
      <c r="C21" s="7">
        <v>0.40817129629629628</v>
      </c>
      <c r="D21" s="7">
        <v>0.42060185185185184</v>
      </c>
      <c r="E21" s="119">
        <f>E20+$E$1</f>
        <v>0.3208333333333333</v>
      </c>
      <c r="F21" s="2">
        <f t="shared" si="0"/>
        <v>17</v>
      </c>
      <c r="G21" s="3" t="s">
        <v>124</v>
      </c>
      <c r="H21" s="4" t="s">
        <v>9</v>
      </c>
      <c r="I21" s="5" t="s">
        <v>176</v>
      </c>
      <c r="J21" s="289" t="s">
        <v>306</v>
      </c>
      <c r="K21" s="237">
        <f t="shared" si="1"/>
        <v>1.7592592592592937E-3</v>
      </c>
      <c r="L21" s="238">
        <f t="shared" si="2"/>
        <v>0.85847299813779987</v>
      </c>
    </row>
    <row r="22" spans="1:12" ht="42" customHeight="1" x14ac:dyDescent="0.25">
      <c r="A22" s="249">
        <f t="shared" ref="A22:A46" si="6">A21+1</f>
        <v>16</v>
      </c>
      <c r="B22" s="288">
        <f>D22-C22</f>
        <v>1.2465277777777783E-2</v>
      </c>
      <c r="C22" s="7">
        <v>0.37187500000000001</v>
      </c>
      <c r="D22" s="7">
        <v>0.38434027777777779</v>
      </c>
      <c r="E22" s="119">
        <f>E21+$E$1</f>
        <v>0.32152777777777775</v>
      </c>
      <c r="F22" s="2">
        <f t="shared" si="0"/>
        <v>18</v>
      </c>
      <c r="G22" s="3" t="s">
        <v>68</v>
      </c>
      <c r="H22" s="4" t="s">
        <v>9</v>
      </c>
      <c r="I22" s="5" t="s">
        <v>128</v>
      </c>
      <c r="J22" s="290" t="s">
        <v>15</v>
      </c>
      <c r="K22" s="237">
        <f t="shared" si="1"/>
        <v>1.7939814814815214E-3</v>
      </c>
      <c r="L22" s="238">
        <f t="shared" si="2"/>
        <v>0.85608170844939335</v>
      </c>
    </row>
    <row r="23" spans="1:12" ht="42" customHeight="1" thickBot="1" x14ac:dyDescent="0.3">
      <c r="A23" s="241">
        <f t="shared" si="6"/>
        <v>17</v>
      </c>
      <c r="B23" s="276">
        <f>D23-C23</f>
        <v>1.2476851851851822E-2</v>
      </c>
      <c r="C23" s="13">
        <v>0.37355324074074076</v>
      </c>
      <c r="D23" s="13">
        <v>0.38603009259259258</v>
      </c>
      <c r="E23" s="119">
        <f>E22+$E$1</f>
        <v>0.32222222222222219</v>
      </c>
      <c r="F23" s="2">
        <f t="shared" si="0"/>
        <v>19</v>
      </c>
      <c r="G23" s="9" t="s">
        <v>68</v>
      </c>
      <c r="H23" s="10" t="s">
        <v>9</v>
      </c>
      <c r="I23" s="11" t="s">
        <v>130</v>
      </c>
      <c r="J23" s="291" t="s">
        <v>15</v>
      </c>
      <c r="K23" s="237">
        <f t="shared" si="1"/>
        <v>1.8055555555555602E-3</v>
      </c>
      <c r="L23" s="238">
        <f t="shared" si="2"/>
        <v>0.85528756957328311</v>
      </c>
    </row>
    <row r="24" spans="1:12" ht="42" customHeight="1" x14ac:dyDescent="0.25">
      <c r="A24" s="242">
        <f t="shared" si="6"/>
        <v>18</v>
      </c>
      <c r="B24" s="278">
        <f>D24-C24</f>
        <v>1.2638888888888866E-2</v>
      </c>
      <c r="C24" s="151">
        <v>0.43269675925925927</v>
      </c>
      <c r="D24" s="152">
        <v>0.44533564814814813</v>
      </c>
      <c r="E24" s="150">
        <f>E23+$E$1</f>
        <v>0.32291666666666663</v>
      </c>
      <c r="F24" s="149">
        <f t="shared" si="0"/>
        <v>20</v>
      </c>
      <c r="G24" s="58" t="s">
        <v>13</v>
      </c>
      <c r="H24" s="14" t="s">
        <v>9</v>
      </c>
      <c r="I24" s="15" t="s">
        <v>221</v>
      </c>
      <c r="J24" s="155" t="s">
        <v>48</v>
      </c>
      <c r="K24" s="237">
        <f t="shared" si="1"/>
        <v>1.9675925925926041E-3</v>
      </c>
      <c r="L24" s="238">
        <f t="shared" si="2"/>
        <v>0.8443223443223431</v>
      </c>
    </row>
    <row r="25" spans="1:12" ht="42" customHeight="1" thickBot="1" x14ac:dyDescent="0.3">
      <c r="A25" s="243"/>
      <c r="B25" s="279">
        <f>B24</f>
        <v>1.2638888888888866E-2</v>
      </c>
      <c r="C25" s="153">
        <f>C24</f>
        <v>0.43269675925925927</v>
      </c>
      <c r="D25" s="154">
        <f>D24</f>
        <v>0.44533564814814813</v>
      </c>
      <c r="E25" s="150">
        <f>E24</f>
        <v>0.32291666666666663</v>
      </c>
      <c r="F25" s="149">
        <f t="shared" si="0"/>
        <v>21</v>
      </c>
      <c r="G25" s="59" t="s">
        <v>13</v>
      </c>
      <c r="H25" s="18" t="s">
        <v>9</v>
      </c>
      <c r="I25" s="19" t="s">
        <v>222</v>
      </c>
      <c r="J25" s="133" t="s">
        <v>48</v>
      </c>
      <c r="K25" s="237">
        <f t="shared" si="1"/>
        <v>1.9675925925926041E-3</v>
      </c>
      <c r="L25" s="238">
        <f t="shared" si="2"/>
        <v>0.8443223443223431</v>
      </c>
    </row>
    <row r="26" spans="1:12" ht="42" customHeight="1" x14ac:dyDescent="0.25">
      <c r="A26" s="250">
        <f>A24+1</f>
        <v>19</v>
      </c>
      <c r="B26" s="292">
        <f t="shared" ref="B26:B33" si="7">D26-C26</f>
        <v>1.2638888888888922E-2</v>
      </c>
      <c r="C26" s="25">
        <v>0.40456018518518516</v>
      </c>
      <c r="D26" s="25">
        <v>0.41719907407407408</v>
      </c>
      <c r="E26" s="119">
        <f t="shared" ref="E26:E33" si="8">E25+$E$1</f>
        <v>0.32361111111111107</v>
      </c>
      <c r="F26" s="2">
        <f t="shared" si="0"/>
        <v>22</v>
      </c>
      <c r="G26" s="20" t="s">
        <v>124</v>
      </c>
      <c r="H26" s="21" t="s">
        <v>9</v>
      </c>
      <c r="I26" s="22" t="s">
        <v>174</v>
      </c>
      <c r="J26" s="293" t="s">
        <v>306</v>
      </c>
      <c r="K26" s="237">
        <f t="shared" si="1"/>
        <v>1.9675925925926596E-3</v>
      </c>
      <c r="L26" s="238">
        <f t="shared" si="2"/>
        <v>0.84432234432233944</v>
      </c>
    </row>
    <row r="27" spans="1:12" ht="42" customHeight="1" x14ac:dyDescent="0.25">
      <c r="A27" s="249">
        <f t="shared" si="6"/>
        <v>20</v>
      </c>
      <c r="B27" s="288">
        <f t="shared" si="7"/>
        <v>1.2650462962962961E-2</v>
      </c>
      <c r="C27" s="7">
        <v>0.38266203703703705</v>
      </c>
      <c r="D27" s="7">
        <v>0.39531250000000001</v>
      </c>
      <c r="E27" s="119">
        <f t="shared" si="8"/>
        <v>0.32430555555555551</v>
      </c>
      <c r="F27" s="2">
        <f t="shared" si="0"/>
        <v>23</v>
      </c>
      <c r="G27" s="3" t="s">
        <v>68</v>
      </c>
      <c r="H27" s="4" t="s">
        <v>9</v>
      </c>
      <c r="I27" s="5" t="s">
        <v>136</v>
      </c>
      <c r="J27" s="290" t="s">
        <v>15</v>
      </c>
      <c r="K27" s="237">
        <f t="shared" si="1"/>
        <v>1.9791666666666985E-3</v>
      </c>
      <c r="L27" s="238">
        <f t="shared" si="2"/>
        <v>0.84354986276303501</v>
      </c>
    </row>
    <row r="28" spans="1:12" ht="42" customHeight="1" x14ac:dyDescent="0.25">
      <c r="A28" s="245">
        <f t="shared" si="6"/>
        <v>21</v>
      </c>
      <c r="B28" s="282">
        <f t="shared" si="7"/>
        <v>1.2708333333333377E-2</v>
      </c>
      <c r="C28" s="89">
        <v>0.45393518518518516</v>
      </c>
      <c r="D28" s="89">
        <v>0.46664351851851854</v>
      </c>
      <c r="E28" s="135">
        <f t="shared" si="8"/>
        <v>0.32499999999999996</v>
      </c>
      <c r="F28" s="110">
        <f t="shared" si="0"/>
        <v>24</v>
      </c>
      <c r="G28" s="85" t="s">
        <v>277</v>
      </c>
      <c r="H28" s="86" t="s">
        <v>9</v>
      </c>
      <c r="I28" s="87" t="s">
        <v>255</v>
      </c>
      <c r="J28" s="294" t="s">
        <v>23</v>
      </c>
      <c r="K28" s="237">
        <f t="shared" si="1"/>
        <v>2.0370370370371149E-3</v>
      </c>
      <c r="L28" s="238">
        <f t="shared" si="2"/>
        <v>0.83970856102003089</v>
      </c>
    </row>
    <row r="29" spans="1:12" ht="42" customHeight="1" x14ac:dyDescent="0.25">
      <c r="A29" s="249">
        <f t="shared" si="6"/>
        <v>22</v>
      </c>
      <c r="B29" s="288">
        <f t="shared" si="7"/>
        <v>1.2743055555555549E-2</v>
      </c>
      <c r="C29" s="7">
        <v>0.3706712962962963</v>
      </c>
      <c r="D29" s="7">
        <v>0.38341435185185185</v>
      </c>
      <c r="E29" s="119">
        <f t="shared" si="8"/>
        <v>0.3256944444444444</v>
      </c>
      <c r="F29" s="2">
        <f t="shared" si="0"/>
        <v>25</v>
      </c>
      <c r="G29" s="3" t="s">
        <v>109</v>
      </c>
      <c r="H29" s="4" t="s">
        <v>9</v>
      </c>
      <c r="I29" s="5" t="s">
        <v>115</v>
      </c>
      <c r="J29" s="289" t="s">
        <v>11</v>
      </c>
      <c r="K29" s="237">
        <f t="shared" si="1"/>
        <v>2.0717592592592871E-3</v>
      </c>
      <c r="L29" s="238">
        <f t="shared" si="2"/>
        <v>0.83742052679382151</v>
      </c>
    </row>
    <row r="30" spans="1:12" ht="42" customHeight="1" x14ac:dyDescent="0.25">
      <c r="A30" s="249">
        <f t="shared" si="6"/>
        <v>23</v>
      </c>
      <c r="B30" s="288">
        <f t="shared" si="7"/>
        <v>1.2754629629629588E-2</v>
      </c>
      <c r="C30" s="7">
        <v>0.4167939814814815</v>
      </c>
      <c r="D30" s="7">
        <v>0.42954861111111109</v>
      </c>
      <c r="E30" s="119">
        <f t="shared" si="8"/>
        <v>0.32638888888888884</v>
      </c>
      <c r="F30" s="2">
        <f t="shared" si="0"/>
        <v>26</v>
      </c>
      <c r="G30" s="3" t="s">
        <v>63</v>
      </c>
      <c r="H30" s="4" t="s">
        <v>9</v>
      </c>
      <c r="I30" s="5" t="s">
        <v>190</v>
      </c>
      <c r="J30" s="289" t="s">
        <v>307</v>
      </c>
      <c r="K30" s="237">
        <f t="shared" si="1"/>
        <v>2.0833333333333259E-3</v>
      </c>
      <c r="L30" s="238">
        <f t="shared" si="2"/>
        <v>0.83666061705989114</v>
      </c>
    </row>
    <row r="31" spans="1:12" ht="42" customHeight="1" x14ac:dyDescent="0.25">
      <c r="A31" s="249">
        <f>A30+1</f>
        <v>24</v>
      </c>
      <c r="B31" s="288">
        <f t="shared" si="7"/>
        <v>1.2812500000000004E-2</v>
      </c>
      <c r="C31" s="7">
        <v>0.45159722222222221</v>
      </c>
      <c r="D31" s="7">
        <v>0.46440972222222221</v>
      </c>
      <c r="E31" s="119">
        <f t="shared" si="8"/>
        <v>0.32708333333333328</v>
      </c>
      <c r="F31" s="2">
        <f t="shared" si="0"/>
        <v>27</v>
      </c>
      <c r="G31" s="3" t="s">
        <v>239</v>
      </c>
      <c r="H31" s="4" t="s">
        <v>9</v>
      </c>
      <c r="I31" s="5" t="s">
        <v>253</v>
      </c>
      <c r="J31" s="289" t="s">
        <v>23</v>
      </c>
      <c r="K31" s="237">
        <f t="shared" si="1"/>
        <v>2.1412037037037424E-3</v>
      </c>
      <c r="L31" s="238">
        <f t="shared" si="2"/>
        <v>0.83288166214995185</v>
      </c>
    </row>
    <row r="32" spans="1:12" ht="42" customHeight="1" thickBot="1" x14ac:dyDescent="0.3">
      <c r="A32" s="241">
        <f t="shared" si="6"/>
        <v>25</v>
      </c>
      <c r="B32" s="276">
        <f t="shared" si="7"/>
        <v>1.2824074074074099E-2</v>
      </c>
      <c r="C32" s="345">
        <v>0.35129629629629627</v>
      </c>
      <c r="D32" s="345">
        <v>0.36412037037037037</v>
      </c>
      <c r="E32" s="119">
        <f t="shared" si="8"/>
        <v>0.32777777777777772</v>
      </c>
      <c r="F32" s="2">
        <f t="shared" si="0"/>
        <v>28</v>
      </c>
      <c r="G32" s="164" t="s">
        <v>88</v>
      </c>
      <c r="H32" s="165" t="s">
        <v>9</v>
      </c>
      <c r="I32" s="166" t="s">
        <v>89</v>
      </c>
      <c r="J32" s="295" t="s">
        <v>90</v>
      </c>
      <c r="K32" s="237">
        <f t="shared" si="1"/>
        <v>2.1527777777778367E-3</v>
      </c>
      <c r="L32" s="238">
        <f t="shared" si="2"/>
        <v>0.83212996389891269</v>
      </c>
    </row>
    <row r="33" spans="1:12" ht="42" customHeight="1" x14ac:dyDescent="0.25">
      <c r="A33" s="242">
        <v>28</v>
      </c>
      <c r="B33" s="278">
        <f t="shared" si="7"/>
        <v>1.2858796296296326E-2</v>
      </c>
      <c r="C33" s="151">
        <v>0.40778935185185183</v>
      </c>
      <c r="D33" s="152">
        <v>0.42064814814814816</v>
      </c>
      <c r="E33" s="150">
        <f t="shared" si="8"/>
        <v>0.32847222222222217</v>
      </c>
      <c r="F33" s="149">
        <f t="shared" si="0"/>
        <v>29</v>
      </c>
      <c r="G33" s="58" t="s">
        <v>13</v>
      </c>
      <c r="H33" s="14" t="s">
        <v>9</v>
      </c>
      <c r="I33" s="47" t="s">
        <v>181</v>
      </c>
      <c r="J33" s="132" t="s">
        <v>15</v>
      </c>
      <c r="K33" s="237">
        <f t="shared" si="1"/>
        <v>2.1875000000000644E-3</v>
      </c>
      <c r="L33" s="238">
        <f t="shared" si="2"/>
        <v>0.82988298829882523</v>
      </c>
    </row>
    <row r="34" spans="1:12" ht="42" customHeight="1" thickBot="1" x14ac:dyDescent="0.3">
      <c r="A34" s="243"/>
      <c r="B34" s="279">
        <f>B33</f>
        <v>1.2858796296296326E-2</v>
      </c>
      <c r="C34" s="153">
        <f>C33</f>
        <v>0.40778935185185183</v>
      </c>
      <c r="D34" s="154">
        <f>D33</f>
        <v>0.42064814814814816</v>
      </c>
      <c r="E34" s="150">
        <f>E33</f>
        <v>0.32847222222222217</v>
      </c>
      <c r="F34" s="149">
        <f t="shared" si="0"/>
        <v>30</v>
      </c>
      <c r="G34" s="59" t="s">
        <v>13</v>
      </c>
      <c r="H34" s="18" t="s">
        <v>9</v>
      </c>
      <c r="I34" s="19" t="s">
        <v>182</v>
      </c>
      <c r="J34" s="167" t="s">
        <v>15</v>
      </c>
      <c r="K34" s="237">
        <f t="shared" si="1"/>
        <v>2.1875000000000644E-3</v>
      </c>
      <c r="L34" s="238">
        <f t="shared" si="2"/>
        <v>0.82988298829882523</v>
      </c>
    </row>
    <row r="35" spans="1:12" ht="42" customHeight="1" x14ac:dyDescent="0.25">
      <c r="A35" s="250">
        <f>A33+1</f>
        <v>29</v>
      </c>
      <c r="B35" s="292">
        <f t="shared" ref="B35:B46" si="9">D35-C35</f>
        <v>1.288194444444446E-2</v>
      </c>
      <c r="C35" s="25">
        <v>0.36859953703703702</v>
      </c>
      <c r="D35" s="25">
        <v>0.38148148148148148</v>
      </c>
      <c r="E35" s="119">
        <f t="shared" ref="E35:E45" si="10">E34+$E$1</f>
        <v>0.32916666666666661</v>
      </c>
      <c r="F35" s="2">
        <f t="shared" si="0"/>
        <v>31</v>
      </c>
      <c r="G35" s="20" t="s">
        <v>109</v>
      </c>
      <c r="H35" s="21" t="s">
        <v>9</v>
      </c>
      <c r="I35" s="22" t="s">
        <v>117</v>
      </c>
      <c r="J35" s="293" t="s">
        <v>11</v>
      </c>
      <c r="K35" s="237">
        <f t="shared" si="1"/>
        <v>2.2106481481481977E-3</v>
      </c>
      <c r="L35" s="238">
        <f t="shared" si="2"/>
        <v>0.82839173405210775</v>
      </c>
    </row>
    <row r="36" spans="1:12" ht="42" customHeight="1" x14ac:dyDescent="0.25">
      <c r="A36" s="249">
        <f t="shared" si="6"/>
        <v>30</v>
      </c>
      <c r="B36" s="288">
        <f t="shared" si="9"/>
        <v>1.288194444444446E-2</v>
      </c>
      <c r="C36" s="7">
        <v>0.37010416666666668</v>
      </c>
      <c r="D36" s="7">
        <v>0.38298611111111114</v>
      </c>
      <c r="E36" s="119">
        <f t="shared" si="10"/>
        <v>0.32986111111111105</v>
      </c>
      <c r="F36" s="2">
        <f t="shared" si="0"/>
        <v>32</v>
      </c>
      <c r="G36" s="3" t="s">
        <v>68</v>
      </c>
      <c r="H36" s="4" t="s">
        <v>9</v>
      </c>
      <c r="I36" s="5" t="s">
        <v>127</v>
      </c>
      <c r="J36" s="289" t="s">
        <v>48</v>
      </c>
      <c r="K36" s="237">
        <f t="shared" si="1"/>
        <v>2.2106481481481977E-3</v>
      </c>
      <c r="L36" s="238">
        <f t="shared" si="2"/>
        <v>0.82839173405210775</v>
      </c>
    </row>
    <row r="37" spans="1:12" ht="42" customHeight="1" x14ac:dyDescent="0.25">
      <c r="A37" s="251">
        <v>28</v>
      </c>
      <c r="B37" s="296">
        <f t="shared" si="9"/>
        <v>1.2905092592592593E-2</v>
      </c>
      <c r="C37" s="69">
        <v>0.35225694444444444</v>
      </c>
      <c r="D37" s="69">
        <v>0.36516203703703703</v>
      </c>
      <c r="E37" s="136">
        <f t="shared" si="10"/>
        <v>0.33055555555555549</v>
      </c>
      <c r="F37" s="137">
        <f t="shared" si="0"/>
        <v>33</v>
      </c>
      <c r="G37" s="79" t="s">
        <v>292</v>
      </c>
      <c r="H37" s="66" t="s">
        <v>9</v>
      </c>
      <c r="I37" s="67" t="s">
        <v>93</v>
      </c>
      <c r="J37" s="297" t="s">
        <v>23</v>
      </c>
      <c r="K37" s="237">
        <f t="shared" si="1"/>
        <v>2.2337962962963309E-3</v>
      </c>
      <c r="L37" s="238">
        <f t="shared" si="2"/>
        <v>0.8269058295964099</v>
      </c>
    </row>
    <row r="38" spans="1:12" ht="42" customHeight="1" x14ac:dyDescent="0.25">
      <c r="A38" s="249">
        <f t="shared" si="6"/>
        <v>29</v>
      </c>
      <c r="B38" s="288">
        <f t="shared" si="9"/>
        <v>1.2916666666666632E-2</v>
      </c>
      <c r="C38" s="7">
        <v>0.40315972222222224</v>
      </c>
      <c r="D38" s="7">
        <v>0.41607638888888887</v>
      </c>
      <c r="E38" s="119">
        <f t="shared" si="10"/>
        <v>0.33124999999999993</v>
      </c>
      <c r="F38" s="2">
        <f t="shared" ref="F38:F67" si="11">F37+1</f>
        <v>34</v>
      </c>
      <c r="G38" s="3" t="s">
        <v>124</v>
      </c>
      <c r="H38" s="4" t="s">
        <v>9</v>
      </c>
      <c r="I38" s="5" t="s">
        <v>177</v>
      </c>
      <c r="J38" s="290" t="s">
        <v>15</v>
      </c>
      <c r="K38" s="237">
        <f t="shared" si="1"/>
        <v>2.2453703703703698E-3</v>
      </c>
      <c r="L38" s="238">
        <f t="shared" si="2"/>
        <v>0.82616487455197085</v>
      </c>
    </row>
    <row r="39" spans="1:12" ht="42" customHeight="1" x14ac:dyDescent="0.25">
      <c r="A39" s="245">
        <f t="shared" si="6"/>
        <v>30</v>
      </c>
      <c r="B39" s="282">
        <f t="shared" si="9"/>
        <v>1.2928240740740726E-2</v>
      </c>
      <c r="C39" s="89">
        <v>0.35734953703703703</v>
      </c>
      <c r="D39" s="89">
        <v>0.37027777777777776</v>
      </c>
      <c r="E39" s="135">
        <f t="shared" si="10"/>
        <v>0.33194444444444438</v>
      </c>
      <c r="F39" s="110">
        <f t="shared" si="11"/>
        <v>35</v>
      </c>
      <c r="G39" s="85" t="s">
        <v>285</v>
      </c>
      <c r="H39" s="86" t="s">
        <v>9</v>
      </c>
      <c r="I39" s="87" t="s">
        <v>96</v>
      </c>
      <c r="J39" s="294" t="s">
        <v>307</v>
      </c>
      <c r="K39" s="237">
        <f t="shared" si="1"/>
        <v>2.2569444444444642E-3</v>
      </c>
      <c r="L39" s="238">
        <f t="shared" si="2"/>
        <v>0.82542524619516389</v>
      </c>
    </row>
    <row r="40" spans="1:12" ht="42" customHeight="1" x14ac:dyDescent="0.25">
      <c r="A40" s="249">
        <f t="shared" si="6"/>
        <v>31</v>
      </c>
      <c r="B40" s="288">
        <f t="shared" si="9"/>
        <v>1.2986111111111087E-2</v>
      </c>
      <c r="C40" s="7">
        <v>0.36756944444444445</v>
      </c>
      <c r="D40" s="7">
        <v>0.38055555555555554</v>
      </c>
      <c r="E40" s="119">
        <f t="shared" si="10"/>
        <v>0.33263888888888882</v>
      </c>
      <c r="F40" s="2">
        <f t="shared" si="11"/>
        <v>36</v>
      </c>
      <c r="G40" s="3" t="s">
        <v>109</v>
      </c>
      <c r="H40" s="4" t="s">
        <v>9</v>
      </c>
      <c r="I40" s="5" t="s">
        <v>114</v>
      </c>
      <c r="J40" s="290" t="s">
        <v>15</v>
      </c>
      <c r="K40" s="237">
        <f t="shared" si="1"/>
        <v>2.3148148148148251E-3</v>
      </c>
      <c r="L40" s="238">
        <f t="shared" si="2"/>
        <v>0.8217468805704089</v>
      </c>
    </row>
    <row r="41" spans="1:12" ht="42" customHeight="1" x14ac:dyDescent="0.25">
      <c r="A41" s="245">
        <v>28</v>
      </c>
      <c r="B41" s="282">
        <f t="shared" si="9"/>
        <v>1.3055555555555598E-2</v>
      </c>
      <c r="C41" s="90">
        <v>0.36157407407407405</v>
      </c>
      <c r="D41" s="90">
        <v>0.37462962962962965</v>
      </c>
      <c r="E41" s="135">
        <f t="shared" si="10"/>
        <v>0.33333333333333326</v>
      </c>
      <c r="F41" s="110">
        <f t="shared" si="11"/>
        <v>37</v>
      </c>
      <c r="G41" s="85" t="s">
        <v>271</v>
      </c>
      <c r="H41" s="86" t="s">
        <v>9</v>
      </c>
      <c r="I41" s="87" t="s">
        <v>107</v>
      </c>
      <c r="J41" s="294" t="s">
        <v>23</v>
      </c>
      <c r="K41" s="237">
        <f t="shared" si="1"/>
        <v>2.3842592592593359E-3</v>
      </c>
      <c r="L41" s="238">
        <f t="shared" si="2"/>
        <v>0.81737588652481741</v>
      </c>
    </row>
    <row r="42" spans="1:12" ht="42" customHeight="1" x14ac:dyDescent="0.25">
      <c r="A42" s="249">
        <f t="shared" si="6"/>
        <v>29</v>
      </c>
      <c r="B42" s="288">
        <f t="shared" si="9"/>
        <v>1.3101851851851809E-2</v>
      </c>
      <c r="C42" s="7">
        <v>0.37466435185185187</v>
      </c>
      <c r="D42" s="7">
        <v>0.38776620370370368</v>
      </c>
      <c r="E42" s="119">
        <f t="shared" si="10"/>
        <v>0.3340277777777777</v>
      </c>
      <c r="F42" s="2">
        <f t="shared" si="11"/>
        <v>38</v>
      </c>
      <c r="G42" s="3" t="s">
        <v>68</v>
      </c>
      <c r="H42" s="4" t="s">
        <v>9</v>
      </c>
      <c r="I42" s="5" t="s">
        <v>133</v>
      </c>
      <c r="J42" s="289" t="s">
        <v>48</v>
      </c>
      <c r="K42" s="237">
        <f t="shared" si="1"/>
        <v>2.4305555555555469E-3</v>
      </c>
      <c r="L42" s="238">
        <f t="shared" si="2"/>
        <v>0.81448763250883394</v>
      </c>
    </row>
    <row r="43" spans="1:12" ht="42" customHeight="1" x14ac:dyDescent="0.25">
      <c r="A43" s="253">
        <f>A4+1</f>
        <v>31</v>
      </c>
      <c r="B43" s="300">
        <f t="shared" si="9"/>
        <v>1.3148148148148187E-2</v>
      </c>
      <c r="C43" s="30">
        <v>0.31865740740740739</v>
      </c>
      <c r="D43" s="30">
        <v>0.33180555555555558</v>
      </c>
      <c r="E43" s="113">
        <f>E4+$E$1</f>
        <v>0.33541666666666659</v>
      </c>
      <c r="F43" s="53">
        <f>F4+1</f>
        <v>40</v>
      </c>
      <c r="G43" s="26" t="s">
        <v>315</v>
      </c>
      <c r="H43" s="27" t="s">
        <v>26</v>
      </c>
      <c r="I43" s="28" t="s">
        <v>31</v>
      </c>
      <c r="J43" s="301" t="s">
        <v>11</v>
      </c>
      <c r="K43" s="237">
        <f t="shared" si="1"/>
        <v>2.4768518518519245E-3</v>
      </c>
      <c r="L43" s="238">
        <f t="shared" si="2"/>
        <v>0.81161971830985413</v>
      </c>
    </row>
    <row r="44" spans="1:12" ht="42" customHeight="1" x14ac:dyDescent="0.25">
      <c r="A44" s="249">
        <f t="shared" si="6"/>
        <v>32</v>
      </c>
      <c r="B44" s="288">
        <f t="shared" si="9"/>
        <v>1.3206018518518492E-2</v>
      </c>
      <c r="C44" s="7">
        <v>0.40236111111111111</v>
      </c>
      <c r="D44" s="7">
        <v>0.41556712962962961</v>
      </c>
      <c r="E44" s="119">
        <f t="shared" si="10"/>
        <v>0.33611111111111103</v>
      </c>
      <c r="F44" s="2">
        <f t="shared" si="11"/>
        <v>41</v>
      </c>
      <c r="G44" s="3" t="s">
        <v>124</v>
      </c>
      <c r="H44" s="4" t="s">
        <v>9</v>
      </c>
      <c r="I44" s="5" t="s">
        <v>173</v>
      </c>
      <c r="J44" s="290" t="s">
        <v>15</v>
      </c>
      <c r="K44" s="237">
        <f t="shared" si="1"/>
        <v>2.5347222222222299E-3</v>
      </c>
      <c r="L44" s="238">
        <f t="shared" si="2"/>
        <v>0.80806310254162916</v>
      </c>
    </row>
    <row r="45" spans="1:12" ht="42" customHeight="1" thickBot="1" x14ac:dyDescent="0.3">
      <c r="A45" s="241">
        <f t="shared" si="6"/>
        <v>33</v>
      </c>
      <c r="B45" s="276">
        <f t="shared" si="9"/>
        <v>1.3206018518518547E-2</v>
      </c>
      <c r="C45" s="13">
        <v>0.41342592592592592</v>
      </c>
      <c r="D45" s="13">
        <v>0.42663194444444447</v>
      </c>
      <c r="E45" s="119">
        <f t="shared" si="10"/>
        <v>0.33680555555555547</v>
      </c>
      <c r="F45" s="2">
        <f t="shared" si="11"/>
        <v>42</v>
      </c>
      <c r="G45" s="3" t="s">
        <v>80</v>
      </c>
      <c r="H45" s="10" t="s">
        <v>9</v>
      </c>
      <c r="I45" s="11" t="s">
        <v>103</v>
      </c>
      <c r="J45" s="277" t="s">
        <v>48</v>
      </c>
      <c r="K45" s="237">
        <f t="shared" si="1"/>
        <v>2.5347222222222854E-3</v>
      </c>
      <c r="L45" s="238">
        <f t="shared" si="2"/>
        <v>0.80806310254162583</v>
      </c>
    </row>
    <row r="46" spans="1:12" ht="42" customHeight="1" x14ac:dyDescent="0.25">
      <c r="A46" s="254">
        <f t="shared" si="6"/>
        <v>34</v>
      </c>
      <c r="B46" s="302">
        <f t="shared" si="9"/>
        <v>1.3217592592592586E-2</v>
      </c>
      <c r="C46" s="121">
        <v>0.44480324074074074</v>
      </c>
      <c r="D46" s="170">
        <v>0.45802083333333332</v>
      </c>
      <c r="E46" s="169">
        <f>E44+$E$1</f>
        <v>0.33680555555555547</v>
      </c>
      <c r="F46" s="168">
        <f t="shared" si="11"/>
        <v>43</v>
      </c>
      <c r="G46" s="173" t="s">
        <v>267</v>
      </c>
      <c r="H46" s="74" t="s">
        <v>9</v>
      </c>
      <c r="I46" s="75" t="s">
        <v>235</v>
      </c>
      <c r="J46" s="174" t="s">
        <v>168</v>
      </c>
      <c r="K46" s="237">
        <f t="shared" si="1"/>
        <v>2.5462962962963243E-3</v>
      </c>
      <c r="L46" s="238">
        <f t="shared" si="2"/>
        <v>0.80735551663747596</v>
      </c>
    </row>
    <row r="47" spans="1:12" ht="42" customHeight="1" thickBot="1" x14ac:dyDescent="0.3">
      <c r="A47" s="255"/>
      <c r="B47" s="303">
        <f>B46</f>
        <v>1.3217592592592586E-2</v>
      </c>
      <c r="C47" s="171">
        <f>C46</f>
        <v>0.44480324074074074</v>
      </c>
      <c r="D47" s="172">
        <f>D46</f>
        <v>0.45802083333333332</v>
      </c>
      <c r="E47" s="169">
        <f>E46</f>
        <v>0.33680555555555547</v>
      </c>
      <c r="F47" s="168">
        <f t="shared" si="11"/>
        <v>44</v>
      </c>
      <c r="G47" s="175" t="s">
        <v>267</v>
      </c>
      <c r="H47" s="76" t="s">
        <v>9</v>
      </c>
      <c r="I47" s="77" t="s">
        <v>236</v>
      </c>
      <c r="J47" s="176" t="s">
        <v>168</v>
      </c>
      <c r="K47" s="237">
        <f t="shared" si="1"/>
        <v>2.5462962962963243E-3</v>
      </c>
      <c r="L47" s="238">
        <f t="shared" si="2"/>
        <v>0.80735551663747596</v>
      </c>
    </row>
    <row r="48" spans="1:12" ht="42" customHeight="1" x14ac:dyDescent="0.25">
      <c r="A48" s="250">
        <f>A46+1</f>
        <v>35</v>
      </c>
      <c r="B48" s="292">
        <f t="shared" ref="B48:B53" si="12">D48-C48</f>
        <v>1.3229166666666681E-2</v>
      </c>
      <c r="C48" s="25">
        <v>0.40042824074074074</v>
      </c>
      <c r="D48" s="25">
        <v>0.41365740740740742</v>
      </c>
      <c r="E48" s="119">
        <f>E47+$E$1</f>
        <v>0.33749999999999991</v>
      </c>
      <c r="F48" s="2">
        <f t="shared" si="11"/>
        <v>45</v>
      </c>
      <c r="G48" s="20" t="s">
        <v>63</v>
      </c>
      <c r="H48" s="21" t="s">
        <v>9</v>
      </c>
      <c r="I48" s="22" t="s">
        <v>170</v>
      </c>
      <c r="J48" s="304" t="s">
        <v>15</v>
      </c>
      <c r="K48" s="237">
        <f t="shared" si="1"/>
        <v>2.5578703703704186E-3</v>
      </c>
      <c r="L48" s="238">
        <f t="shared" si="2"/>
        <v>0.80664916885388982</v>
      </c>
    </row>
    <row r="49" spans="1:12" ht="42" customHeight="1" x14ac:dyDescent="0.25">
      <c r="A49" s="256">
        <f>A48+1</f>
        <v>36</v>
      </c>
      <c r="B49" s="305">
        <f t="shared" si="12"/>
        <v>1.324074074074072E-2</v>
      </c>
      <c r="C49" s="73">
        <v>0.36947916666666669</v>
      </c>
      <c r="D49" s="73">
        <v>0.38271990740740741</v>
      </c>
      <c r="E49" s="140">
        <f>E48+$E$1</f>
        <v>0.33819444444444435</v>
      </c>
      <c r="F49" s="141">
        <f t="shared" si="11"/>
        <v>46</v>
      </c>
      <c r="G49" s="78" t="s">
        <v>274</v>
      </c>
      <c r="H49" s="70" t="s">
        <v>26</v>
      </c>
      <c r="I49" s="71" t="s">
        <v>120</v>
      </c>
      <c r="J49" s="306" t="s">
        <v>11</v>
      </c>
      <c r="K49" s="237">
        <f t="shared" si="1"/>
        <v>2.5694444444444575E-3</v>
      </c>
      <c r="L49" s="238">
        <f t="shared" si="2"/>
        <v>0.8059440559440546</v>
      </c>
    </row>
    <row r="50" spans="1:12" ht="42" customHeight="1" x14ac:dyDescent="0.25">
      <c r="A50" s="249">
        <f>A49+1</f>
        <v>37</v>
      </c>
      <c r="B50" s="288">
        <f t="shared" si="12"/>
        <v>1.3506944444444446E-2</v>
      </c>
      <c r="C50" s="7">
        <v>0.41746527777777775</v>
      </c>
      <c r="D50" s="7">
        <v>0.4309722222222222</v>
      </c>
      <c r="E50" s="119">
        <f>E49+$E$1</f>
        <v>0.3388888888888888</v>
      </c>
      <c r="F50" s="2">
        <f t="shared" si="11"/>
        <v>47</v>
      </c>
      <c r="G50" s="3" t="s">
        <v>88</v>
      </c>
      <c r="H50" s="4" t="s">
        <v>9</v>
      </c>
      <c r="I50" s="5" t="s">
        <v>195</v>
      </c>
      <c r="J50" s="289" t="s">
        <v>23</v>
      </c>
      <c r="K50" s="237">
        <f t="shared" si="1"/>
        <v>2.8356481481481843E-3</v>
      </c>
      <c r="L50" s="238">
        <f t="shared" si="2"/>
        <v>0.79005998286203671</v>
      </c>
    </row>
    <row r="51" spans="1:12" ht="42" customHeight="1" x14ac:dyDescent="0.25">
      <c r="A51" s="249">
        <f>A50+1</f>
        <v>38</v>
      </c>
      <c r="B51" s="288">
        <f t="shared" si="12"/>
        <v>1.3518518518518541E-2</v>
      </c>
      <c r="C51" s="7">
        <v>0.35171296296296295</v>
      </c>
      <c r="D51" s="7">
        <v>0.36523148148148149</v>
      </c>
      <c r="E51" s="119">
        <f>E50+$E$1</f>
        <v>0.33958333333333324</v>
      </c>
      <c r="F51" s="2">
        <f t="shared" si="11"/>
        <v>48</v>
      </c>
      <c r="G51" s="3" t="s">
        <v>73</v>
      </c>
      <c r="H51" s="4" t="s">
        <v>9</v>
      </c>
      <c r="I51" s="5" t="s">
        <v>85</v>
      </c>
      <c r="J51" s="290" t="s">
        <v>15</v>
      </c>
      <c r="K51" s="237">
        <f t="shared" si="1"/>
        <v>2.8472222222222787E-3</v>
      </c>
      <c r="L51" s="238">
        <f t="shared" si="2"/>
        <v>0.78938356164383183</v>
      </c>
    </row>
    <row r="52" spans="1:12" ht="42" customHeight="1" thickBot="1" x14ac:dyDescent="0.3">
      <c r="A52" s="241">
        <f>A51+1</f>
        <v>39</v>
      </c>
      <c r="B52" s="276">
        <f t="shared" si="12"/>
        <v>1.3541666666666674E-2</v>
      </c>
      <c r="C52" s="13">
        <v>0.40384259259259259</v>
      </c>
      <c r="D52" s="13">
        <v>0.41738425925925926</v>
      </c>
      <c r="E52" s="119">
        <f>E51+$E$1</f>
        <v>0.34027777777777768</v>
      </c>
      <c r="F52" s="2">
        <f t="shared" si="11"/>
        <v>49</v>
      </c>
      <c r="G52" s="9" t="s">
        <v>124</v>
      </c>
      <c r="H52" s="10" t="s">
        <v>9</v>
      </c>
      <c r="I52" s="11" t="s">
        <v>175</v>
      </c>
      <c r="J52" s="277" t="s">
        <v>11</v>
      </c>
      <c r="K52" s="237">
        <f t="shared" si="1"/>
        <v>2.870370370370412E-3</v>
      </c>
      <c r="L52" s="238">
        <f t="shared" si="2"/>
        <v>0.78803418803418512</v>
      </c>
    </row>
    <row r="53" spans="1:12" ht="42" customHeight="1" x14ac:dyDescent="0.25">
      <c r="A53" s="242">
        <f>A52+1</f>
        <v>40</v>
      </c>
      <c r="B53" s="278">
        <f t="shared" si="12"/>
        <v>1.3576388888888902E-2</v>
      </c>
      <c r="C53" s="151">
        <v>0.44120370370370371</v>
      </c>
      <c r="D53" s="152">
        <v>0.45478009259259261</v>
      </c>
      <c r="E53" s="150">
        <f>E51+$E$1</f>
        <v>0.34027777777777768</v>
      </c>
      <c r="F53" s="149">
        <f t="shared" si="11"/>
        <v>50</v>
      </c>
      <c r="G53" s="58" t="s">
        <v>13</v>
      </c>
      <c r="H53" s="14" t="s">
        <v>9</v>
      </c>
      <c r="I53" s="15" t="s">
        <v>230</v>
      </c>
      <c r="J53" s="155" t="s">
        <v>48</v>
      </c>
      <c r="K53" s="237">
        <f t="shared" si="1"/>
        <v>2.9050925925926396E-3</v>
      </c>
      <c r="L53" s="238">
        <f t="shared" si="2"/>
        <v>0.78601875532821497</v>
      </c>
    </row>
    <row r="54" spans="1:12" ht="42" customHeight="1" thickBot="1" x14ac:dyDescent="0.3">
      <c r="A54" s="243"/>
      <c r="B54" s="279">
        <f>B53</f>
        <v>1.3576388888888902E-2</v>
      </c>
      <c r="C54" s="153">
        <f>C53</f>
        <v>0.44120370370370371</v>
      </c>
      <c r="D54" s="154">
        <f>D53</f>
        <v>0.45478009259259261</v>
      </c>
      <c r="E54" s="150">
        <f>E53</f>
        <v>0.34027777777777768</v>
      </c>
      <c r="F54" s="149">
        <f t="shared" si="11"/>
        <v>51</v>
      </c>
      <c r="G54" s="59" t="s">
        <v>13</v>
      </c>
      <c r="H54" s="18" t="s">
        <v>9</v>
      </c>
      <c r="I54" s="19" t="s">
        <v>133</v>
      </c>
      <c r="J54" s="133" t="s">
        <v>48</v>
      </c>
      <c r="K54" s="237">
        <f t="shared" si="1"/>
        <v>2.9050925925926396E-3</v>
      </c>
      <c r="L54" s="238">
        <f t="shared" si="2"/>
        <v>0.78601875532821497</v>
      </c>
    </row>
    <row r="55" spans="1:12" ht="42" customHeight="1" x14ac:dyDescent="0.25">
      <c r="A55" s="257">
        <f>A53+1</f>
        <v>41</v>
      </c>
      <c r="B55" s="307">
        <f t="shared" ref="B55:B65" si="13">D55-C55</f>
        <v>1.3587962962962996E-2</v>
      </c>
      <c r="C55" s="52">
        <v>0.37283564814814812</v>
      </c>
      <c r="D55" s="52">
        <v>0.38642361111111112</v>
      </c>
      <c r="E55" s="113">
        <f t="shared" ref="E55:E64" si="14">E54+$E$1</f>
        <v>0.34097222222222212</v>
      </c>
      <c r="F55" s="53">
        <f t="shared" si="11"/>
        <v>52</v>
      </c>
      <c r="G55" s="48" t="s">
        <v>109</v>
      </c>
      <c r="H55" s="49" t="s">
        <v>26</v>
      </c>
      <c r="I55" s="50" t="s">
        <v>119</v>
      </c>
      <c r="J55" s="308" t="s">
        <v>307</v>
      </c>
      <c r="K55" s="237">
        <f t="shared" si="1"/>
        <v>2.916666666666734E-3</v>
      </c>
      <c r="L55" s="238">
        <f t="shared" si="2"/>
        <v>0.78534923339011486</v>
      </c>
    </row>
    <row r="56" spans="1:12" ht="42" customHeight="1" x14ac:dyDescent="0.25">
      <c r="A56" s="249">
        <f t="shared" ref="A56:A65" si="15">A55+1</f>
        <v>42</v>
      </c>
      <c r="B56" s="288">
        <f t="shared" si="13"/>
        <v>1.3587962962962996E-2</v>
      </c>
      <c r="C56" s="7">
        <v>0.39716435185185184</v>
      </c>
      <c r="D56" s="7">
        <v>0.41075231481481483</v>
      </c>
      <c r="E56" s="119">
        <f t="shared" si="14"/>
        <v>0.34166666666666656</v>
      </c>
      <c r="F56" s="2">
        <f t="shared" si="11"/>
        <v>53</v>
      </c>
      <c r="G56" s="3" t="s">
        <v>63</v>
      </c>
      <c r="H56" s="4" t="s">
        <v>9</v>
      </c>
      <c r="I56" s="5" t="s">
        <v>161</v>
      </c>
      <c r="J56" s="289" t="s">
        <v>48</v>
      </c>
      <c r="K56" s="237">
        <f t="shared" si="1"/>
        <v>2.916666666666734E-3</v>
      </c>
      <c r="L56" s="238">
        <f t="shared" si="2"/>
        <v>0.78534923339011486</v>
      </c>
    </row>
    <row r="57" spans="1:12" ht="42" customHeight="1" x14ac:dyDescent="0.25">
      <c r="A57" s="249">
        <f t="shared" si="15"/>
        <v>43</v>
      </c>
      <c r="B57" s="288">
        <f t="shared" si="13"/>
        <v>1.3622685185185168E-2</v>
      </c>
      <c r="C57" s="7">
        <v>0.35890046296296296</v>
      </c>
      <c r="D57" s="7">
        <v>0.37252314814814813</v>
      </c>
      <c r="E57" s="119">
        <f t="shared" si="14"/>
        <v>0.34236111111111101</v>
      </c>
      <c r="F57" s="2">
        <f t="shared" si="11"/>
        <v>54</v>
      </c>
      <c r="G57" s="3" t="s">
        <v>73</v>
      </c>
      <c r="H57" s="4" t="s">
        <v>9</v>
      </c>
      <c r="I57" s="5" t="s">
        <v>104</v>
      </c>
      <c r="J57" s="289" t="s">
        <v>41</v>
      </c>
      <c r="K57" s="237">
        <f t="shared" si="1"/>
        <v>2.9513888888889062E-3</v>
      </c>
      <c r="L57" s="238">
        <f t="shared" si="2"/>
        <v>0.78334749362786593</v>
      </c>
    </row>
    <row r="58" spans="1:12" ht="42" customHeight="1" x14ac:dyDescent="0.25">
      <c r="A58" s="249">
        <f t="shared" si="15"/>
        <v>44</v>
      </c>
      <c r="B58" s="288">
        <f t="shared" si="13"/>
        <v>1.3634259259259263E-2</v>
      </c>
      <c r="C58" s="7">
        <v>0.43798611111111113</v>
      </c>
      <c r="D58" s="7">
        <v>0.45162037037037039</v>
      </c>
      <c r="E58" s="119">
        <f t="shared" si="14"/>
        <v>0.34305555555555545</v>
      </c>
      <c r="F58" s="2">
        <f t="shared" si="11"/>
        <v>55</v>
      </c>
      <c r="G58" s="3" t="s">
        <v>88</v>
      </c>
      <c r="H58" s="4" t="s">
        <v>9</v>
      </c>
      <c r="I58" s="5" t="s">
        <v>220</v>
      </c>
      <c r="J58" s="290" t="s">
        <v>168</v>
      </c>
      <c r="K58" s="237">
        <f t="shared" si="1"/>
        <v>2.9629629629630005E-3</v>
      </c>
      <c r="L58" s="238">
        <f t="shared" si="2"/>
        <v>0.7826825127334438</v>
      </c>
    </row>
    <row r="59" spans="1:12" ht="42" customHeight="1" x14ac:dyDescent="0.25">
      <c r="A59" s="249">
        <f t="shared" si="15"/>
        <v>45</v>
      </c>
      <c r="B59" s="288">
        <f t="shared" si="13"/>
        <v>1.3657407407407396E-2</v>
      </c>
      <c r="C59" s="7">
        <v>0.43552083333333336</v>
      </c>
      <c r="D59" s="7">
        <v>0.44917824074074075</v>
      </c>
      <c r="E59" s="119">
        <f t="shared" si="14"/>
        <v>0.34374999999999989</v>
      </c>
      <c r="F59" s="2">
        <f t="shared" si="11"/>
        <v>56</v>
      </c>
      <c r="G59" s="3" t="s">
        <v>88</v>
      </c>
      <c r="H59" s="4" t="s">
        <v>9</v>
      </c>
      <c r="I59" s="5" t="s">
        <v>217</v>
      </c>
      <c r="J59" s="290" t="s">
        <v>168</v>
      </c>
      <c r="K59" s="237">
        <f t="shared" si="1"/>
        <v>2.9861111111111338E-3</v>
      </c>
      <c r="L59" s="238">
        <f t="shared" si="2"/>
        <v>0.78135593220338795</v>
      </c>
    </row>
    <row r="60" spans="1:12" ht="42" customHeight="1" x14ac:dyDescent="0.25">
      <c r="A60" s="249">
        <f t="shared" si="15"/>
        <v>46</v>
      </c>
      <c r="B60" s="288">
        <f t="shared" si="13"/>
        <v>1.366898148148149E-2</v>
      </c>
      <c r="C60" s="7">
        <v>0.36552083333333335</v>
      </c>
      <c r="D60" s="7">
        <v>0.37918981481481484</v>
      </c>
      <c r="E60" s="119">
        <f t="shared" si="14"/>
        <v>0.34444444444444433</v>
      </c>
      <c r="F60" s="2">
        <f t="shared" si="11"/>
        <v>57</v>
      </c>
      <c r="G60" s="3" t="s">
        <v>109</v>
      </c>
      <c r="H60" s="4" t="s">
        <v>9</v>
      </c>
      <c r="I60" s="5" t="s">
        <v>112</v>
      </c>
      <c r="J60" s="289" t="s">
        <v>306</v>
      </c>
      <c r="K60" s="237">
        <f t="shared" si="1"/>
        <v>2.9976851851852282E-3</v>
      </c>
      <c r="L60" s="238">
        <f t="shared" si="2"/>
        <v>0.78069432684165663</v>
      </c>
    </row>
    <row r="61" spans="1:12" ht="42" customHeight="1" x14ac:dyDescent="0.25">
      <c r="A61" s="249">
        <f t="shared" si="15"/>
        <v>47</v>
      </c>
      <c r="B61" s="288">
        <f t="shared" si="13"/>
        <v>1.3703703703703718E-2</v>
      </c>
      <c r="C61" s="7">
        <v>0.39207175925925924</v>
      </c>
      <c r="D61" s="7">
        <v>0.40577546296296296</v>
      </c>
      <c r="E61" s="119">
        <f t="shared" si="14"/>
        <v>0.34513888888888877</v>
      </c>
      <c r="F61" s="2">
        <f t="shared" si="11"/>
        <v>58</v>
      </c>
      <c r="G61" s="3" t="s">
        <v>68</v>
      </c>
      <c r="H61" s="4" t="s">
        <v>9</v>
      </c>
      <c r="I61" s="5" t="s">
        <v>159</v>
      </c>
      <c r="J61" s="289" t="s">
        <v>307</v>
      </c>
      <c r="K61" s="237">
        <f t="shared" si="1"/>
        <v>3.0324074074074558E-3</v>
      </c>
      <c r="L61" s="238">
        <f t="shared" si="2"/>
        <v>0.7787162162162129</v>
      </c>
    </row>
    <row r="62" spans="1:12" ht="42" customHeight="1" x14ac:dyDescent="0.25">
      <c r="A62" s="249">
        <f t="shared" si="15"/>
        <v>48</v>
      </c>
      <c r="B62" s="288">
        <f t="shared" si="13"/>
        <v>1.3703703703703718E-2</v>
      </c>
      <c r="C62" s="7">
        <v>0.42126157407407405</v>
      </c>
      <c r="D62" s="7">
        <v>0.43496527777777777</v>
      </c>
      <c r="E62" s="119">
        <f t="shared" si="14"/>
        <v>0.34583333333333321</v>
      </c>
      <c r="F62" s="2">
        <f t="shared" si="11"/>
        <v>59</v>
      </c>
      <c r="G62" s="3" t="s">
        <v>124</v>
      </c>
      <c r="H62" s="4" t="s">
        <v>9</v>
      </c>
      <c r="I62" s="5" t="s">
        <v>199</v>
      </c>
      <c r="J62" s="289" t="s">
        <v>307</v>
      </c>
      <c r="K62" s="237">
        <f t="shared" si="1"/>
        <v>3.0324074074074558E-3</v>
      </c>
      <c r="L62" s="238">
        <f t="shared" si="2"/>
        <v>0.7787162162162129</v>
      </c>
    </row>
    <row r="63" spans="1:12" ht="42" customHeight="1" x14ac:dyDescent="0.25">
      <c r="A63" s="256">
        <f t="shared" si="15"/>
        <v>49</v>
      </c>
      <c r="B63" s="305">
        <f t="shared" si="13"/>
        <v>1.3749999999999984E-2</v>
      </c>
      <c r="C63" s="73">
        <v>0.34185185185185185</v>
      </c>
      <c r="D63" s="73">
        <v>0.35560185185185184</v>
      </c>
      <c r="E63" s="140">
        <f t="shared" si="14"/>
        <v>0.34652777777777766</v>
      </c>
      <c r="F63" s="141">
        <f t="shared" si="11"/>
        <v>60</v>
      </c>
      <c r="G63" s="78" t="s">
        <v>283</v>
      </c>
      <c r="H63" s="70" t="s">
        <v>26</v>
      </c>
      <c r="I63" s="71" t="s">
        <v>76</v>
      </c>
      <c r="J63" s="306" t="s">
        <v>305</v>
      </c>
      <c r="K63" s="237">
        <f t="shared" si="1"/>
        <v>3.0787037037037224E-3</v>
      </c>
      <c r="L63" s="238">
        <f t="shared" si="2"/>
        <v>0.7760942760942745</v>
      </c>
    </row>
    <row r="64" spans="1:12" ht="42" customHeight="1" thickBot="1" x14ac:dyDescent="0.3">
      <c r="A64" s="258">
        <f t="shared" si="15"/>
        <v>50</v>
      </c>
      <c r="B64" s="309">
        <f t="shared" si="13"/>
        <v>1.381944444444444E-2</v>
      </c>
      <c r="C64" s="115">
        <v>0.39924768518518516</v>
      </c>
      <c r="D64" s="115">
        <v>0.4130671296296296</v>
      </c>
      <c r="E64" s="140">
        <f t="shared" si="14"/>
        <v>0.3472222222222221</v>
      </c>
      <c r="F64" s="141">
        <f t="shared" si="11"/>
        <v>61</v>
      </c>
      <c r="G64" s="177" t="s">
        <v>280</v>
      </c>
      <c r="H64" s="178" t="s">
        <v>26</v>
      </c>
      <c r="I64" s="179" t="s">
        <v>165</v>
      </c>
      <c r="J64" s="310" t="s">
        <v>41</v>
      </c>
      <c r="K64" s="237">
        <f t="shared" si="1"/>
        <v>3.1481481481481777E-3</v>
      </c>
      <c r="L64" s="238">
        <f t="shared" si="2"/>
        <v>0.7721943048576192</v>
      </c>
    </row>
    <row r="65" spans="1:12" ht="42" customHeight="1" x14ac:dyDescent="0.25">
      <c r="A65" s="242">
        <f t="shared" si="15"/>
        <v>51</v>
      </c>
      <c r="B65" s="278">
        <f t="shared" si="13"/>
        <v>1.3831018518518534E-2</v>
      </c>
      <c r="C65" s="151">
        <v>0.44175925925925924</v>
      </c>
      <c r="D65" s="152">
        <v>0.45559027777777777</v>
      </c>
      <c r="E65" s="150">
        <f>E63+$E$1</f>
        <v>0.3472222222222221</v>
      </c>
      <c r="F65" s="149">
        <f t="shared" si="11"/>
        <v>62</v>
      </c>
      <c r="G65" s="58" t="s">
        <v>13</v>
      </c>
      <c r="H65" s="14" t="s">
        <v>9</v>
      </c>
      <c r="I65" s="15" t="s">
        <v>228</v>
      </c>
      <c r="J65" s="132" t="s">
        <v>15</v>
      </c>
      <c r="K65" s="237">
        <f t="shared" si="1"/>
        <v>3.1597222222222721E-3</v>
      </c>
      <c r="L65" s="238">
        <f t="shared" si="2"/>
        <v>0.77154811715480842</v>
      </c>
    </row>
    <row r="66" spans="1:12" ht="42" customHeight="1" thickBot="1" x14ac:dyDescent="0.3">
      <c r="A66" s="243"/>
      <c r="B66" s="279">
        <f>B65</f>
        <v>1.3831018518518534E-2</v>
      </c>
      <c r="C66" s="153">
        <f>C65</f>
        <v>0.44175925925925924</v>
      </c>
      <c r="D66" s="154">
        <f>D65</f>
        <v>0.45559027777777777</v>
      </c>
      <c r="E66" s="150">
        <f>E65</f>
        <v>0.3472222222222221</v>
      </c>
      <c r="F66" s="149">
        <f t="shared" si="11"/>
        <v>63</v>
      </c>
      <c r="G66" s="59" t="s">
        <v>13</v>
      </c>
      <c r="H66" s="18" t="s">
        <v>9</v>
      </c>
      <c r="I66" s="19" t="s">
        <v>229</v>
      </c>
      <c r="J66" s="133" t="s">
        <v>15</v>
      </c>
      <c r="K66" s="237">
        <f t="shared" si="1"/>
        <v>3.1597222222222721E-3</v>
      </c>
      <c r="L66" s="238">
        <f t="shared" si="2"/>
        <v>0.77154811715480842</v>
      </c>
    </row>
    <row r="67" spans="1:12" ht="42" customHeight="1" thickBot="1" x14ac:dyDescent="0.3">
      <c r="A67" s="259">
        <f>A65+1</f>
        <v>52</v>
      </c>
      <c r="B67" s="311">
        <f>D67-C67</f>
        <v>1.3842592592592573E-2</v>
      </c>
      <c r="C67" s="183">
        <v>0.34806712962962966</v>
      </c>
      <c r="D67" s="184">
        <v>0.36190972222222223</v>
      </c>
      <c r="E67" s="182">
        <f>E66+$E$1</f>
        <v>0.34791666666666654</v>
      </c>
      <c r="F67" s="181">
        <f t="shared" si="11"/>
        <v>64</v>
      </c>
      <c r="G67" s="187" t="s">
        <v>264</v>
      </c>
      <c r="H67" s="41" t="s">
        <v>26</v>
      </c>
      <c r="I67" s="42" t="s">
        <v>82</v>
      </c>
      <c r="J67" s="188" t="s">
        <v>48</v>
      </c>
      <c r="K67" s="237">
        <f t="shared" si="1"/>
        <v>3.1712962962963109E-3</v>
      </c>
      <c r="L67" s="238">
        <f t="shared" si="2"/>
        <v>0.77090301003344341</v>
      </c>
    </row>
    <row r="68" spans="1:12" ht="42" customHeight="1" thickBot="1" x14ac:dyDescent="0.3">
      <c r="A68" s="260"/>
      <c r="B68" s="311">
        <f>D68-C68</f>
        <v>1.3842592592592573E-2</v>
      </c>
      <c r="C68" s="183">
        <v>0.34806712962962966</v>
      </c>
      <c r="D68" s="184">
        <v>0.36190972222222223</v>
      </c>
      <c r="E68" s="182" t="e">
        <f>E202+$E$1</f>
        <v>#REF!</v>
      </c>
      <c r="F68" s="181" t="e">
        <f>F202+1</f>
        <v>#REF!</v>
      </c>
      <c r="G68" s="189" t="s">
        <v>264</v>
      </c>
      <c r="H68" s="43" t="s">
        <v>26</v>
      </c>
      <c r="I68" s="44" t="s">
        <v>83</v>
      </c>
      <c r="J68" s="190" t="s">
        <v>48</v>
      </c>
      <c r="K68" s="237">
        <f t="shared" si="1"/>
        <v>3.1712962962963109E-3</v>
      </c>
      <c r="L68" s="238">
        <f t="shared" si="2"/>
        <v>0.77090301003344341</v>
      </c>
    </row>
    <row r="69" spans="1:12" ht="42" customHeight="1" thickBot="1" x14ac:dyDescent="0.3">
      <c r="A69" s="261">
        <f>A67+1</f>
        <v>53</v>
      </c>
      <c r="B69" s="312">
        <f>D69-C69</f>
        <v>1.3854166666666667E-2</v>
      </c>
      <c r="C69" s="191">
        <v>0.45604166666666668</v>
      </c>
      <c r="D69" s="191">
        <v>0.46989583333333335</v>
      </c>
      <c r="E69" s="119">
        <f>E67+$E$1</f>
        <v>0.34861111111111098</v>
      </c>
      <c r="F69" s="2">
        <f>F67+1</f>
        <v>65</v>
      </c>
      <c r="G69" s="192" t="s">
        <v>239</v>
      </c>
      <c r="H69" s="193" t="s">
        <v>9</v>
      </c>
      <c r="I69" s="194" t="s">
        <v>256</v>
      </c>
      <c r="J69" s="313" t="s">
        <v>23</v>
      </c>
      <c r="K69" s="237">
        <f t="shared" ref="K69:K132" si="16">B69-$B$2</f>
        <v>3.1828703703704053E-3</v>
      </c>
      <c r="L69" s="238">
        <f t="shared" ref="L69:L132" si="17">$K$2/B69</f>
        <v>0.77025898078529409</v>
      </c>
    </row>
    <row r="70" spans="1:12" ht="42" customHeight="1" x14ac:dyDescent="0.25">
      <c r="A70" s="242">
        <f>A69+1</f>
        <v>54</v>
      </c>
      <c r="B70" s="278">
        <f>D70-C70</f>
        <v>1.3912037037037028E-2</v>
      </c>
      <c r="C70" s="151">
        <v>0.43851851851851853</v>
      </c>
      <c r="D70" s="152">
        <v>0.45243055555555556</v>
      </c>
      <c r="E70" s="150">
        <f>E67+$E$1</f>
        <v>0.34861111111111098</v>
      </c>
      <c r="F70" s="149">
        <f t="shared" ref="F70:F83" si="18">F69+1</f>
        <v>66</v>
      </c>
      <c r="G70" s="58" t="s">
        <v>13</v>
      </c>
      <c r="H70" s="14" t="s">
        <v>9</v>
      </c>
      <c r="I70" s="15" t="s">
        <v>107</v>
      </c>
      <c r="J70" s="155" t="s">
        <v>23</v>
      </c>
      <c r="K70" s="237">
        <f t="shared" si="16"/>
        <v>3.2407407407407662E-3</v>
      </c>
      <c r="L70" s="238">
        <f t="shared" si="17"/>
        <v>0.76705490848585489</v>
      </c>
    </row>
    <row r="71" spans="1:12" ht="42" customHeight="1" thickBot="1" x14ac:dyDescent="0.3">
      <c r="A71" s="243"/>
      <c r="B71" s="279">
        <f>B70</f>
        <v>1.3912037037037028E-2</v>
      </c>
      <c r="C71" s="153">
        <f>C70</f>
        <v>0.43851851851851853</v>
      </c>
      <c r="D71" s="154">
        <f>D70</f>
        <v>0.45243055555555556</v>
      </c>
      <c r="E71" s="150">
        <f>E70</f>
        <v>0.34861111111111098</v>
      </c>
      <c r="F71" s="149">
        <f t="shared" si="18"/>
        <v>67</v>
      </c>
      <c r="G71" s="59" t="s">
        <v>13</v>
      </c>
      <c r="H71" s="18" t="s">
        <v>9</v>
      </c>
      <c r="I71" s="19" t="s">
        <v>223</v>
      </c>
      <c r="J71" s="133" t="s">
        <v>23</v>
      </c>
      <c r="K71" s="237">
        <f t="shared" si="16"/>
        <v>3.2407407407407662E-3</v>
      </c>
      <c r="L71" s="238">
        <f t="shared" si="17"/>
        <v>0.76705490848585489</v>
      </c>
    </row>
    <row r="72" spans="1:12" ht="42" customHeight="1" x14ac:dyDescent="0.25">
      <c r="A72" s="250">
        <f>A70+1</f>
        <v>55</v>
      </c>
      <c r="B72" s="292">
        <f t="shared" ref="B72:B84" si="19">D72-C72</f>
        <v>1.3935185185185217E-2</v>
      </c>
      <c r="C72" s="25">
        <v>0.37518518518518518</v>
      </c>
      <c r="D72" s="25">
        <v>0.38912037037037039</v>
      </c>
      <c r="E72" s="119">
        <f>E71+$E$1</f>
        <v>0.34930555555555542</v>
      </c>
      <c r="F72" s="2">
        <f t="shared" si="18"/>
        <v>68</v>
      </c>
      <c r="G72" s="20" t="s">
        <v>56</v>
      </c>
      <c r="H72" s="21" t="s">
        <v>9</v>
      </c>
      <c r="I72" s="22" t="s">
        <v>129</v>
      </c>
      <c r="J72" s="293" t="s">
        <v>305</v>
      </c>
      <c r="K72" s="237">
        <f t="shared" si="16"/>
        <v>3.263888888888955E-3</v>
      </c>
      <c r="L72" s="238">
        <f t="shared" si="17"/>
        <v>0.76578073089700571</v>
      </c>
    </row>
    <row r="73" spans="1:12" ht="42" customHeight="1" x14ac:dyDescent="0.25">
      <c r="A73" s="249">
        <f t="shared" ref="A73:A84" si="20">A72+1</f>
        <v>56</v>
      </c>
      <c r="B73" s="288">
        <f t="shared" si="19"/>
        <v>1.3969907407407389E-2</v>
      </c>
      <c r="C73" s="7">
        <v>0.39814814814814814</v>
      </c>
      <c r="D73" s="7">
        <v>0.41211805555555553</v>
      </c>
      <c r="E73" s="119">
        <f>E71+$E$1</f>
        <v>0.34930555555555542</v>
      </c>
      <c r="F73" s="2">
        <f t="shared" si="18"/>
        <v>69</v>
      </c>
      <c r="G73" s="3" t="s">
        <v>124</v>
      </c>
      <c r="H73" s="4" t="s">
        <v>9</v>
      </c>
      <c r="I73" s="5" t="s">
        <v>164</v>
      </c>
      <c r="J73" s="289" t="s">
        <v>41</v>
      </c>
      <c r="K73" s="237">
        <f t="shared" si="16"/>
        <v>3.2986111111111271E-3</v>
      </c>
      <c r="L73" s="238">
        <f t="shared" si="17"/>
        <v>0.76387738193868948</v>
      </c>
    </row>
    <row r="74" spans="1:12" ht="42" customHeight="1" x14ac:dyDescent="0.25">
      <c r="A74" s="249">
        <f t="shared" si="20"/>
        <v>57</v>
      </c>
      <c r="B74" s="288">
        <f t="shared" si="19"/>
        <v>1.4016203703703711E-2</v>
      </c>
      <c r="C74" s="7">
        <v>0.36015046296296294</v>
      </c>
      <c r="D74" s="7">
        <v>0.37416666666666665</v>
      </c>
      <c r="E74" s="119">
        <f>E73+$E$1</f>
        <v>0.34999999999999987</v>
      </c>
      <c r="F74" s="2">
        <f t="shared" si="18"/>
        <v>70</v>
      </c>
      <c r="G74" s="3" t="s">
        <v>56</v>
      </c>
      <c r="H74" s="4" t="s">
        <v>9</v>
      </c>
      <c r="I74" s="5" t="s">
        <v>102</v>
      </c>
      <c r="J74" s="289" t="s">
        <v>307</v>
      </c>
      <c r="K74" s="237">
        <f t="shared" si="16"/>
        <v>3.3449074074074492E-3</v>
      </c>
      <c r="L74" s="238">
        <f t="shared" si="17"/>
        <v>0.76135425268372958</v>
      </c>
    </row>
    <row r="75" spans="1:12" ht="42" customHeight="1" x14ac:dyDescent="0.25">
      <c r="A75" s="256">
        <f t="shared" si="20"/>
        <v>58</v>
      </c>
      <c r="B75" s="305">
        <f t="shared" si="19"/>
        <v>1.4062499999999978E-2</v>
      </c>
      <c r="C75" s="73">
        <v>0.42353009259259261</v>
      </c>
      <c r="D75" s="73">
        <v>0.43759259259259259</v>
      </c>
      <c r="E75" s="140">
        <f>E74+$E$1</f>
        <v>0.35069444444444431</v>
      </c>
      <c r="F75" s="141">
        <f t="shared" si="18"/>
        <v>71</v>
      </c>
      <c r="G75" s="78" t="s">
        <v>272</v>
      </c>
      <c r="H75" s="70" t="s">
        <v>26</v>
      </c>
      <c r="I75" s="71" t="s">
        <v>206</v>
      </c>
      <c r="J75" s="306" t="s">
        <v>41</v>
      </c>
      <c r="K75" s="237">
        <f t="shared" si="16"/>
        <v>3.3912037037037157E-3</v>
      </c>
      <c r="L75" s="238">
        <f t="shared" si="17"/>
        <v>0.75884773662551319</v>
      </c>
    </row>
    <row r="76" spans="1:12" ht="42" customHeight="1" x14ac:dyDescent="0.25">
      <c r="A76" s="249">
        <f t="shared" si="20"/>
        <v>59</v>
      </c>
      <c r="B76" s="288">
        <f t="shared" si="19"/>
        <v>1.4074074074074072E-2</v>
      </c>
      <c r="C76" s="7">
        <v>0.34858796296296296</v>
      </c>
      <c r="D76" s="7">
        <v>0.36266203703703703</v>
      </c>
      <c r="E76" s="119">
        <f>E75+$E$1</f>
        <v>0.35138888888888875</v>
      </c>
      <c r="F76" s="2">
        <f t="shared" si="18"/>
        <v>72</v>
      </c>
      <c r="G76" s="3" t="s">
        <v>73</v>
      </c>
      <c r="H76" s="4" t="s">
        <v>9</v>
      </c>
      <c r="I76" s="5" t="s">
        <v>86</v>
      </c>
      <c r="J76" s="289" t="s">
        <v>23</v>
      </c>
      <c r="K76" s="237">
        <f t="shared" si="16"/>
        <v>3.4027777777778101E-3</v>
      </c>
      <c r="L76" s="238">
        <f t="shared" si="17"/>
        <v>0.758223684210524</v>
      </c>
    </row>
    <row r="77" spans="1:12" ht="42" customHeight="1" x14ac:dyDescent="0.25">
      <c r="A77" s="256">
        <f t="shared" si="20"/>
        <v>60</v>
      </c>
      <c r="B77" s="305">
        <f t="shared" si="19"/>
        <v>1.4074074074074072E-2</v>
      </c>
      <c r="C77" s="73">
        <v>0.39148148148148149</v>
      </c>
      <c r="D77" s="73">
        <v>0.40555555555555556</v>
      </c>
      <c r="E77" s="140">
        <f>E76+$E$1</f>
        <v>0.35208333333333319</v>
      </c>
      <c r="F77" s="141">
        <f t="shared" si="18"/>
        <v>73</v>
      </c>
      <c r="G77" s="78" t="s">
        <v>282</v>
      </c>
      <c r="H77" s="70" t="s">
        <v>26</v>
      </c>
      <c r="I77" s="71" t="s">
        <v>154</v>
      </c>
      <c r="J77" s="306" t="s">
        <v>305</v>
      </c>
      <c r="K77" s="237">
        <f t="shared" si="16"/>
        <v>3.4027777777778101E-3</v>
      </c>
      <c r="L77" s="238">
        <f t="shared" si="17"/>
        <v>0.758223684210524</v>
      </c>
    </row>
    <row r="78" spans="1:12" ht="42" customHeight="1" x14ac:dyDescent="0.25">
      <c r="A78" s="249">
        <f t="shared" si="20"/>
        <v>61</v>
      </c>
      <c r="B78" s="288">
        <f t="shared" si="19"/>
        <v>1.4085648148148167E-2</v>
      </c>
      <c r="C78" s="7">
        <v>0.4349884259259259</v>
      </c>
      <c r="D78" s="7">
        <v>0.44907407407407407</v>
      </c>
      <c r="E78" s="119">
        <f>E76+$E$1</f>
        <v>0.35208333333333319</v>
      </c>
      <c r="F78" s="2">
        <f t="shared" si="18"/>
        <v>74</v>
      </c>
      <c r="G78" s="3" t="s">
        <v>88</v>
      </c>
      <c r="H78" s="4" t="s">
        <v>9</v>
      </c>
      <c r="I78" s="5" t="s">
        <v>216</v>
      </c>
      <c r="J78" s="290" t="s">
        <v>168</v>
      </c>
      <c r="K78" s="237">
        <f t="shared" si="16"/>
        <v>3.4143518518519045E-3</v>
      </c>
      <c r="L78" s="238">
        <f t="shared" si="17"/>
        <v>0.75760065735414617</v>
      </c>
    </row>
    <row r="79" spans="1:12" ht="42" customHeight="1" x14ac:dyDescent="0.25">
      <c r="A79" s="249">
        <f t="shared" si="20"/>
        <v>62</v>
      </c>
      <c r="B79" s="288">
        <f t="shared" si="19"/>
        <v>1.4166666666666661E-2</v>
      </c>
      <c r="C79" s="7">
        <v>0.35065972222222225</v>
      </c>
      <c r="D79" s="7">
        <v>0.36482638888888891</v>
      </c>
      <c r="E79" s="119">
        <f>E78+$E$1</f>
        <v>0.35277777777777763</v>
      </c>
      <c r="F79" s="2">
        <f t="shared" si="18"/>
        <v>75</v>
      </c>
      <c r="G79" s="3" t="s">
        <v>73</v>
      </c>
      <c r="H79" s="4" t="s">
        <v>9</v>
      </c>
      <c r="I79" s="5" t="s">
        <v>92</v>
      </c>
      <c r="J79" s="289" t="s">
        <v>305</v>
      </c>
      <c r="K79" s="237">
        <f t="shared" si="16"/>
        <v>3.4953703703703987E-3</v>
      </c>
      <c r="L79" s="238">
        <f t="shared" si="17"/>
        <v>0.75326797385620703</v>
      </c>
    </row>
    <row r="80" spans="1:12" ht="42" customHeight="1" x14ac:dyDescent="0.25">
      <c r="A80" s="249">
        <f t="shared" si="20"/>
        <v>63</v>
      </c>
      <c r="B80" s="288">
        <f t="shared" si="19"/>
        <v>1.41782407407407E-2</v>
      </c>
      <c r="C80" s="7">
        <v>0.45538194444444446</v>
      </c>
      <c r="D80" s="7">
        <v>0.46956018518518516</v>
      </c>
      <c r="E80" s="119">
        <f>E79+$E$1</f>
        <v>0.35347222222222208</v>
      </c>
      <c r="F80" s="2">
        <f t="shared" si="18"/>
        <v>76</v>
      </c>
      <c r="G80" s="3" t="s">
        <v>239</v>
      </c>
      <c r="H80" s="4" t="s">
        <v>9</v>
      </c>
      <c r="I80" s="5" t="s">
        <v>258</v>
      </c>
      <c r="J80" s="289" t="s">
        <v>23</v>
      </c>
      <c r="K80" s="237">
        <f t="shared" si="16"/>
        <v>3.5069444444444375E-3</v>
      </c>
      <c r="L80" s="238">
        <f t="shared" si="17"/>
        <v>0.75265306122448961</v>
      </c>
    </row>
    <row r="81" spans="1:12" ht="42" customHeight="1" x14ac:dyDescent="0.25">
      <c r="A81" s="253">
        <f t="shared" si="20"/>
        <v>64</v>
      </c>
      <c r="B81" s="300">
        <f t="shared" si="19"/>
        <v>1.4201388888888888E-2</v>
      </c>
      <c r="C81" s="30">
        <v>0.37405092592592593</v>
      </c>
      <c r="D81" s="30">
        <v>0.38825231481481481</v>
      </c>
      <c r="E81" s="113">
        <f>E80+$E$1</f>
        <v>0.35416666666666652</v>
      </c>
      <c r="F81" s="53">
        <f t="shared" si="18"/>
        <v>77</v>
      </c>
      <c r="G81" s="26" t="s">
        <v>124</v>
      </c>
      <c r="H81" s="27" t="s">
        <v>26</v>
      </c>
      <c r="I81" s="28" t="s">
        <v>126</v>
      </c>
      <c r="J81" s="301" t="s">
        <v>307</v>
      </c>
      <c r="K81" s="237">
        <f t="shared" si="16"/>
        <v>3.5300925925926263E-3</v>
      </c>
      <c r="L81" s="238">
        <f t="shared" si="17"/>
        <v>0.75142624286878323</v>
      </c>
    </row>
    <row r="82" spans="1:12" ht="42" customHeight="1" x14ac:dyDescent="0.25">
      <c r="A82" s="249">
        <f t="shared" si="20"/>
        <v>65</v>
      </c>
      <c r="B82" s="288">
        <f t="shared" si="19"/>
        <v>1.4224537037037022E-2</v>
      </c>
      <c r="C82" s="7">
        <v>0.45645833333333335</v>
      </c>
      <c r="D82" s="7">
        <v>0.47068287037037038</v>
      </c>
      <c r="E82" s="119">
        <f>E81+$E$1</f>
        <v>0.35486111111111096</v>
      </c>
      <c r="F82" s="2">
        <f t="shared" si="18"/>
        <v>78</v>
      </c>
      <c r="G82" s="3" t="s">
        <v>239</v>
      </c>
      <c r="H82" s="4" t="s">
        <v>9</v>
      </c>
      <c r="I82" s="5" t="s">
        <v>257</v>
      </c>
      <c r="J82" s="289" t="s">
        <v>23</v>
      </c>
      <c r="K82" s="237">
        <f t="shared" si="16"/>
        <v>3.5532407407407596E-3</v>
      </c>
      <c r="L82" s="238">
        <f t="shared" si="17"/>
        <v>0.75020341741252894</v>
      </c>
    </row>
    <row r="83" spans="1:12" ht="42" customHeight="1" thickBot="1" x14ac:dyDescent="0.3">
      <c r="A83" s="246">
        <f t="shared" si="20"/>
        <v>66</v>
      </c>
      <c r="B83" s="284">
        <f t="shared" si="19"/>
        <v>1.4224537037037077E-2</v>
      </c>
      <c r="C83" s="158">
        <v>0.38535879629629627</v>
      </c>
      <c r="D83" s="158">
        <v>0.39958333333333335</v>
      </c>
      <c r="E83" s="135">
        <f>E82+$E$1</f>
        <v>0.3555555555555554</v>
      </c>
      <c r="F83" s="110">
        <f t="shared" si="18"/>
        <v>79</v>
      </c>
      <c r="G83" s="104" t="s">
        <v>268</v>
      </c>
      <c r="H83" s="95" t="s">
        <v>9</v>
      </c>
      <c r="I83" s="96" t="s">
        <v>147</v>
      </c>
      <c r="J83" s="285" t="s">
        <v>11</v>
      </c>
      <c r="K83" s="237">
        <f t="shared" si="16"/>
        <v>3.5532407407408151E-3</v>
      </c>
      <c r="L83" s="238">
        <f t="shared" si="17"/>
        <v>0.75020341741252594</v>
      </c>
    </row>
    <row r="84" spans="1:12" ht="42" customHeight="1" x14ac:dyDescent="0.25">
      <c r="A84" s="259">
        <f t="shared" si="20"/>
        <v>67</v>
      </c>
      <c r="B84" s="311">
        <f t="shared" si="19"/>
        <v>1.4236111111111116E-2</v>
      </c>
      <c r="C84" s="183">
        <v>0.44414351851851852</v>
      </c>
      <c r="D84" s="184">
        <v>0.45837962962962964</v>
      </c>
      <c r="E84" s="182">
        <f>E82+$E$1</f>
        <v>0.3555555555555554</v>
      </c>
      <c r="F84" s="181">
        <f>F81+1</f>
        <v>78</v>
      </c>
      <c r="G84" s="187" t="s">
        <v>266</v>
      </c>
      <c r="H84" s="41" t="s">
        <v>26</v>
      </c>
      <c r="I84" s="42" t="s">
        <v>232</v>
      </c>
      <c r="J84" s="188" t="s">
        <v>233</v>
      </c>
      <c r="K84" s="237">
        <f t="shared" si="16"/>
        <v>3.564814814814854E-3</v>
      </c>
      <c r="L84" s="238">
        <f t="shared" si="17"/>
        <v>0.74959349593495672</v>
      </c>
    </row>
    <row r="85" spans="1:12" ht="42" customHeight="1" thickBot="1" x14ac:dyDescent="0.3">
      <c r="A85" s="260"/>
      <c r="B85" s="314">
        <f>B84</f>
        <v>1.4236111111111116E-2</v>
      </c>
      <c r="C85" s="185">
        <f>C84</f>
        <v>0.44414351851851852</v>
      </c>
      <c r="D85" s="186">
        <f>D84</f>
        <v>0.45837962962962964</v>
      </c>
      <c r="E85" s="182">
        <f>E84</f>
        <v>0.3555555555555554</v>
      </c>
      <c r="F85" s="181">
        <f t="shared" ref="F85:F116" si="21">F84+1</f>
        <v>79</v>
      </c>
      <c r="G85" s="189" t="s">
        <v>266</v>
      </c>
      <c r="H85" s="43" t="s">
        <v>26</v>
      </c>
      <c r="I85" s="44" t="s">
        <v>234</v>
      </c>
      <c r="J85" s="190" t="s">
        <v>233</v>
      </c>
      <c r="K85" s="237">
        <f t="shared" si="16"/>
        <v>3.564814814814854E-3</v>
      </c>
      <c r="L85" s="238">
        <f t="shared" si="17"/>
        <v>0.74959349593495672</v>
      </c>
    </row>
    <row r="86" spans="1:12" ht="42" customHeight="1" x14ac:dyDescent="0.25">
      <c r="A86" s="250">
        <f>A84+1</f>
        <v>68</v>
      </c>
      <c r="B86" s="292">
        <f t="shared" ref="B86:B117" si="22">D86-C86</f>
        <v>1.4305555555555571E-2</v>
      </c>
      <c r="C86" s="25">
        <v>0.3538425925925926</v>
      </c>
      <c r="D86" s="25">
        <v>0.36814814814814817</v>
      </c>
      <c r="E86" s="119">
        <f t="shared" ref="E86:E109" si="23">E85+$E$1</f>
        <v>0.35624999999999984</v>
      </c>
      <c r="F86" s="2">
        <f t="shared" si="21"/>
        <v>80</v>
      </c>
      <c r="G86" s="20" t="s">
        <v>73</v>
      </c>
      <c r="H86" s="21" t="s">
        <v>9</v>
      </c>
      <c r="I86" s="22" t="s">
        <v>95</v>
      </c>
      <c r="J86" s="304" t="s">
        <v>15</v>
      </c>
      <c r="K86" s="237">
        <f t="shared" si="16"/>
        <v>3.6342592592593093E-3</v>
      </c>
      <c r="L86" s="238">
        <f t="shared" si="17"/>
        <v>0.74595469255663105</v>
      </c>
    </row>
    <row r="87" spans="1:12" ht="42" customHeight="1" x14ac:dyDescent="0.25">
      <c r="A87" s="249">
        <f t="shared" ref="A87:A117" si="24">A86+1</f>
        <v>69</v>
      </c>
      <c r="B87" s="288">
        <f t="shared" si="22"/>
        <v>1.4363425925925932E-2</v>
      </c>
      <c r="C87" s="7">
        <v>0.45268518518518519</v>
      </c>
      <c r="D87" s="7">
        <v>0.46704861111111112</v>
      </c>
      <c r="E87" s="119">
        <f t="shared" si="23"/>
        <v>0.35694444444444429</v>
      </c>
      <c r="F87" s="2">
        <f t="shared" si="21"/>
        <v>81</v>
      </c>
      <c r="G87" s="3" t="s">
        <v>239</v>
      </c>
      <c r="H87" s="4" t="s">
        <v>9</v>
      </c>
      <c r="I87" s="5" t="s">
        <v>250</v>
      </c>
      <c r="J87" s="289" t="s">
        <v>23</v>
      </c>
      <c r="K87" s="237">
        <f t="shared" si="16"/>
        <v>3.6921296296296702E-3</v>
      </c>
      <c r="L87" s="238">
        <f t="shared" si="17"/>
        <v>0.74294923448831318</v>
      </c>
    </row>
    <row r="88" spans="1:12" ht="42" customHeight="1" x14ac:dyDescent="0.25">
      <c r="A88" s="251">
        <f t="shared" si="24"/>
        <v>70</v>
      </c>
      <c r="B88" s="296">
        <f t="shared" si="22"/>
        <v>1.4374999999999971E-2</v>
      </c>
      <c r="C88" s="69">
        <v>0.42179398148148151</v>
      </c>
      <c r="D88" s="69">
        <v>0.43616898148148148</v>
      </c>
      <c r="E88" s="136">
        <f t="shared" si="23"/>
        <v>0.35763888888888873</v>
      </c>
      <c r="F88" s="137">
        <f t="shared" si="21"/>
        <v>82</v>
      </c>
      <c r="G88" s="79" t="s">
        <v>293</v>
      </c>
      <c r="H88" s="66" t="s">
        <v>9</v>
      </c>
      <c r="I88" s="67" t="s">
        <v>200</v>
      </c>
      <c r="J88" s="297" t="s">
        <v>23</v>
      </c>
      <c r="K88" s="237">
        <f t="shared" si="16"/>
        <v>3.703703703703709E-3</v>
      </c>
      <c r="L88" s="238">
        <f t="shared" si="17"/>
        <v>0.74235104669887186</v>
      </c>
    </row>
    <row r="89" spans="1:12" ht="42" customHeight="1" x14ac:dyDescent="0.25">
      <c r="A89" s="249">
        <f t="shared" si="24"/>
        <v>71</v>
      </c>
      <c r="B89" s="288">
        <f t="shared" si="22"/>
        <v>1.4386574074074066E-2</v>
      </c>
      <c r="C89" s="7">
        <v>0.38903935185185184</v>
      </c>
      <c r="D89" s="7">
        <v>0.40342592592592591</v>
      </c>
      <c r="E89" s="119">
        <f t="shared" si="23"/>
        <v>0.35833333333333317</v>
      </c>
      <c r="F89" s="2">
        <f t="shared" si="21"/>
        <v>83</v>
      </c>
      <c r="G89" s="3" t="s">
        <v>100</v>
      </c>
      <c r="H89" s="4" t="s">
        <v>9</v>
      </c>
      <c r="I89" s="5" t="s">
        <v>149</v>
      </c>
      <c r="J89" s="289" t="s">
        <v>23</v>
      </c>
      <c r="K89" s="237">
        <f t="shared" si="16"/>
        <v>3.7152777777778034E-3</v>
      </c>
      <c r="L89" s="238">
        <f t="shared" si="17"/>
        <v>0.74175382139983714</v>
      </c>
    </row>
    <row r="90" spans="1:12" ht="42" customHeight="1" x14ac:dyDescent="0.25">
      <c r="A90" s="249">
        <f t="shared" si="24"/>
        <v>72</v>
      </c>
      <c r="B90" s="288">
        <f t="shared" si="22"/>
        <v>1.439814814814816E-2</v>
      </c>
      <c r="C90" s="7">
        <v>0.38645833333333335</v>
      </c>
      <c r="D90" s="7">
        <v>0.40085648148148151</v>
      </c>
      <c r="E90" s="119">
        <f t="shared" si="23"/>
        <v>0.35902777777777761</v>
      </c>
      <c r="F90" s="2">
        <f t="shared" si="21"/>
        <v>84</v>
      </c>
      <c r="G90" s="3" t="s">
        <v>100</v>
      </c>
      <c r="H90" s="4" t="s">
        <v>9</v>
      </c>
      <c r="I90" s="5" t="s">
        <v>148</v>
      </c>
      <c r="J90" s="289" t="s">
        <v>11</v>
      </c>
      <c r="K90" s="237">
        <f t="shared" si="16"/>
        <v>3.7268518518518978E-3</v>
      </c>
      <c r="L90" s="238">
        <f t="shared" si="17"/>
        <v>0.7411575562700935</v>
      </c>
    </row>
    <row r="91" spans="1:12" ht="42" customHeight="1" x14ac:dyDescent="0.25">
      <c r="A91" s="256">
        <f t="shared" si="24"/>
        <v>73</v>
      </c>
      <c r="B91" s="305">
        <f t="shared" si="22"/>
        <v>1.4467592592592615E-2</v>
      </c>
      <c r="C91" s="73">
        <v>0.39450231481481479</v>
      </c>
      <c r="D91" s="73">
        <v>0.40896990740740741</v>
      </c>
      <c r="E91" s="140">
        <f t="shared" si="23"/>
        <v>0.35972222222222205</v>
      </c>
      <c r="F91" s="141">
        <f t="shared" si="21"/>
        <v>85</v>
      </c>
      <c r="G91" s="78" t="s">
        <v>279</v>
      </c>
      <c r="H91" s="70" t="s">
        <v>26</v>
      </c>
      <c r="I91" s="71" t="s">
        <v>157</v>
      </c>
      <c r="J91" s="306" t="s">
        <v>23</v>
      </c>
      <c r="K91" s="237">
        <f t="shared" si="16"/>
        <v>3.7962962962963531E-3</v>
      </c>
      <c r="L91" s="238">
        <f t="shared" si="17"/>
        <v>0.73759999999999648</v>
      </c>
    </row>
    <row r="92" spans="1:12" ht="42" customHeight="1" x14ac:dyDescent="0.25">
      <c r="A92" s="253">
        <f t="shared" si="24"/>
        <v>74</v>
      </c>
      <c r="B92" s="300">
        <f t="shared" si="22"/>
        <v>1.4467592592592615E-2</v>
      </c>
      <c r="C92" s="30">
        <v>0.4274074074074074</v>
      </c>
      <c r="D92" s="30">
        <v>0.44187500000000002</v>
      </c>
      <c r="E92" s="113">
        <f t="shared" si="23"/>
        <v>0.3604166666666665</v>
      </c>
      <c r="F92" s="53">
        <f t="shared" si="21"/>
        <v>86</v>
      </c>
      <c r="G92" s="26" t="s">
        <v>88</v>
      </c>
      <c r="H92" s="27" t="s">
        <v>26</v>
      </c>
      <c r="I92" s="28" t="s">
        <v>208</v>
      </c>
      <c r="J92" s="301" t="s">
        <v>23</v>
      </c>
      <c r="K92" s="237">
        <f t="shared" si="16"/>
        <v>3.7962962962963531E-3</v>
      </c>
      <c r="L92" s="238">
        <f t="shared" si="17"/>
        <v>0.73759999999999648</v>
      </c>
    </row>
    <row r="93" spans="1:12" ht="42" customHeight="1" x14ac:dyDescent="0.25">
      <c r="A93" s="249">
        <f t="shared" si="24"/>
        <v>75</v>
      </c>
      <c r="B93" s="288">
        <f t="shared" si="22"/>
        <v>1.4560185185185204E-2</v>
      </c>
      <c r="C93" s="7">
        <v>0.43677083333333333</v>
      </c>
      <c r="D93" s="7">
        <v>0.45133101851851853</v>
      </c>
      <c r="E93" s="119">
        <f t="shared" si="23"/>
        <v>0.36111111111111094</v>
      </c>
      <c r="F93" s="2">
        <f t="shared" si="21"/>
        <v>87</v>
      </c>
      <c r="G93" s="3" t="s">
        <v>88</v>
      </c>
      <c r="H93" s="4" t="s">
        <v>9</v>
      </c>
      <c r="I93" s="5" t="s">
        <v>219</v>
      </c>
      <c r="J93" s="290" t="s">
        <v>168</v>
      </c>
      <c r="K93" s="237">
        <f t="shared" si="16"/>
        <v>3.8888888888889417E-3</v>
      </c>
      <c r="L93" s="238">
        <f t="shared" si="17"/>
        <v>0.73290937996820016</v>
      </c>
    </row>
    <row r="94" spans="1:12" ht="42" customHeight="1" x14ac:dyDescent="0.25">
      <c r="A94" s="249">
        <f t="shared" si="24"/>
        <v>76</v>
      </c>
      <c r="B94" s="288">
        <f t="shared" si="22"/>
        <v>1.460648148148147E-2</v>
      </c>
      <c r="C94" s="7">
        <v>0.45762731481481483</v>
      </c>
      <c r="D94" s="7">
        <v>0.4722337962962963</v>
      </c>
      <c r="E94" s="119">
        <f t="shared" si="23"/>
        <v>0.36180555555555538</v>
      </c>
      <c r="F94" s="2">
        <f t="shared" si="21"/>
        <v>88</v>
      </c>
      <c r="G94" s="3" t="s">
        <v>239</v>
      </c>
      <c r="H94" s="4" t="s">
        <v>9</v>
      </c>
      <c r="I94" s="5" t="s">
        <v>259</v>
      </c>
      <c r="J94" s="289" t="s">
        <v>23</v>
      </c>
      <c r="K94" s="237">
        <f t="shared" si="16"/>
        <v>3.9351851851852082E-3</v>
      </c>
      <c r="L94" s="238">
        <f t="shared" si="17"/>
        <v>0.73058637083993483</v>
      </c>
    </row>
    <row r="95" spans="1:12" ht="42" customHeight="1" x14ac:dyDescent="0.25">
      <c r="A95" s="249">
        <f t="shared" si="24"/>
        <v>77</v>
      </c>
      <c r="B95" s="288">
        <f t="shared" si="22"/>
        <v>1.4641203703703698E-2</v>
      </c>
      <c r="C95" s="7">
        <v>0.3386689814814815</v>
      </c>
      <c r="D95" s="7">
        <v>0.3533101851851852</v>
      </c>
      <c r="E95" s="119">
        <f t="shared" si="23"/>
        <v>0.36249999999999982</v>
      </c>
      <c r="F95" s="2">
        <f t="shared" si="21"/>
        <v>89</v>
      </c>
      <c r="G95" s="3" t="s">
        <v>68</v>
      </c>
      <c r="H95" s="4" t="s">
        <v>9</v>
      </c>
      <c r="I95" s="5" t="s">
        <v>69</v>
      </c>
      <c r="J95" s="289" t="s">
        <v>305</v>
      </c>
      <c r="K95" s="237">
        <f t="shared" si="16"/>
        <v>3.9699074074074359E-3</v>
      </c>
      <c r="L95" s="238">
        <f t="shared" si="17"/>
        <v>0.72885375494070936</v>
      </c>
    </row>
    <row r="96" spans="1:12" ht="42" customHeight="1" x14ac:dyDescent="0.25">
      <c r="A96" s="249">
        <f t="shared" si="24"/>
        <v>78</v>
      </c>
      <c r="B96" s="288">
        <f t="shared" si="22"/>
        <v>1.4675925925925926E-2</v>
      </c>
      <c r="C96" s="7">
        <v>0.36488425925925927</v>
      </c>
      <c r="D96" s="7">
        <v>0.37956018518518519</v>
      </c>
      <c r="E96" s="119">
        <f t="shared" si="23"/>
        <v>0.36319444444444426</v>
      </c>
      <c r="F96" s="2">
        <f t="shared" si="21"/>
        <v>90</v>
      </c>
      <c r="G96" s="3" t="s">
        <v>109</v>
      </c>
      <c r="H96" s="4" t="s">
        <v>9</v>
      </c>
      <c r="I96" s="5" t="s">
        <v>116</v>
      </c>
      <c r="J96" s="290" t="s">
        <v>15</v>
      </c>
      <c r="K96" s="237">
        <f t="shared" si="16"/>
        <v>4.0046296296296635E-3</v>
      </c>
      <c r="L96" s="238">
        <f t="shared" si="17"/>
        <v>0.72712933753942988</v>
      </c>
    </row>
    <row r="97" spans="1:16" ht="42" customHeight="1" x14ac:dyDescent="0.25">
      <c r="A97" s="253">
        <f t="shared" si="24"/>
        <v>79</v>
      </c>
      <c r="B97" s="300">
        <f t="shared" si="22"/>
        <v>1.468750000000002E-2</v>
      </c>
      <c r="C97" s="30">
        <v>0.43354166666666666</v>
      </c>
      <c r="D97" s="30">
        <v>0.44822916666666668</v>
      </c>
      <c r="E97" s="113">
        <f t="shared" si="23"/>
        <v>0.36388888888888871</v>
      </c>
      <c r="F97" s="53">
        <f t="shared" si="21"/>
        <v>91</v>
      </c>
      <c r="G97" s="26" t="s">
        <v>88</v>
      </c>
      <c r="H97" s="27" t="s">
        <v>26</v>
      </c>
      <c r="I97" s="28" t="s">
        <v>213</v>
      </c>
      <c r="J97" s="301" t="s">
        <v>23</v>
      </c>
      <c r="K97" s="237">
        <f t="shared" si="16"/>
        <v>4.0162037037037579E-3</v>
      </c>
      <c r="L97" s="238">
        <f t="shared" si="17"/>
        <v>0.72655634357761689</v>
      </c>
    </row>
    <row r="98" spans="1:16" ht="42" customHeight="1" x14ac:dyDescent="0.25">
      <c r="A98" s="249">
        <f t="shared" si="24"/>
        <v>80</v>
      </c>
      <c r="B98" s="288">
        <f t="shared" si="22"/>
        <v>1.4733796296296287E-2</v>
      </c>
      <c r="C98" s="7">
        <v>0.38350694444444444</v>
      </c>
      <c r="D98" s="7">
        <v>0.39824074074074073</v>
      </c>
      <c r="E98" s="119">
        <f t="shared" si="23"/>
        <v>0.36458333333333315</v>
      </c>
      <c r="F98" s="2">
        <f t="shared" si="21"/>
        <v>92</v>
      </c>
      <c r="G98" s="3" t="s">
        <v>73</v>
      </c>
      <c r="H98" s="4" t="s">
        <v>9</v>
      </c>
      <c r="I98" s="5" t="s">
        <v>141</v>
      </c>
      <c r="J98" s="289" t="s">
        <v>307</v>
      </c>
      <c r="K98" s="237">
        <f t="shared" si="16"/>
        <v>4.0625000000000244E-3</v>
      </c>
      <c r="L98" s="238">
        <f t="shared" si="17"/>
        <v>0.72427336999214265</v>
      </c>
    </row>
    <row r="99" spans="1:16" ht="42" customHeight="1" x14ac:dyDescent="0.25">
      <c r="A99" s="249">
        <f t="shared" si="24"/>
        <v>81</v>
      </c>
      <c r="B99" s="288">
        <f t="shared" si="22"/>
        <v>1.4837962962962969E-2</v>
      </c>
      <c r="C99" s="7">
        <v>0.39506944444444442</v>
      </c>
      <c r="D99" s="7">
        <v>0.40990740740740739</v>
      </c>
      <c r="E99" s="119">
        <f t="shared" si="23"/>
        <v>0.36527777777777759</v>
      </c>
      <c r="F99" s="2">
        <f t="shared" si="21"/>
        <v>93</v>
      </c>
      <c r="G99" s="3" t="s">
        <v>68</v>
      </c>
      <c r="H99" s="4" t="s">
        <v>9</v>
      </c>
      <c r="I99" s="5" t="s">
        <v>160</v>
      </c>
      <c r="J99" s="290" t="s">
        <v>15</v>
      </c>
      <c r="K99" s="237">
        <f t="shared" si="16"/>
        <v>4.1666666666667074E-3</v>
      </c>
      <c r="L99" s="238">
        <f t="shared" si="17"/>
        <v>0.71918876755069938</v>
      </c>
    </row>
    <row r="100" spans="1:16" ht="42" customHeight="1" x14ac:dyDescent="0.25">
      <c r="A100" s="249">
        <f t="shared" si="24"/>
        <v>82</v>
      </c>
      <c r="B100" s="288">
        <f t="shared" si="22"/>
        <v>1.4849537037037008E-2</v>
      </c>
      <c r="C100" s="7">
        <v>0.43118055555555557</v>
      </c>
      <c r="D100" s="7">
        <v>0.44603009259259258</v>
      </c>
      <c r="E100" s="119">
        <f t="shared" si="23"/>
        <v>0.36597222222222203</v>
      </c>
      <c r="F100" s="2">
        <f t="shared" si="21"/>
        <v>94</v>
      </c>
      <c r="G100" s="3" t="s">
        <v>152</v>
      </c>
      <c r="H100" s="4" t="s">
        <v>9</v>
      </c>
      <c r="I100" s="5" t="s">
        <v>203</v>
      </c>
      <c r="J100" s="289" t="s">
        <v>41</v>
      </c>
      <c r="K100" s="237">
        <f t="shared" si="16"/>
        <v>4.1782407407407463E-3</v>
      </c>
      <c r="L100" s="238">
        <f t="shared" si="17"/>
        <v>0.71862821512080965</v>
      </c>
    </row>
    <row r="101" spans="1:16" ht="42" customHeight="1" x14ac:dyDescent="0.25">
      <c r="A101" s="245">
        <f t="shared" si="24"/>
        <v>83</v>
      </c>
      <c r="B101" s="282">
        <f t="shared" si="22"/>
        <v>1.4861111111111103E-2</v>
      </c>
      <c r="C101" s="89">
        <v>0.32839120370370373</v>
      </c>
      <c r="D101" s="89">
        <v>0.34325231481481483</v>
      </c>
      <c r="E101" s="135">
        <f t="shared" si="23"/>
        <v>0.36666666666666647</v>
      </c>
      <c r="F101" s="110">
        <f t="shared" si="21"/>
        <v>95</v>
      </c>
      <c r="G101" s="85" t="s">
        <v>287</v>
      </c>
      <c r="H101" s="86" t="s">
        <v>9</v>
      </c>
      <c r="I101" s="87" t="s">
        <v>51</v>
      </c>
      <c r="J101" s="294" t="s">
        <v>307</v>
      </c>
      <c r="K101" s="237">
        <f t="shared" si="16"/>
        <v>4.1898148148148406E-3</v>
      </c>
      <c r="L101" s="238">
        <f t="shared" si="17"/>
        <v>0.71806853582554331</v>
      </c>
    </row>
    <row r="102" spans="1:16" ht="42" customHeight="1" x14ac:dyDescent="0.25">
      <c r="A102" s="249">
        <f t="shared" si="24"/>
        <v>84</v>
      </c>
      <c r="B102" s="288">
        <f t="shared" si="22"/>
        <v>1.4930555555555558E-2</v>
      </c>
      <c r="C102" s="7">
        <v>0.42512731481481481</v>
      </c>
      <c r="D102" s="7">
        <v>0.44005787037037036</v>
      </c>
      <c r="E102" s="119">
        <f t="shared" si="23"/>
        <v>0.36736111111111092</v>
      </c>
      <c r="F102" s="2">
        <f t="shared" si="21"/>
        <v>96</v>
      </c>
      <c r="G102" s="3" t="s">
        <v>152</v>
      </c>
      <c r="H102" s="4" t="s">
        <v>9</v>
      </c>
      <c r="I102" s="5" t="s">
        <v>204</v>
      </c>
      <c r="J102" s="289" t="s">
        <v>23</v>
      </c>
      <c r="K102" s="237">
        <f t="shared" si="16"/>
        <v>4.2592592592592959E-3</v>
      </c>
      <c r="L102" s="238">
        <f t="shared" si="17"/>
        <v>0.7147286821705402</v>
      </c>
    </row>
    <row r="103" spans="1:16" ht="42" customHeight="1" x14ac:dyDescent="0.25">
      <c r="A103" s="253">
        <f t="shared" si="24"/>
        <v>85</v>
      </c>
      <c r="B103" s="300">
        <f t="shared" si="22"/>
        <v>1.4965277777777786E-2</v>
      </c>
      <c r="C103" s="30">
        <v>0.43604166666666666</v>
      </c>
      <c r="D103" s="30">
        <v>0.45100694444444445</v>
      </c>
      <c r="E103" s="113">
        <f t="shared" si="23"/>
        <v>0.36805555555555536</v>
      </c>
      <c r="F103" s="53">
        <f t="shared" si="21"/>
        <v>97</v>
      </c>
      <c r="G103" s="26" t="s">
        <v>88</v>
      </c>
      <c r="H103" s="27" t="s">
        <v>26</v>
      </c>
      <c r="I103" s="28" t="s">
        <v>211</v>
      </c>
      <c r="J103" s="301" t="s">
        <v>168</v>
      </c>
      <c r="K103" s="237">
        <f t="shared" si="16"/>
        <v>4.2939814814815236E-3</v>
      </c>
      <c r="L103" s="238">
        <f t="shared" si="17"/>
        <v>0.71307037896364778</v>
      </c>
    </row>
    <row r="104" spans="1:16" ht="42" customHeight="1" x14ac:dyDescent="0.25">
      <c r="A104" s="253">
        <f t="shared" si="24"/>
        <v>86</v>
      </c>
      <c r="B104" s="300">
        <f t="shared" si="22"/>
        <v>1.4988425925925919E-2</v>
      </c>
      <c r="C104" s="30">
        <v>0.37133101851851852</v>
      </c>
      <c r="D104" s="30">
        <v>0.38631944444444444</v>
      </c>
      <c r="E104" s="113">
        <f t="shared" si="23"/>
        <v>0.3687499999999998</v>
      </c>
      <c r="F104" s="53">
        <f t="shared" si="21"/>
        <v>98</v>
      </c>
      <c r="G104" s="26" t="s">
        <v>124</v>
      </c>
      <c r="H104" s="27" t="s">
        <v>26</v>
      </c>
      <c r="I104" s="28" t="s">
        <v>125</v>
      </c>
      <c r="J104" s="301" t="s">
        <v>15</v>
      </c>
      <c r="K104" s="237">
        <f t="shared" si="16"/>
        <v>4.3171296296296569E-3</v>
      </c>
      <c r="L104" s="238">
        <f t="shared" si="17"/>
        <v>0.71196911196911006</v>
      </c>
    </row>
    <row r="105" spans="1:16" ht="42" customHeight="1" x14ac:dyDescent="0.25">
      <c r="A105" s="249">
        <f t="shared" si="24"/>
        <v>87</v>
      </c>
      <c r="B105" s="288">
        <f t="shared" si="22"/>
        <v>1.5011574074074108E-2</v>
      </c>
      <c r="C105" s="7">
        <v>0.38134259259259257</v>
      </c>
      <c r="D105" s="7">
        <v>0.39635416666666667</v>
      </c>
      <c r="E105" s="119">
        <f t="shared" si="23"/>
        <v>0.36944444444444424</v>
      </c>
      <c r="F105" s="2">
        <f t="shared" si="21"/>
        <v>99</v>
      </c>
      <c r="G105" s="3" t="s">
        <v>100</v>
      </c>
      <c r="H105" s="4" t="s">
        <v>9</v>
      </c>
      <c r="I105" s="5" t="s">
        <v>139</v>
      </c>
      <c r="J105" s="290" t="s">
        <v>15</v>
      </c>
      <c r="K105" s="237">
        <f t="shared" si="16"/>
        <v>4.3402777777778456E-3</v>
      </c>
      <c r="L105" s="238">
        <f t="shared" si="17"/>
        <v>0.71087124132613333</v>
      </c>
    </row>
    <row r="106" spans="1:16" ht="42" customHeight="1" x14ac:dyDescent="0.25">
      <c r="A106" s="249">
        <f t="shared" si="24"/>
        <v>88</v>
      </c>
      <c r="B106" s="288">
        <f t="shared" si="22"/>
        <v>1.5023148148148147E-2</v>
      </c>
      <c r="C106" s="7">
        <v>0.45837962962962964</v>
      </c>
      <c r="D106" s="7">
        <v>0.47340277777777778</v>
      </c>
      <c r="E106" s="119">
        <f t="shared" si="23"/>
        <v>0.37013888888888868</v>
      </c>
      <c r="F106" s="2">
        <f t="shared" si="21"/>
        <v>100</v>
      </c>
      <c r="G106" s="3" t="s">
        <v>239</v>
      </c>
      <c r="H106" s="4" t="s">
        <v>9</v>
      </c>
      <c r="I106" s="5" t="s">
        <v>260</v>
      </c>
      <c r="J106" s="289" t="s">
        <v>23</v>
      </c>
      <c r="K106" s="237">
        <f t="shared" si="16"/>
        <v>4.3518518518518845E-3</v>
      </c>
      <c r="L106" s="238">
        <f t="shared" si="17"/>
        <v>0.71032357473035224</v>
      </c>
      <c r="P106" t="s">
        <v>308</v>
      </c>
    </row>
    <row r="107" spans="1:16" ht="42" customHeight="1" x14ac:dyDescent="0.25">
      <c r="A107" s="249">
        <f t="shared" si="24"/>
        <v>89</v>
      </c>
      <c r="B107" s="288">
        <f t="shared" si="22"/>
        <v>1.504629629629628E-2</v>
      </c>
      <c r="C107" s="7">
        <v>0.32695601851851852</v>
      </c>
      <c r="D107" s="7">
        <v>0.3420023148148148</v>
      </c>
      <c r="E107" s="119">
        <f t="shared" si="23"/>
        <v>0.37083333333333313</v>
      </c>
      <c r="F107" s="2">
        <f t="shared" si="21"/>
        <v>101</v>
      </c>
      <c r="G107" s="3" t="s">
        <v>42</v>
      </c>
      <c r="H107" s="4" t="s">
        <v>9</v>
      </c>
      <c r="I107" s="5" t="s">
        <v>50</v>
      </c>
      <c r="J107" s="290" t="s">
        <v>15</v>
      </c>
      <c r="K107" s="237">
        <f t="shared" si="16"/>
        <v>4.3750000000000178E-3</v>
      </c>
      <c r="L107" s="238">
        <f t="shared" si="17"/>
        <v>0.70923076923076778</v>
      </c>
    </row>
    <row r="108" spans="1:16" ht="42" customHeight="1" x14ac:dyDescent="0.25">
      <c r="A108" s="256">
        <f t="shared" si="24"/>
        <v>90</v>
      </c>
      <c r="B108" s="305">
        <f t="shared" si="22"/>
        <v>1.5057870370370374E-2</v>
      </c>
      <c r="C108" s="73">
        <v>0.39090277777777777</v>
      </c>
      <c r="D108" s="73">
        <v>0.40596064814814814</v>
      </c>
      <c r="E108" s="140">
        <f t="shared" si="23"/>
        <v>0.37152777777777757</v>
      </c>
      <c r="F108" s="141">
        <f t="shared" si="21"/>
        <v>102</v>
      </c>
      <c r="G108" s="78" t="s">
        <v>270</v>
      </c>
      <c r="H108" s="70" t="s">
        <v>26</v>
      </c>
      <c r="I108" s="71" t="s">
        <v>155</v>
      </c>
      <c r="J108" s="306" t="s">
        <v>23</v>
      </c>
      <c r="K108" s="237">
        <f t="shared" si="16"/>
        <v>4.3865740740741122E-3</v>
      </c>
      <c r="L108" s="238">
        <f t="shared" si="17"/>
        <v>0.70868562644119659</v>
      </c>
    </row>
    <row r="109" spans="1:16" ht="42" customHeight="1" x14ac:dyDescent="0.25">
      <c r="A109" s="253">
        <f t="shared" si="24"/>
        <v>91</v>
      </c>
      <c r="B109" s="300">
        <f t="shared" si="22"/>
        <v>1.5092592592592602E-2</v>
      </c>
      <c r="C109" s="30">
        <v>0.39868055555555554</v>
      </c>
      <c r="D109" s="30">
        <v>0.41377314814814814</v>
      </c>
      <c r="E109" s="113">
        <f t="shared" si="23"/>
        <v>0.37222222222222201</v>
      </c>
      <c r="F109" s="53">
        <f t="shared" si="21"/>
        <v>103</v>
      </c>
      <c r="G109" s="26" t="s">
        <v>63</v>
      </c>
      <c r="H109" s="27" t="s">
        <v>26</v>
      </c>
      <c r="I109" s="28" t="s">
        <v>158</v>
      </c>
      <c r="J109" s="301" t="s">
        <v>15</v>
      </c>
      <c r="K109" s="237">
        <f t="shared" si="16"/>
        <v>4.4212962962963398E-3</v>
      </c>
      <c r="L109" s="238">
        <f t="shared" si="17"/>
        <v>0.70705521472392363</v>
      </c>
    </row>
    <row r="110" spans="1:16" ht="42" customHeight="1" x14ac:dyDescent="0.25">
      <c r="A110" s="253">
        <f t="shared" si="24"/>
        <v>92</v>
      </c>
      <c r="B110" s="300">
        <f t="shared" si="22"/>
        <v>1.5150462962962963E-2</v>
      </c>
      <c r="C110" s="30">
        <v>0.40879629629629627</v>
      </c>
      <c r="D110" s="30">
        <v>0.42394675925925923</v>
      </c>
      <c r="E110" s="113">
        <f>E108+$E$1</f>
        <v>0.37222222222222201</v>
      </c>
      <c r="F110" s="53">
        <f t="shared" si="21"/>
        <v>104</v>
      </c>
      <c r="G110" s="26" t="s">
        <v>152</v>
      </c>
      <c r="H110" s="27" t="s">
        <v>26</v>
      </c>
      <c r="I110" s="28" t="s">
        <v>183</v>
      </c>
      <c r="J110" s="301" t="s">
        <v>15</v>
      </c>
      <c r="K110" s="237">
        <f t="shared" si="16"/>
        <v>4.4791666666667007E-3</v>
      </c>
      <c r="L110" s="238">
        <f t="shared" si="17"/>
        <v>0.70435446906034915</v>
      </c>
    </row>
    <row r="111" spans="1:16" ht="42" customHeight="1" x14ac:dyDescent="0.25">
      <c r="A111" s="249">
        <f t="shared" si="24"/>
        <v>93</v>
      </c>
      <c r="B111" s="288">
        <f t="shared" si="22"/>
        <v>1.5173611111111096E-2</v>
      </c>
      <c r="C111" s="7">
        <v>0.33784722222222224</v>
      </c>
      <c r="D111" s="7">
        <v>0.35302083333333334</v>
      </c>
      <c r="E111" s="119">
        <f>E110+$E$1</f>
        <v>0.37291666666666645</v>
      </c>
      <c r="F111" s="2">
        <f t="shared" si="21"/>
        <v>105</v>
      </c>
      <c r="G111" s="3" t="s">
        <v>56</v>
      </c>
      <c r="H111" s="4" t="s">
        <v>9</v>
      </c>
      <c r="I111" s="5" t="s">
        <v>65</v>
      </c>
      <c r="J111" s="290" t="s">
        <v>15</v>
      </c>
      <c r="K111" s="237">
        <f t="shared" si="16"/>
        <v>4.502314814814834E-3</v>
      </c>
      <c r="L111" s="238">
        <f t="shared" si="17"/>
        <v>0.70327993897787788</v>
      </c>
    </row>
    <row r="112" spans="1:16" ht="42" customHeight="1" x14ac:dyDescent="0.25">
      <c r="A112" s="249">
        <f t="shared" si="24"/>
        <v>94</v>
      </c>
      <c r="B112" s="288">
        <f t="shared" si="22"/>
        <v>1.5173611111111096E-2</v>
      </c>
      <c r="C112" s="7">
        <v>0.35621527777777778</v>
      </c>
      <c r="D112" s="7">
        <v>0.37138888888888888</v>
      </c>
      <c r="E112" s="119">
        <f>E111+$E$1</f>
        <v>0.37361111111111089</v>
      </c>
      <c r="F112" s="2">
        <f t="shared" si="21"/>
        <v>106</v>
      </c>
      <c r="G112" s="3" t="s">
        <v>80</v>
      </c>
      <c r="H112" s="4" t="s">
        <v>9</v>
      </c>
      <c r="I112" s="5" t="s">
        <v>99</v>
      </c>
      <c r="J112" s="290" t="s">
        <v>15</v>
      </c>
      <c r="K112" s="237">
        <f t="shared" si="16"/>
        <v>4.502314814814834E-3</v>
      </c>
      <c r="L112" s="238">
        <f t="shared" si="17"/>
        <v>0.70327993897787788</v>
      </c>
    </row>
    <row r="113" spans="1:12" ht="42" customHeight="1" x14ac:dyDescent="0.25">
      <c r="A113" s="262">
        <f t="shared" si="24"/>
        <v>95</v>
      </c>
      <c r="B113" s="315">
        <f t="shared" si="22"/>
        <v>1.5173611111111152E-2</v>
      </c>
      <c r="C113" s="99">
        <v>0.31537037037037036</v>
      </c>
      <c r="D113" s="99">
        <v>0.33054398148148151</v>
      </c>
      <c r="E113" s="138">
        <f>E111+$E$1</f>
        <v>0.37361111111111089</v>
      </c>
      <c r="F113" s="139">
        <f t="shared" si="21"/>
        <v>107</v>
      </c>
      <c r="G113" s="102" t="s">
        <v>295</v>
      </c>
      <c r="H113" s="106" t="s">
        <v>9</v>
      </c>
      <c r="I113" s="107" t="s">
        <v>21</v>
      </c>
      <c r="J113" s="316" t="s">
        <v>15</v>
      </c>
      <c r="K113" s="237">
        <f t="shared" si="16"/>
        <v>4.5023148148148895E-3</v>
      </c>
      <c r="L113" s="238">
        <f t="shared" si="17"/>
        <v>0.70327993897787533</v>
      </c>
    </row>
    <row r="114" spans="1:12" ht="42" customHeight="1" x14ac:dyDescent="0.25">
      <c r="A114" s="256">
        <f t="shared" si="24"/>
        <v>96</v>
      </c>
      <c r="B114" s="305">
        <f t="shared" si="22"/>
        <v>1.5208333333333324E-2</v>
      </c>
      <c r="C114" s="73">
        <v>0.32623842592592595</v>
      </c>
      <c r="D114" s="73">
        <v>0.34144675925925927</v>
      </c>
      <c r="E114" s="140">
        <f>E113+$E$1</f>
        <v>0.37430555555555534</v>
      </c>
      <c r="F114" s="141">
        <f t="shared" si="21"/>
        <v>108</v>
      </c>
      <c r="G114" s="78" t="s">
        <v>286</v>
      </c>
      <c r="H114" s="70" t="s">
        <v>26</v>
      </c>
      <c r="I114" s="71" t="s">
        <v>43</v>
      </c>
      <c r="J114" s="306" t="s">
        <v>307</v>
      </c>
      <c r="K114" s="237">
        <f t="shared" si="16"/>
        <v>4.5370370370370616E-3</v>
      </c>
      <c r="L114" s="238">
        <f t="shared" si="17"/>
        <v>0.70167427701674101</v>
      </c>
    </row>
    <row r="115" spans="1:12" ht="42" customHeight="1" x14ac:dyDescent="0.25">
      <c r="A115" s="249">
        <f t="shared" si="24"/>
        <v>97</v>
      </c>
      <c r="B115" s="288">
        <f t="shared" si="22"/>
        <v>1.5208333333333379E-2</v>
      </c>
      <c r="C115" s="7">
        <v>0.40633101851851849</v>
      </c>
      <c r="D115" s="7">
        <v>0.42153935185185187</v>
      </c>
      <c r="E115" s="119">
        <f>E114+$E$1</f>
        <v>0.37499999999999978</v>
      </c>
      <c r="F115" s="2">
        <f t="shared" si="21"/>
        <v>109</v>
      </c>
      <c r="G115" s="3" t="s">
        <v>124</v>
      </c>
      <c r="H115" s="4" t="s">
        <v>9</v>
      </c>
      <c r="I115" s="5" t="s">
        <v>179</v>
      </c>
      <c r="J115" s="290" t="s">
        <v>15</v>
      </c>
      <c r="K115" s="237">
        <f t="shared" si="16"/>
        <v>4.5370370370371171E-3</v>
      </c>
      <c r="L115" s="238">
        <f t="shared" si="17"/>
        <v>0.70167427701673846</v>
      </c>
    </row>
    <row r="116" spans="1:12" ht="42" customHeight="1" thickBot="1" x14ac:dyDescent="0.3">
      <c r="A116" s="263">
        <f t="shared" si="24"/>
        <v>98</v>
      </c>
      <c r="B116" s="317">
        <f t="shared" si="22"/>
        <v>1.5277777777777779E-2</v>
      </c>
      <c r="C116" s="40">
        <v>0.39978009259259262</v>
      </c>
      <c r="D116" s="40">
        <v>0.4150578703703704</v>
      </c>
      <c r="E116" s="113">
        <f>E115+$E$1</f>
        <v>0.37569444444444422</v>
      </c>
      <c r="F116" s="53">
        <f t="shared" si="21"/>
        <v>110</v>
      </c>
      <c r="G116" s="36" t="s">
        <v>88</v>
      </c>
      <c r="H116" s="37" t="s">
        <v>26</v>
      </c>
      <c r="I116" s="38" t="s">
        <v>167</v>
      </c>
      <c r="J116" s="318" t="s">
        <v>168</v>
      </c>
      <c r="K116" s="237">
        <f t="shared" si="16"/>
        <v>4.6064814814815169E-3</v>
      </c>
      <c r="L116" s="238">
        <f t="shared" si="17"/>
        <v>0.69848484848484615</v>
      </c>
    </row>
    <row r="117" spans="1:12" ht="42" customHeight="1" x14ac:dyDescent="0.25">
      <c r="A117" s="247">
        <f t="shared" si="24"/>
        <v>99</v>
      </c>
      <c r="B117" s="286">
        <f t="shared" si="22"/>
        <v>1.5277777777777779E-2</v>
      </c>
      <c r="C117" s="159">
        <v>0.44601851851851854</v>
      </c>
      <c r="D117" s="160">
        <v>0.46129629629629632</v>
      </c>
      <c r="E117" s="157">
        <f>E115+$E$1</f>
        <v>0.37569444444444422</v>
      </c>
      <c r="F117" s="156">
        <f t="shared" ref="F117:F148" si="25">F116+1</f>
        <v>111</v>
      </c>
      <c r="G117" s="103" t="s">
        <v>231</v>
      </c>
      <c r="H117" s="60" t="s">
        <v>9</v>
      </c>
      <c r="I117" s="61" t="s">
        <v>237</v>
      </c>
      <c r="J117" s="163" t="s">
        <v>233</v>
      </c>
      <c r="K117" s="237">
        <f t="shared" si="16"/>
        <v>4.6064814814815169E-3</v>
      </c>
      <c r="L117" s="238">
        <f t="shared" si="17"/>
        <v>0.69848484848484615</v>
      </c>
    </row>
    <row r="118" spans="1:12" ht="42" customHeight="1" thickBot="1" x14ac:dyDescent="0.3">
      <c r="A118" s="248"/>
      <c r="B118" s="319">
        <f>B117</f>
        <v>1.5277777777777779E-2</v>
      </c>
      <c r="C118" s="161">
        <f>C117</f>
        <v>0.44601851851851854</v>
      </c>
      <c r="D118" s="162">
        <f>D117</f>
        <v>0.46129629629629632</v>
      </c>
      <c r="E118" s="157">
        <f>E117</f>
        <v>0.37569444444444422</v>
      </c>
      <c r="F118" s="156">
        <f t="shared" si="25"/>
        <v>112</v>
      </c>
      <c r="G118" s="105" t="s">
        <v>231</v>
      </c>
      <c r="H118" s="62" t="s">
        <v>9</v>
      </c>
      <c r="I118" s="63" t="s">
        <v>238</v>
      </c>
      <c r="J118" s="120" t="s">
        <v>233</v>
      </c>
      <c r="K118" s="237">
        <f t="shared" si="16"/>
        <v>4.6064814814815169E-3</v>
      </c>
      <c r="L118" s="238">
        <f t="shared" si="17"/>
        <v>0.69848484848484615</v>
      </c>
    </row>
    <row r="119" spans="1:12" ht="42" customHeight="1" x14ac:dyDescent="0.25">
      <c r="A119" s="257">
        <f>A117+1</f>
        <v>100</v>
      </c>
      <c r="B119" s="307">
        <f t="shared" ref="B119:B127" si="26">D119-C119</f>
        <v>1.5300925925925912E-2</v>
      </c>
      <c r="C119" s="52">
        <v>0.32211805555555556</v>
      </c>
      <c r="D119" s="52">
        <v>0.33741898148148147</v>
      </c>
      <c r="E119" s="113">
        <f t="shared" ref="E119:E126" si="27">E118+$E$1</f>
        <v>0.37638888888888866</v>
      </c>
      <c r="F119" s="53">
        <f t="shared" si="25"/>
        <v>113</v>
      </c>
      <c r="G119" s="48" t="s">
        <v>42</v>
      </c>
      <c r="H119" s="49" t="s">
        <v>26</v>
      </c>
      <c r="I119" s="50" t="s">
        <v>49</v>
      </c>
      <c r="J119" s="308" t="s">
        <v>23</v>
      </c>
      <c r="K119" s="237">
        <f t="shared" si="16"/>
        <v>4.6296296296296502E-3</v>
      </c>
      <c r="L119" s="238">
        <f t="shared" si="17"/>
        <v>0.69742813918305435</v>
      </c>
    </row>
    <row r="120" spans="1:12" ht="42" customHeight="1" x14ac:dyDescent="0.25">
      <c r="A120" s="245">
        <f t="shared" ref="A120:A127" si="28">A119+1</f>
        <v>101</v>
      </c>
      <c r="B120" s="282">
        <f t="shared" si="26"/>
        <v>1.533564814814814E-2</v>
      </c>
      <c r="C120" s="90">
        <v>0.37618055555555557</v>
      </c>
      <c r="D120" s="90">
        <v>0.39151620370370371</v>
      </c>
      <c r="E120" s="119">
        <f t="shared" si="27"/>
        <v>0.3770833333333331</v>
      </c>
      <c r="F120" s="2">
        <f t="shared" si="25"/>
        <v>114</v>
      </c>
      <c r="G120" s="85" t="s">
        <v>301</v>
      </c>
      <c r="H120" s="86" t="s">
        <v>9</v>
      </c>
      <c r="I120" s="87" t="s">
        <v>134</v>
      </c>
      <c r="J120" s="283" t="s">
        <v>15</v>
      </c>
      <c r="K120" s="237">
        <f t="shared" si="16"/>
        <v>4.6643518518518778E-3</v>
      </c>
      <c r="L120" s="238">
        <f t="shared" si="17"/>
        <v>0.69584905660377172</v>
      </c>
    </row>
    <row r="121" spans="1:12" ht="42" customHeight="1" x14ac:dyDescent="0.25">
      <c r="A121" s="256">
        <f t="shared" si="28"/>
        <v>102</v>
      </c>
      <c r="B121" s="305">
        <f t="shared" si="26"/>
        <v>1.5370370370370368E-2</v>
      </c>
      <c r="C121" s="73">
        <v>0.3722685185185185</v>
      </c>
      <c r="D121" s="73">
        <v>0.38763888888888887</v>
      </c>
      <c r="E121" s="113">
        <f t="shared" si="27"/>
        <v>0.37777777777777755</v>
      </c>
      <c r="F121" s="53">
        <f t="shared" si="25"/>
        <v>115</v>
      </c>
      <c r="G121" s="78" t="s">
        <v>300</v>
      </c>
      <c r="H121" s="70" t="s">
        <v>26</v>
      </c>
      <c r="I121" s="71" t="s">
        <v>122</v>
      </c>
      <c r="J121" s="306" t="s">
        <v>41</v>
      </c>
      <c r="K121" s="237">
        <f t="shared" si="16"/>
        <v>4.6990740740741055E-3</v>
      </c>
      <c r="L121" s="238">
        <f t="shared" si="17"/>
        <v>0.6942771084337328</v>
      </c>
    </row>
    <row r="122" spans="1:12" ht="42" customHeight="1" x14ac:dyDescent="0.25">
      <c r="A122" s="253">
        <f t="shared" si="28"/>
        <v>103</v>
      </c>
      <c r="B122" s="300">
        <f t="shared" si="26"/>
        <v>1.5405092592592595E-2</v>
      </c>
      <c r="C122" s="30">
        <v>0.39306712962962964</v>
      </c>
      <c r="D122" s="30">
        <v>0.40847222222222224</v>
      </c>
      <c r="E122" s="113">
        <f t="shared" si="27"/>
        <v>0.37847222222222199</v>
      </c>
      <c r="F122" s="53">
        <f t="shared" si="25"/>
        <v>116</v>
      </c>
      <c r="G122" s="26" t="s">
        <v>68</v>
      </c>
      <c r="H122" s="27" t="s">
        <v>26</v>
      </c>
      <c r="I122" s="28" t="s">
        <v>156</v>
      </c>
      <c r="J122" s="301" t="s">
        <v>15</v>
      </c>
      <c r="K122" s="237">
        <f t="shared" si="16"/>
        <v>4.7337962962963331E-3</v>
      </c>
      <c r="L122" s="238">
        <f t="shared" si="17"/>
        <v>0.6927122464312524</v>
      </c>
    </row>
    <row r="123" spans="1:12" ht="42" customHeight="1" x14ac:dyDescent="0.25">
      <c r="A123" s="256">
        <f t="shared" si="28"/>
        <v>104</v>
      </c>
      <c r="B123" s="305">
        <f t="shared" si="26"/>
        <v>1.5451388888888862E-2</v>
      </c>
      <c r="C123" s="73">
        <v>0.33149305555555558</v>
      </c>
      <c r="D123" s="73">
        <v>0.34694444444444444</v>
      </c>
      <c r="E123" s="140">
        <f t="shared" si="27"/>
        <v>0.37916666666666643</v>
      </c>
      <c r="F123" s="141">
        <f t="shared" si="25"/>
        <v>117</v>
      </c>
      <c r="G123" s="78" t="s">
        <v>284</v>
      </c>
      <c r="H123" s="70" t="s">
        <v>26</v>
      </c>
      <c r="I123" s="71" t="s">
        <v>60</v>
      </c>
      <c r="J123" s="306" t="s">
        <v>48</v>
      </c>
      <c r="K123" s="237">
        <f t="shared" si="16"/>
        <v>4.7800925925925997E-3</v>
      </c>
      <c r="L123" s="238">
        <f t="shared" si="17"/>
        <v>0.69063670411984923</v>
      </c>
    </row>
    <row r="124" spans="1:12" ht="42" customHeight="1" x14ac:dyDescent="0.25">
      <c r="A124" s="249">
        <f t="shared" si="28"/>
        <v>105</v>
      </c>
      <c r="B124" s="288">
        <f t="shared" si="26"/>
        <v>1.5462962962962956E-2</v>
      </c>
      <c r="C124" s="7">
        <v>0.42256944444444444</v>
      </c>
      <c r="D124" s="7">
        <v>0.4380324074074074</v>
      </c>
      <c r="E124" s="119">
        <f t="shared" si="27"/>
        <v>0.37986111111111087</v>
      </c>
      <c r="F124" s="2">
        <f t="shared" si="25"/>
        <v>118</v>
      </c>
      <c r="G124" s="3" t="s">
        <v>80</v>
      </c>
      <c r="H124" s="4" t="s">
        <v>9</v>
      </c>
      <c r="I124" s="5" t="s">
        <v>201</v>
      </c>
      <c r="J124" s="289" t="s">
        <v>307</v>
      </c>
      <c r="K124" s="237">
        <f t="shared" si="16"/>
        <v>4.7916666666666941E-3</v>
      </c>
      <c r="L124" s="238">
        <f t="shared" si="17"/>
        <v>0.69011976047904</v>
      </c>
    </row>
    <row r="125" spans="1:12" ht="42" customHeight="1" x14ac:dyDescent="0.25">
      <c r="A125" s="253">
        <f t="shared" si="28"/>
        <v>106</v>
      </c>
      <c r="B125" s="300">
        <f t="shared" si="26"/>
        <v>1.5474537037037051E-2</v>
      </c>
      <c r="C125" s="31">
        <v>0.39564814814814814</v>
      </c>
      <c r="D125" s="31">
        <v>0.41112268518518519</v>
      </c>
      <c r="E125" s="113">
        <f t="shared" si="27"/>
        <v>0.38055555555555531</v>
      </c>
      <c r="F125" s="53">
        <f t="shared" si="25"/>
        <v>119</v>
      </c>
      <c r="G125" s="26" t="s">
        <v>63</v>
      </c>
      <c r="H125" s="27" t="s">
        <v>26</v>
      </c>
      <c r="I125" s="28" t="s">
        <v>162</v>
      </c>
      <c r="J125" s="301" t="s">
        <v>23</v>
      </c>
      <c r="K125" s="237">
        <f t="shared" si="16"/>
        <v>4.8032407407407884E-3</v>
      </c>
      <c r="L125" s="238">
        <f t="shared" si="17"/>
        <v>0.68960359012714756</v>
      </c>
    </row>
    <row r="126" spans="1:12" ht="42" customHeight="1" thickBot="1" x14ac:dyDescent="0.3">
      <c r="A126" s="263">
        <f t="shared" si="28"/>
        <v>107</v>
      </c>
      <c r="B126" s="317">
        <f t="shared" si="26"/>
        <v>1.5486111111111145E-2</v>
      </c>
      <c r="C126" s="40">
        <v>0.42471064814814813</v>
      </c>
      <c r="D126" s="40">
        <v>0.44019675925925927</v>
      </c>
      <c r="E126" s="113">
        <f t="shared" si="27"/>
        <v>0.38124999999999976</v>
      </c>
      <c r="F126" s="53">
        <f t="shared" si="25"/>
        <v>120</v>
      </c>
      <c r="G126" s="36" t="s">
        <v>68</v>
      </c>
      <c r="H126" s="37" t="s">
        <v>26</v>
      </c>
      <c r="I126" s="38" t="s">
        <v>205</v>
      </c>
      <c r="J126" s="318" t="s">
        <v>15</v>
      </c>
      <c r="K126" s="237">
        <f t="shared" si="16"/>
        <v>4.8148148148148828E-3</v>
      </c>
      <c r="L126" s="238">
        <f t="shared" si="17"/>
        <v>0.68908819133034005</v>
      </c>
    </row>
    <row r="127" spans="1:12" ht="42" customHeight="1" x14ac:dyDescent="0.25">
      <c r="A127" s="242">
        <f t="shared" si="28"/>
        <v>108</v>
      </c>
      <c r="B127" s="278">
        <f t="shared" si="26"/>
        <v>1.5578703703703733E-2</v>
      </c>
      <c r="C127" s="151">
        <v>0.43969907407407405</v>
      </c>
      <c r="D127" s="152">
        <v>0.45527777777777778</v>
      </c>
      <c r="E127" s="150">
        <f>E125+$E$1</f>
        <v>0.38124999999999976</v>
      </c>
      <c r="F127" s="149">
        <f t="shared" si="25"/>
        <v>121</v>
      </c>
      <c r="G127" s="58" t="s">
        <v>13</v>
      </c>
      <c r="H127" s="14" t="s">
        <v>9</v>
      </c>
      <c r="I127" s="15" t="s">
        <v>226</v>
      </c>
      <c r="J127" s="155" t="s">
        <v>23</v>
      </c>
      <c r="K127" s="237">
        <f t="shared" si="16"/>
        <v>4.9074074074074714E-3</v>
      </c>
      <c r="L127" s="238">
        <f t="shared" si="17"/>
        <v>0.68499257057949126</v>
      </c>
    </row>
    <row r="128" spans="1:12" ht="42" customHeight="1" thickBot="1" x14ac:dyDescent="0.3">
      <c r="A128" s="243"/>
      <c r="B128" s="279">
        <f>B127</f>
        <v>1.5578703703703733E-2</v>
      </c>
      <c r="C128" s="153">
        <f>C127</f>
        <v>0.43969907407407405</v>
      </c>
      <c r="D128" s="154">
        <f>D127</f>
        <v>0.45527777777777778</v>
      </c>
      <c r="E128" s="150">
        <f>E127</f>
        <v>0.38124999999999976</v>
      </c>
      <c r="F128" s="149">
        <f t="shared" si="25"/>
        <v>122</v>
      </c>
      <c r="G128" s="59" t="s">
        <v>13</v>
      </c>
      <c r="H128" s="18" t="s">
        <v>9</v>
      </c>
      <c r="I128" s="19" t="s">
        <v>227</v>
      </c>
      <c r="J128" s="133" t="s">
        <v>23</v>
      </c>
      <c r="K128" s="237">
        <f t="shared" si="16"/>
        <v>4.9074074074074714E-3</v>
      </c>
      <c r="L128" s="238">
        <f t="shared" si="17"/>
        <v>0.68499257057949126</v>
      </c>
    </row>
    <row r="129" spans="1:12" ht="42" customHeight="1" x14ac:dyDescent="0.25">
      <c r="A129" s="250">
        <f>A127+1</f>
        <v>109</v>
      </c>
      <c r="B129" s="292">
        <f t="shared" ref="B129:B142" si="29">D129-C129</f>
        <v>1.5601851851851867E-2</v>
      </c>
      <c r="C129" s="25">
        <v>0.35768518518518516</v>
      </c>
      <c r="D129" s="25">
        <v>0.37328703703703703</v>
      </c>
      <c r="E129" s="119">
        <f t="shared" ref="E129:E142" si="30">E128+$E$1</f>
        <v>0.3819444444444442</v>
      </c>
      <c r="F129" s="2">
        <f t="shared" si="25"/>
        <v>123</v>
      </c>
      <c r="G129" s="20" t="s">
        <v>100</v>
      </c>
      <c r="H129" s="21" t="s">
        <v>9</v>
      </c>
      <c r="I129" s="22" t="s">
        <v>101</v>
      </c>
      <c r="J129" s="293" t="s">
        <v>41</v>
      </c>
      <c r="K129" s="237">
        <f t="shared" si="16"/>
        <v>4.9305555555556047E-3</v>
      </c>
      <c r="L129" s="238">
        <f t="shared" si="17"/>
        <v>0.68397626112759358</v>
      </c>
    </row>
    <row r="130" spans="1:12" ht="42" customHeight="1" x14ac:dyDescent="0.25">
      <c r="A130" s="253">
        <f t="shared" ref="A130:A142" si="31">A129+1</f>
        <v>110</v>
      </c>
      <c r="B130" s="300">
        <f t="shared" si="29"/>
        <v>1.5648148148148133E-2</v>
      </c>
      <c r="C130" s="30">
        <v>0.39246527777777779</v>
      </c>
      <c r="D130" s="30">
        <v>0.40811342592592592</v>
      </c>
      <c r="E130" s="113">
        <f t="shared" si="30"/>
        <v>0.38263888888888864</v>
      </c>
      <c r="F130" s="53">
        <f t="shared" si="25"/>
        <v>124</v>
      </c>
      <c r="G130" s="26" t="s">
        <v>68</v>
      </c>
      <c r="H130" s="27" t="s">
        <v>26</v>
      </c>
      <c r="I130" s="28" t="s">
        <v>169</v>
      </c>
      <c r="J130" s="301" t="s">
        <v>307</v>
      </c>
      <c r="K130" s="237">
        <f t="shared" si="16"/>
        <v>4.9768518518518712E-3</v>
      </c>
      <c r="L130" s="238">
        <f t="shared" si="17"/>
        <v>0.68195266272189192</v>
      </c>
    </row>
    <row r="131" spans="1:12" ht="42" customHeight="1" x14ac:dyDescent="0.25">
      <c r="A131" s="253">
        <f t="shared" si="31"/>
        <v>111</v>
      </c>
      <c r="B131" s="300">
        <f t="shared" si="29"/>
        <v>1.5659722222222228E-2</v>
      </c>
      <c r="C131" s="30">
        <v>0.3439699074074074</v>
      </c>
      <c r="D131" s="30">
        <v>0.35962962962962963</v>
      </c>
      <c r="E131" s="113">
        <f t="shared" si="30"/>
        <v>0.38333333333333308</v>
      </c>
      <c r="F131" s="53">
        <f t="shared" si="25"/>
        <v>125</v>
      </c>
      <c r="G131" s="26" t="s">
        <v>56</v>
      </c>
      <c r="H131" s="27" t="s">
        <v>26</v>
      </c>
      <c r="I131" s="28" t="s">
        <v>78</v>
      </c>
      <c r="J131" s="301" t="s">
        <v>23</v>
      </c>
      <c r="K131" s="237">
        <f t="shared" si="16"/>
        <v>4.9884259259259656E-3</v>
      </c>
      <c r="L131" s="238">
        <f t="shared" si="17"/>
        <v>0.68144863266814248</v>
      </c>
    </row>
    <row r="132" spans="1:12" ht="42" customHeight="1" x14ac:dyDescent="0.25">
      <c r="A132" s="249">
        <f t="shared" si="31"/>
        <v>112</v>
      </c>
      <c r="B132" s="288">
        <f t="shared" si="29"/>
        <v>1.5729166666666683E-2</v>
      </c>
      <c r="C132" s="7">
        <v>0.42041666666666666</v>
      </c>
      <c r="D132" s="7">
        <v>0.43614583333333334</v>
      </c>
      <c r="E132" s="119">
        <f t="shared" si="30"/>
        <v>0.38402777777777752</v>
      </c>
      <c r="F132" s="2">
        <f t="shared" si="25"/>
        <v>126</v>
      </c>
      <c r="G132" s="3" t="s">
        <v>100</v>
      </c>
      <c r="H132" s="4" t="s">
        <v>9</v>
      </c>
      <c r="I132" s="5" t="s">
        <v>198</v>
      </c>
      <c r="J132" s="290" t="s">
        <v>15</v>
      </c>
      <c r="K132" s="237">
        <f t="shared" si="16"/>
        <v>5.0578703703704209E-3</v>
      </c>
      <c r="L132" s="238">
        <f t="shared" si="17"/>
        <v>0.67844002943340409</v>
      </c>
    </row>
    <row r="133" spans="1:12" ht="42" customHeight="1" x14ac:dyDescent="0.25">
      <c r="A133" s="249">
        <f t="shared" si="31"/>
        <v>113</v>
      </c>
      <c r="B133" s="288">
        <f t="shared" si="29"/>
        <v>1.5740740740740722E-2</v>
      </c>
      <c r="C133" s="7">
        <v>0.31601851851851853</v>
      </c>
      <c r="D133" s="7">
        <v>0.33175925925925925</v>
      </c>
      <c r="E133" s="119">
        <f t="shared" si="30"/>
        <v>0.38472222222222197</v>
      </c>
      <c r="F133" s="2">
        <f t="shared" si="25"/>
        <v>127</v>
      </c>
      <c r="G133" s="3" t="s">
        <v>20</v>
      </c>
      <c r="H133" s="4" t="s">
        <v>9</v>
      </c>
      <c r="I133" s="5" t="s">
        <v>22</v>
      </c>
      <c r="J133" s="289" t="s">
        <v>23</v>
      </c>
      <c r="K133" s="237">
        <f t="shared" ref="K133:K196" si="32">B133-$B$2</f>
        <v>5.0694444444444597E-3</v>
      </c>
      <c r="L133" s="238">
        <f t="shared" ref="L133:L196" si="33">$K$2/B133</f>
        <v>0.67794117647058683</v>
      </c>
    </row>
    <row r="134" spans="1:12" ht="42" customHeight="1" x14ac:dyDescent="0.25">
      <c r="A134" s="249">
        <f t="shared" si="31"/>
        <v>114</v>
      </c>
      <c r="B134" s="288">
        <f t="shared" si="29"/>
        <v>1.5740740740740777E-2</v>
      </c>
      <c r="C134" s="7">
        <v>0.41465277777777776</v>
      </c>
      <c r="D134" s="7">
        <v>0.43039351851851854</v>
      </c>
      <c r="E134" s="119">
        <f t="shared" si="30"/>
        <v>0.38541666666666641</v>
      </c>
      <c r="F134" s="2">
        <f t="shared" si="25"/>
        <v>128</v>
      </c>
      <c r="G134" s="3" t="s">
        <v>100</v>
      </c>
      <c r="H134" s="4" t="s">
        <v>9</v>
      </c>
      <c r="I134" s="5" t="s">
        <v>188</v>
      </c>
      <c r="J134" s="290" t="s">
        <v>15</v>
      </c>
      <c r="K134" s="237">
        <f t="shared" si="32"/>
        <v>5.0694444444445153E-3</v>
      </c>
      <c r="L134" s="238">
        <f t="shared" si="33"/>
        <v>0.67794117647058449</v>
      </c>
    </row>
    <row r="135" spans="1:12" ht="42" customHeight="1" x14ac:dyDescent="0.25">
      <c r="A135" s="253">
        <f t="shared" si="31"/>
        <v>115</v>
      </c>
      <c r="B135" s="300">
        <f t="shared" si="29"/>
        <v>1.5856481481481444E-2</v>
      </c>
      <c r="C135" s="30">
        <v>0.41024305555555557</v>
      </c>
      <c r="D135" s="30">
        <v>0.42609953703703701</v>
      </c>
      <c r="E135" s="113">
        <f t="shared" si="30"/>
        <v>0.38611111111111085</v>
      </c>
      <c r="F135" s="53">
        <f t="shared" si="25"/>
        <v>129</v>
      </c>
      <c r="G135" s="26" t="s">
        <v>124</v>
      </c>
      <c r="H135" s="27" t="s">
        <v>26</v>
      </c>
      <c r="I135" s="28" t="s">
        <v>184</v>
      </c>
      <c r="J135" s="301" t="s">
        <v>307</v>
      </c>
      <c r="K135" s="237">
        <f t="shared" si="32"/>
        <v>5.1851851851851816E-3</v>
      </c>
      <c r="L135" s="238">
        <f t="shared" si="33"/>
        <v>0.67299270072992645</v>
      </c>
    </row>
    <row r="136" spans="1:12" ht="42" customHeight="1" x14ac:dyDescent="0.25">
      <c r="A136" s="249">
        <f t="shared" si="31"/>
        <v>116</v>
      </c>
      <c r="B136" s="288">
        <f t="shared" si="29"/>
        <v>1.6018518518518488E-2</v>
      </c>
      <c r="C136" s="7">
        <v>0.35444444444444445</v>
      </c>
      <c r="D136" s="7">
        <v>0.37046296296296294</v>
      </c>
      <c r="E136" s="119">
        <f t="shared" si="30"/>
        <v>0.38680555555555529</v>
      </c>
      <c r="F136" s="2">
        <f t="shared" si="25"/>
        <v>130</v>
      </c>
      <c r="G136" s="3" t="s">
        <v>80</v>
      </c>
      <c r="H136" s="4" t="s">
        <v>9</v>
      </c>
      <c r="I136" s="5" t="s">
        <v>98</v>
      </c>
      <c r="J136" s="289" t="s">
        <v>305</v>
      </c>
      <c r="K136" s="237">
        <f t="shared" si="32"/>
        <v>5.3472222222222254E-3</v>
      </c>
      <c r="L136" s="238">
        <f t="shared" si="33"/>
        <v>0.66618497109826502</v>
      </c>
    </row>
    <row r="137" spans="1:12" ht="42" customHeight="1" x14ac:dyDescent="0.25">
      <c r="A137" s="253">
        <f t="shared" si="31"/>
        <v>117</v>
      </c>
      <c r="B137" s="300">
        <f t="shared" si="29"/>
        <v>1.6030092592592582E-2</v>
      </c>
      <c r="C137" s="30">
        <v>0.34493055555555557</v>
      </c>
      <c r="D137" s="30">
        <v>0.36096064814814816</v>
      </c>
      <c r="E137" s="113">
        <f t="shared" si="30"/>
        <v>0.38749999999999973</v>
      </c>
      <c r="F137" s="53">
        <f t="shared" si="25"/>
        <v>131</v>
      </c>
      <c r="G137" s="26" t="s">
        <v>73</v>
      </c>
      <c r="H137" s="27" t="s">
        <v>26</v>
      </c>
      <c r="I137" s="28" t="s">
        <v>79</v>
      </c>
      <c r="J137" s="301" t="s">
        <v>305</v>
      </c>
      <c r="K137" s="237">
        <f t="shared" si="32"/>
        <v>5.3587962962963198E-3</v>
      </c>
      <c r="L137" s="238">
        <f t="shared" si="33"/>
        <v>0.66570397111913193</v>
      </c>
    </row>
    <row r="138" spans="1:12" ht="42" customHeight="1" x14ac:dyDescent="0.25">
      <c r="A138" s="253">
        <f t="shared" si="31"/>
        <v>118</v>
      </c>
      <c r="B138" s="300">
        <f t="shared" si="29"/>
        <v>1.612268518518517E-2</v>
      </c>
      <c r="C138" s="30">
        <v>0.33471064814814816</v>
      </c>
      <c r="D138" s="30">
        <v>0.35083333333333333</v>
      </c>
      <c r="E138" s="113">
        <f t="shared" si="30"/>
        <v>0.38819444444444418</v>
      </c>
      <c r="F138" s="53">
        <f t="shared" si="25"/>
        <v>132</v>
      </c>
      <c r="G138" s="26" t="s">
        <v>56</v>
      </c>
      <c r="H138" s="27" t="s">
        <v>26</v>
      </c>
      <c r="I138" s="28" t="s">
        <v>61</v>
      </c>
      <c r="J138" s="301" t="s">
        <v>23</v>
      </c>
      <c r="K138" s="237">
        <f t="shared" si="32"/>
        <v>5.4513888888889084E-3</v>
      </c>
      <c r="L138" s="238">
        <f t="shared" si="33"/>
        <v>0.66188083273510256</v>
      </c>
    </row>
    <row r="139" spans="1:12" ht="42" customHeight="1" x14ac:dyDescent="0.25">
      <c r="A139" s="249">
        <f t="shared" si="31"/>
        <v>119</v>
      </c>
      <c r="B139" s="288">
        <f t="shared" si="29"/>
        <v>1.620370370370372E-2</v>
      </c>
      <c r="C139" s="7">
        <v>0.38400462962962961</v>
      </c>
      <c r="D139" s="7">
        <v>0.40020833333333333</v>
      </c>
      <c r="E139" s="119">
        <f t="shared" si="30"/>
        <v>0.38888888888888862</v>
      </c>
      <c r="F139" s="2">
        <f t="shared" si="25"/>
        <v>133</v>
      </c>
      <c r="G139" s="3" t="s">
        <v>100</v>
      </c>
      <c r="H139" s="4" t="s">
        <v>9</v>
      </c>
      <c r="I139" s="5" t="s">
        <v>144</v>
      </c>
      <c r="J139" s="290" t="s">
        <v>15</v>
      </c>
      <c r="K139" s="237">
        <f t="shared" si="32"/>
        <v>5.5324074074074581E-3</v>
      </c>
      <c r="L139" s="238">
        <f t="shared" si="33"/>
        <v>0.65857142857142581</v>
      </c>
    </row>
    <row r="140" spans="1:12" ht="42" customHeight="1" x14ac:dyDescent="0.25">
      <c r="A140" s="253">
        <f t="shared" si="31"/>
        <v>120</v>
      </c>
      <c r="B140" s="300">
        <f t="shared" si="29"/>
        <v>1.6226851851851853E-2</v>
      </c>
      <c r="C140" s="30">
        <v>0.34251157407407407</v>
      </c>
      <c r="D140" s="30">
        <v>0.35873842592592592</v>
      </c>
      <c r="E140" s="113">
        <f t="shared" si="30"/>
        <v>0.38958333333333306</v>
      </c>
      <c r="F140" s="53">
        <f t="shared" si="25"/>
        <v>134</v>
      </c>
      <c r="G140" s="26" t="s">
        <v>73</v>
      </c>
      <c r="H140" s="27" t="s">
        <v>26</v>
      </c>
      <c r="I140" s="28" t="s">
        <v>74</v>
      </c>
      <c r="J140" s="301" t="s">
        <v>307</v>
      </c>
      <c r="K140" s="237">
        <f t="shared" si="32"/>
        <v>5.5555555555555913E-3</v>
      </c>
      <c r="L140" s="238">
        <f t="shared" si="33"/>
        <v>0.65763195435092503</v>
      </c>
    </row>
    <row r="141" spans="1:12" ht="42" customHeight="1" thickBot="1" x14ac:dyDescent="0.3">
      <c r="A141" s="263">
        <f t="shared" si="31"/>
        <v>121</v>
      </c>
      <c r="B141" s="317">
        <f t="shared" si="29"/>
        <v>1.6307870370370348E-2</v>
      </c>
      <c r="C141" s="40">
        <v>0.43297453703703703</v>
      </c>
      <c r="D141" s="40">
        <v>0.44928240740740738</v>
      </c>
      <c r="E141" s="113">
        <f t="shared" si="30"/>
        <v>0.3902777777777775</v>
      </c>
      <c r="F141" s="53">
        <f t="shared" si="25"/>
        <v>135</v>
      </c>
      <c r="G141" s="36" t="s">
        <v>88</v>
      </c>
      <c r="H141" s="37" t="s">
        <v>26</v>
      </c>
      <c r="I141" s="38" t="s">
        <v>212</v>
      </c>
      <c r="J141" s="318" t="s">
        <v>168</v>
      </c>
      <c r="K141" s="237">
        <f t="shared" si="32"/>
        <v>5.6365740740740855E-3</v>
      </c>
      <c r="L141" s="238">
        <f t="shared" si="33"/>
        <v>0.65436479772888456</v>
      </c>
    </row>
    <row r="142" spans="1:12" ht="42" customHeight="1" x14ac:dyDescent="0.25">
      <c r="A142" s="264">
        <f t="shared" si="31"/>
        <v>122</v>
      </c>
      <c r="B142" s="320">
        <f t="shared" si="29"/>
        <v>1.6412037037037031E-2</v>
      </c>
      <c r="C142" s="198">
        <v>0.43437500000000001</v>
      </c>
      <c r="D142" s="199">
        <v>0.45078703703703704</v>
      </c>
      <c r="E142" s="196">
        <f t="shared" si="30"/>
        <v>0.39097222222222194</v>
      </c>
      <c r="F142" s="195">
        <f t="shared" si="25"/>
        <v>136</v>
      </c>
      <c r="G142" s="202" t="s">
        <v>265</v>
      </c>
      <c r="H142" s="54" t="s">
        <v>214</v>
      </c>
      <c r="I142" s="55" t="s">
        <v>89</v>
      </c>
      <c r="J142" s="203" t="s">
        <v>15</v>
      </c>
      <c r="K142" s="237">
        <f t="shared" si="32"/>
        <v>5.7407407407407685E-3</v>
      </c>
      <c r="L142" s="238">
        <f t="shared" si="33"/>
        <v>0.65021156558532966</v>
      </c>
    </row>
    <row r="143" spans="1:12" ht="42" customHeight="1" thickBot="1" x14ac:dyDescent="0.3">
      <c r="A143" s="265"/>
      <c r="B143" s="321">
        <f>B142</f>
        <v>1.6412037037037031E-2</v>
      </c>
      <c r="C143" s="200">
        <f>C142</f>
        <v>0.43437500000000001</v>
      </c>
      <c r="D143" s="201">
        <f>D142</f>
        <v>0.45078703703703704</v>
      </c>
      <c r="E143" s="196">
        <f>E142</f>
        <v>0.39097222222222194</v>
      </c>
      <c r="F143" s="195">
        <f t="shared" si="25"/>
        <v>137</v>
      </c>
      <c r="G143" s="204" t="s">
        <v>265</v>
      </c>
      <c r="H143" s="56" t="s">
        <v>214</v>
      </c>
      <c r="I143" s="57" t="s">
        <v>215</v>
      </c>
      <c r="J143" s="205" t="s">
        <v>15</v>
      </c>
      <c r="K143" s="237">
        <f t="shared" si="32"/>
        <v>5.7407407407407685E-3</v>
      </c>
      <c r="L143" s="238">
        <f t="shared" si="33"/>
        <v>0.65021156558532966</v>
      </c>
    </row>
    <row r="144" spans="1:12" ht="42" customHeight="1" x14ac:dyDescent="0.25">
      <c r="A144" s="250">
        <f>A142+1</f>
        <v>123</v>
      </c>
      <c r="B144" s="292">
        <f t="shared" ref="B144:B175" si="34">D144-C144</f>
        <v>1.6481481481481486E-2</v>
      </c>
      <c r="C144" s="25">
        <v>0.33354166666666668</v>
      </c>
      <c r="D144" s="25">
        <v>0.35002314814814817</v>
      </c>
      <c r="E144" s="119">
        <f t="shared" ref="E144:E175" si="35">E143+$E$1</f>
        <v>0.39166666666666639</v>
      </c>
      <c r="F144" s="2">
        <f t="shared" si="25"/>
        <v>138</v>
      </c>
      <c r="G144" s="20" t="s">
        <v>56</v>
      </c>
      <c r="H144" s="21" t="s">
        <v>9</v>
      </c>
      <c r="I144" s="197" t="s">
        <v>58</v>
      </c>
      <c r="J144" s="293" t="s">
        <v>305</v>
      </c>
      <c r="K144" s="237">
        <f t="shared" si="32"/>
        <v>5.8101851851852238E-3</v>
      </c>
      <c r="L144" s="238">
        <f t="shared" si="33"/>
        <v>0.64747191011235727</v>
      </c>
    </row>
    <row r="145" spans="1:12" ht="42" customHeight="1" x14ac:dyDescent="0.25">
      <c r="A145" s="253">
        <f t="shared" ref="A145:A176" si="36">A144+1</f>
        <v>124</v>
      </c>
      <c r="B145" s="300">
        <f t="shared" si="34"/>
        <v>1.6481481481481486E-2</v>
      </c>
      <c r="C145" s="30">
        <v>0.34634259259259259</v>
      </c>
      <c r="D145" s="30">
        <v>0.36282407407407408</v>
      </c>
      <c r="E145" s="113">
        <f t="shared" si="35"/>
        <v>0.39236111111111083</v>
      </c>
      <c r="F145" s="53">
        <f t="shared" si="25"/>
        <v>139</v>
      </c>
      <c r="G145" s="29" t="s">
        <v>80</v>
      </c>
      <c r="H145" s="27" t="s">
        <v>26</v>
      </c>
      <c r="I145" s="28" t="s">
        <v>81</v>
      </c>
      <c r="J145" s="301" t="s">
        <v>15</v>
      </c>
      <c r="K145" s="237">
        <f t="shared" si="32"/>
        <v>5.8101851851852238E-3</v>
      </c>
      <c r="L145" s="238">
        <f t="shared" si="33"/>
        <v>0.64747191011235727</v>
      </c>
    </row>
    <row r="146" spans="1:12" ht="42" customHeight="1" x14ac:dyDescent="0.25">
      <c r="A146" s="249">
        <f t="shared" si="36"/>
        <v>125</v>
      </c>
      <c r="B146" s="288">
        <f t="shared" si="34"/>
        <v>1.6481481481481486E-2</v>
      </c>
      <c r="C146" s="7">
        <v>0.36076388888888888</v>
      </c>
      <c r="D146" s="7">
        <v>0.37724537037037037</v>
      </c>
      <c r="E146" s="119">
        <f t="shared" si="35"/>
        <v>0.39305555555555527</v>
      </c>
      <c r="F146" s="2">
        <f t="shared" si="25"/>
        <v>140</v>
      </c>
      <c r="G146" s="3" t="s">
        <v>80</v>
      </c>
      <c r="H146" s="4" t="s">
        <v>9</v>
      </c>
      <c r="I146" s="5" t="s">
        <v>106</v>
      </c>
      <c r="J146" s="290" t="s">
        <v>15</v>
      </c>
      <c r="K146" s="237">
        <f t="shared" si="32"/>
        <v>5.8101851851852238E-3</v>
      </c>
      <c r="L146" s="238">
        <f t="shared" si="33"/>
        <v>0.64747191011235727</v>
      </c>
    </row>
    <row r="147" spans="1:12" ht="42" customHeight="1" x14ac:dyDescent="0.25">
      <c r="A147" s="249">
        <f t="shared" si="36"/>
        <v>126</v>
      </c>
      <c r="B147" s="288">
        <f t="shared" si="34"/>
        <v>1.649305555555558E-2</v>
      </c>
      <c r="C147" s="8">
        <v>0.33641203703703704</v>
      </c>
      <c r="D147" s="8">
        <v>0.35290509259259262</v>
      </c>
      <c r="E147" s="119">
        <f t="shared" si="35"/>
        <v>0.39374999999999971</v>
      </c>
      <c r="F147" s="2">
        <f t="shared" si="25"/>
        <v>141</v>
      </c>
      <c r="G147" s="3" t="s">
        <v>63</v>
      </c>
      <c r="H147" s="4" t="s">
        <v>9</v>
      </c>
      <c r="I147" s="5" t="s">
        <v>64</v>
      </c>
      <c r="J147" s="289" t="s">
        <v>23</v>
      </c>
      <c r="K147" s="237">
        <f t="shared" si="32"/>
        <v>5.8217592592593181E-3</v>
      </c>
      <c r="L147" s="238">
        <f t="shared" si="33"/>
        <v>0.64701754385964605</v>
      </c>
    </row>
    <row r="148" spans="1:12" ht="42" customHeight="1" x14ac:dyDescent="0.25">
      <c r="A148" s="253">
        <f t="shared" si="36"/>
        <v>127</v>
      </c>
      <c r="B148" s="300">
        <f t="shared" si="34"/>
        <v>1.6539351851851847E-2</v>
      </c>
      <c r="C148" s="30">
        <v>0.33538194444444447</v>
      </c>
      <c r="D148" s="30">
        <v>0.35192129629629632</v>
      </c>
      <c r="E148" s="113">
        <f t="shared" si="35"/>
        <v>0.39444444444444415</v>
      </c>
      <c r="F148" s="53">
        <f t="shared" si="25"/>
        <v>142</v>
      </c>
      <c r="G148" s="26" t="s">
        <v>56</v>
      </c>
      <c r="H148" s="27" t="s">
        <v>26</v>
      </c>
      <c r="I148" s="28" t="s">
        <v>62</v>
      </c>
      <c r="J148" s="301" t="s">
        <v>23</v>
      </c>
      <c r="K148" s="237">
        <f t="shared" si="32"/>
        <v>5.8680555555555847E-3</v>
      </c>
      <c r="L148" s="238">
        <f t="shared" si="33"/>
        <v>0.64520643806857758</v>
      </c>
    </row>
    <row r="149" spans="1:12" ht="42" customHeight="1" x14ac:dyDescent="0.25">
      <c r="A149" s="249">
        <f t="shared" si="36"/>
        <v>128</v>
      </c>
      <c r="B149" s="288">
        <f t="shared" si="34"/>
        <v>1.6550925925925941E-2</v>
      </c>
      <c r="C149" s="7">
        <v>0.453125</v>
      </c>
      <c r="D149" s="7">
        <v>0.46967592592592594</v>
      </c>
      <c r="E149" s="119">
        <f t="shared" si="35"/>
        <v>0.3951388888888886</v>
      </c>
      <c r="F149" s="2">
        <f t="shared" ref="F149:F180" si="37">F148+1</f>
        <v>143</v>
      </c>
      <c r="G149" s="3" t="s">
        <v>239</v>
      </c>
      <c r="H149" s="4" t="s">
        <v>9</v>
      </c>
      <c r="I149" s="5" t="s">
        <v>251</v>
      </c>
      <c r="J149" s="289" t="s">
        <v>23</v>
      </c>
      <c r="K149" s="237">
        <f t="shared" si="32"/>
        <v>5.8796296296296791E-3</v>
      </c>
      <c r="L149" s="238">
        <f t="shared" si="33"/>
        <v>0.64475524475524204</v>
      </c>
    </row>
    <row r="150" spans="1:12" ht="42" customHeight="1" x14ac:dyDescent="0.25">
      <c r="A150" s="253">
        <f t="shared" si="36"/>
        <v>129</v>
      </c>
      <c r="B150" s="300">
        <f t="shared" si="34"/>
        <v>1.6620370370370396E-2</v>
      </c>
      <c r="C150" s="30">
        <v>0.34324074074074074</v>
      </c>
      <c r="D150" s="30">
        <v>0.35986111111111113</v>
      </c>
      <c r="E150" s="113">
        <f t="shared" si="35"/>
        <v>0.39583333333333304</v>
      </c>
      <c r="F150" s="53">
        <f t="shared" si="37"/>
        <v>144</v>
      </c>
      <c r="G150" s="26" t="s">
        <v>73</v>
      </c>
      <c r="H150" s="27" t="s">
        <v>26</v>
      </c>
      <c r="I150" s="28" t="s">
        <v>75</v>
      </c>
      <c r="J150" s="301" t="s">
        <v>307</v>
      </c>
      <c r="K150" s="237">
        <f t="shared" si="32"/>
        <v>5.9490740740741344E-3</v>
      </c>
      <c r="L150" s="238">
        <f t="shared" si="33"/>
        <v>0.64206128133704432</v>
      </c>
    </row>
    <row r="151" spans="1:12" ht="42" customHeight="1" x14ac:dyDescent="0.25">
      <c r="A151" s="256">
        <f t="shared" si="36"/>
        <v>130</v>
      </c>
      <c r="B151" s="305">
        <f t="shared" si="34"/>
        <v>1.6655092592592569E-2</v>
      </c>
      <c r="C151" s="73">
        <v>0.33471064814814816</v>
      </c>
      <c r="D151" s="73">
        <v>0.35136574074074073</v>
      </c>
      <c r="E151" s="113">
        <f t="shared" si="35"/>
        <v>0.39652777777777748</v>
      </c>
      <c r="F151" s="53">
        <f t="shared" si="37"/>
        <v>145</v>
      </c>
      <c r="G151" s="78" t="s">
        <v>302</v>
      </c>
      <c r="H151" s="70" t="s">
        <v>26</v>
      </c>
      <c r="I151" s="71" t="s">
        <v>59</v>
      </c>
      <c r="J151" s="306" t="s">
        <v>305</v>
      </c>
      <c r="K151" s="237">
        <f t="shared" si="32"/>
        <v>5.9837962962963065E-3</v>
      </c>
      <c r="L151" s="238">
        <f t="shared" si="33"/>
        <v>0.64072272411396691</v>
      </c>
    </row>
    <row r="152" spans="1:12" ht="42" customHeight="1" x14ac:dyDescent="0.25">
      <c r="A152" s="249">
        <f t="shared" si="36"/>
        <v>131</v>
      </c>
      <c r="B152" s="288">
        <f t="shared" si="34"/>
        <v>1.6701388888888891E-2</v>
      </c>
      <c r="C152" s="7">
        <v>0.41938657407407409</v>
      </c>
      <c r="D152" s="7">
        <v>0.43608796296296298</v>
      </c>
      <c r="E152" s="119">
        <f t="shared" si="35"/>
        <v>0.39722222222222192</v>
      </c>
      <c r="F152" s="2">
        <f t="shared" si="37"/>
        <v>146</v>
      </c>
      <c r="G152" s="3" t="s">
        <v>44</v>
      </c>
      <c r="H152" s="4" t="s">
        <v>9</v>
      </c>
      <c r="I152" s="5" t="s">
        <v>196</v>
      </c>
      <c r="J152" s="289" t="s">
        <v>197</v>
      </c>
      <c r="K152" s="237">
        <f t="shared" si="32"/>
        <v>6.0300925925926285E-3</v>
      </c>
      <c r="L152" s="238">
        <f t="shared" si="33"/>
        <v>0.63894663894663684</v>
      </c>
    </row>
    <row r="153" spans="1:12" ht="42" customHeight="1" x14ac:dyDescent="0.25">
      <c r="A153" s="245">
        <f t="shared" si="36"/>
        <v>132</v>
      </c>
      <c r="B153" s="282">
        <f t="shared" si="34"/>
        <v>1.6712962962962985E-2</v>
      </c>
      <c r="C153" s="89">
        <v>0.32030092592592591</v>
      </c>
      <c r="D153" s="89">
        <v>0.33701388888888889</v>
      </c>
      <c r="E153" s="135">
        <f t="shared" si="35"/>
        <v>0.39791666666666636</v>
      </c>
      <c r="F153" s="110">
        <f t="shared" si="37"/>
        <v>147</v>
      </c>
      <c r="G153" s="85" t="s">
        <v>288</v>
      </c>
      <c r="H153" s="86" t="s">
        <v>9</v>
      </c>
      <c r="I153" s="87" t="s">
        <v>35</v>
      </c>
      <c r="J153" s="283" t="s">
        <v>15</v>
      </c>
      <c r="K153" s="237">
        <f t="shared" si="32"/>
        <v>6.0416666666667229E-3</v>
      </c>
      <c r="L153" s="238">
        <f t="shared" si="33"/>
        <v>0.63850415512465086</v>
      </c>
    </row>
    <row r="154" spans="1:12" ht="42" customHeight="1" x14ac:dyDescent="0.25">
      <c r="A154" s="249">
        <f t="shared" si="36"/>
        <v>133</v>
      </c>
      <c r="B154" s="288">
        <f t="shared" si="34"/>
        <v>1.6712962962962985E-2</v>
      </c>
      <c r="C154" s="7">
        <v>0.37818287037037035</v>
      </c>
      <c r="D154" s="7">
        <v>0.39489583333333333</v>
      </c>
      <c r="E154" s="119">
        <f t="shared" si="35"/>
        <v>0.39861111111111081</v>
      </c>
      <c r="F154" s="2">
        <f t="shared" si="37"/>
        <v>148</v>
      </c>
      <c r="G154" s="3" t="s">
        <v>100</v>
      </c>
      <c r="H154" s="4" t="s">
        <v>9</v>
      </c>
      <c r="I154" s="5" t="s">
        <v>140</v>
      </c>
      <c r="J154" s="290" t="s">
        <v>15</v>
      </c>
      <c r="K154" s="237">
        <f t="shared" si="32"/>
        <v>6.0416666666667229E-3</v>
      </c>
      <c r="L154" s="238">
        <f t="shared" si="33"/>
        <v>0.63850415512465086</v>
      </c>
    </row>
    <row r="155" spans="1:12" ht="42" customHeight="1" x14ac:dyDescent="0.25">
      <c r="A155" s="249">
        <f t="shared" si="36"/>
        <v>134</v>
      </c>
      <c r="B155" s="288">
        <f t="shared" si="34"/>
        <v>1.6724537037037024E-2</v>
      </c>
      <c r="C155" s="7">
        <v>0.34995370370370371</v>
      </c>
      <c r="D155" s="7">
        <v>0.36667824074074074</v>
      </c>
      <c r="E155" s="119">
        <f t="shared" si="35"/>
        <v>0.39930555555555525</v>
      </c>
      <c r="F155" s="2">
        <f t="shared" si="37"/>
        <v>149</v>
      </c>
      <c r="G155" s="3" t="s">
        <v>73</v>
      </c>
      <c r="H155" s="4" t="s">
        <v>9</v>
      </c>
      <c r="I155" s="5" t="s">
        <v>87</v>
      </c>
      <c r="J155" s="289" t="s">
        <v>305</v>
      </c>
      <c r="K155" s="237">
        <f t="shared" si="32"/>
        <v>6.0532407407407618E-3</v>
      </c>
      <c r="L155" s="238">
        <f t="shared" si="33"/>
        <v>0.63806228373702267</v>
      </c>
    </row>
    <row r="156" spans="1:12" ht="42" customHeight="1" x14ac:dyDescent="0.25">
      <c r="A156" s="253">
        <f t="shared" si="36"/>
        <v>135</v>
      </c>
      <c r="B156" s="300">
        <f t="shared" si="34"/>
        <v>1.6770833333333346E-2</v>
      </c>
      <c r="C156" s="30">
        <v>0.33709490740740738</v>
      </c>
      <c r="D156" s="30">
        <v>0.35386574074074073</v>
      </c>
      <c r="E156" s="113">
        <f t="shared" si="35"/>
        <v>0.39999999999999969</v>
      </c>
      <c r="F156" s="53">
        <f t="shared" si="37"/>
        <v>150</v>
      </c>
      <c r="G156" s="26" t="s">
        <v>56</v>
      </c>
      <c r="H156" s="27" t="s">
        <v>26</v>
      </c>
      <c r="I156" s="28" t="s">
        <v>66</v>
      </c>
      <c r="J156" s="301" t="s">
        <v>305</v>
      </c>
      <c r="K156" s="237">
        <f t="shared" si="32"/>
        <v>6.0995370370370838E-3</v>
      </c>
      <c r="L156" s="238">
        <f t="shared" si="33"/>
        <v>0.6363008971704599</v>
      </c>
    </row>
    <row r="157" spans="1:12" ht="42" customHeight="1" x14ac:dyDescent="0.25">
      <c r="A157" s="253">
        <f t="shared" si="36"/>
        <v>136</v>
      </c>
      <c r="B157" s="300">
        <f t="shared" si="34"/>
        <v>1.6770833333333346E-2</v>
      </c>
      <c r="C157" s="30">
        <v>0.34545138888888888</v>
      </c>
      <c r="D157" s="30">
        <v>0.36222222222222222</v>
      </c>
      <c r="E157" s="113">
        <f t="shared" si="35"/>
        <v>0.40069444444444413</v>
      </c>
      <c r="F157" s="53">
        <f t="shared" si="37"/>
        <v>151</v>
      </c>
      <c r="G157" s="26" t="s">
        <v>73</v>
      </c>
      <c r="H157" s="27" t="s">
        <v>26</v>
      </c>
      <c r="I157" s="28" t="s">
        <v>77</v>
      </c>
      <c r="J157" s="301" t="s">
        <v>48</v>
      </c>
      <c r="K157" s="237">
        <f t="shared" si="32"/>
        <v>6.0995370370370838E-3</v>
      </c>
      <c r="L157" s="238">
        <f t="shared" si="33"/>
        <v>0.6363008971704599</v>
      </c>
    </row>
    <row r="158" spans="1:12" ht="42" customHeight="1" x14ac:dyDescent="0.25">
      <c r="A158" s="249">
        <f t="shared" si="36"/>
        <v>137</v>
      </c>
      <c r="B158" s="288">
        <f t="shared" si="34"/>
        <v>1.6828703703703707E-2</v>
      </c>
      <c r="C158" s="7">
        <v>0.32969907407407406</v>
      </c>
      <c r="D158" s="7">
        <v>0.34652777777777777</v>
      </c>
      <c r="E158" s="119">
        <f t="shared" si="35"/>
        <v>0.40138888888888857</v>
      </c>
      <c r="F158" s="2">
        <f t="shared" si="37"/>
        <v>152</v>
      </c>
      <c r="G158" s="3" t="s">
        <v>42</v>
      </c>
      <c r="H158" s="4" t="s">
        <v>9</v>
      </c>
      <c r="I158" s="5" t="s">
        <v>52</v>
      </c>
      <c r="J158" s="289" t="s">
        <v>307</v>
      </c>
      <c r="K158" s="237">
        <f t="shared" si="32"/>
        <v>6.1574074074074447E-3</v>
      </c>
      <c r="L158" s="238">
        <f t="shared" si="33"/>
        <v>0.63411279229710926</v>
      </c>
    </row>
    <row r="159" spans="1:12" ht="42" customHeight="1" x14ac:dyDescent="0.25">
      <c r="A159" s="253">
        <f t="shared" si="36"/>
        <v>138</v>
      </c>
      <c r="B159" s="300">
        <f t="shared" si="34"/>
        <v>1.6875000000000029E-2</v>
      </c>
      <c r="C159" s="31">
        <v>0.42784722222222221</v>
      </c>
      <c r="D159" s="31">
        <v>0.44472222222222224</v>
      </c>
      <c r="E159" s="113">
        <f t="shared" si="35"/>
        <v>0.40208333333333302</v>
      </c>
      <c r="F159" s="53">
        <f t="shared" si="37"/>
        <v>153</v>
      </c>
      <c r="G159" s="26" t="s">
        <v>88</v>
      </c>
      <c r="H159" s="27" t="s">
        <v>26</v>
      </c>
      <c r="I159" s="28" t="s">
        <v>209</v>
      </c>
      <c r="J159" s="301" t="s">
        <v>168</v>
      </c>
      <c r="K159" s="237">
        <f t="shared" si="32"/>
        <v>6.2037037037037668E-3</v>
      </c>
      <c r="L159" s="238">
        <f t="shared" si="33"/>
        <v>0.63237311385459227</v>
      </c>
    </row>
    <row r="160" spans="1:12" ht="42" customHeight="1" x14ac:dyDescent="0.25">
      <c r="A160" s="245">
        <f t="shared" si="36"/>
        <v>139</v>
      </c>
      <c r="B160" s="282">
        <f t="shared" si="34"/>
        <v>1.6898148148148162E-2</v>
      </c>
      <c r="C160" s="89">
        <v>0.32371527777777775</v>
      </c>
      <c r="D160" s="89">
        <v>0.34061342592592592</v>
      </c>
      <c r="E160" s="135">
        <f t="shared" si="35"/>
        <v>0.40277777777777746</v>
      </c>
      <c r="F160" s="110">
        <f t="shared" si="37"/>
        <v>154</v>
      </c>
      <c r="G160" s="85" t="s">
        <v>262</v>
      </c>
      <c r="H160" s="86" t="s">
        <v>9</v>
      </c>
      <c r="I160" s="87" t="s">
        <v>39</v>
      </c>
      <c r="J160" s="294" t="s">
        <v>11</v>
      </c>
      <c r="K160" s="237">
        <f t="shared" si="32"/>
        <v>6.2268518518519E-3</v>
      </c>
      <c r="L160" s="238">
        <f t="shared" si="33"/>
        <v>0.63150684931506595</v>
      </c>
    </row>
    <row r="161" spans="1:12" ht="42" customHeight="1" x14ac:dyDescent="0.25">
      <c r="A161" s="249">
        <f t="shared" si="36"/>
        <v>140</v>
      </c>
      <c r="B161" s="288">
        <f t="shared" si="34"/>
        <v>1.6921296296296295E-2</v>
      </c>
      <c r="C161" s="7">
        <v>0.32895833333333335</v>
      </c>
      <c r="D161" s="7">
        <v>0.34587962962962965</v>
      </c>
      <c r="E161" s="119">
        <f t="shared" si="35"/>
        <v>0.4034722222222219</v>
      </c>
      <c r="F161" s="2">
        <f t="shared" si="37"/>
        <v>155</v>
      </c>
      <c r="G161" s="3" t="s">
        <v>42</v>
      </c>
      <c r="H161" s="4" t="s">
        <v>9</v>
      </c>
      <c r="I161" s="5" t="s">
        <v>53</v>
      </c>
      <c r="J161" s="289" t="s">
        <v>305</v>
      </c>
      <c r="K161" s="237">
        <f t="shared" si="32"/>
        <v>6.2500000000000333E-3</v>
      </c>
      <c r="L161" s="238">
        <f t="shared" si="33"/>
        <v>0.63064295485635913</v>
      </c>
    </row>
    <row r="162" spans="1:12" ht="42" customHeight="1" x14ac:dyDescent="0.25">
      <c r="A162" s="249">
        <f t="shared" si="36"/>
        <v>141</v>
      </c>
      <c r="B162" s="288">
        <f t="shared" si="34"/>
        <v>1.693287037037039E-2</v>
      </c>
      <c r="C162" s="7">
        <v>0.38179398148148147</v>
      </c>
      <c r="D162" s="7">
        <v>0.39872685185185186</v>
      </c>
      <c r="E162" s="119">
        <f t="shared" si="35"/>
        <v>0.40416666666666634</v>
      </c>
      <c r="F162" s="2">
        <f t="shared" si="37"/>
        <v>156</v>
      </c>
      <c r="G162" s="3" t="s">
        <v>100</v>
      </c>
      <c r="H162" s="4" t="s">
        <v>9</v>
      </c>
      <c r="I162" s="5" t="s">
        <v>143</v>
      </c>
      <c r="J162" s="290" t="s">
        <v>15</v>
      </c>
      <c r="K162" s="237">
        <f t="shared" si="32"/>
        <v>6.2615740740741277E-3</v>
      </c>
      <c r="L162" s="238">
        <f t="shared" si="33"/>
        <v>0.63021189336978534</v>
      </c>
    </row>
    <row r="163" spans="1:12" ht="42" customHeight="1" x14ac:dyDescent="0.25">
      <c r="A163" s="249">
        <f t="shared" si="36"/>
        <v>142</v>
      </c>
      <c r="B163" s="288">
        <f t="shared" si="34"/>
        <v>1.7002314814814845E-2</v>
      </c>
      <c r="C163" s="7">
        <v>0.38976851851851851</v>
      </c>
      <c r="D163" s="7">
        <v>0.40677083333333336</v>
      </c>
      <c r="E163" s="119">
        <f t="shared" si="35"/>
        <v>0.40486111111111078</v>
      </c>
      <c r="F163" s="2">
        <f t="shared" si="37"/>
        <v>157</v>
      </c>
      <c r="G163" s="3" t="s">
        <v>44</v>
      </c>
      <c r="H163" s="4" t="s">
        <v>9</v>
      </c>
      <c r="I163" s="5" t="s">
        <v>151</v>
      </c>
      <c r="J163" s="289" t="s">
        <v>41</v>
      </c>
      <c r="K163" s="237">
        <f t="shared" si="32"/>
        <v>6.331018518518583E-3</v>
      </c>
      <c r="L163" s="238">
        <f t="shared" si="33"/>
        <v>0.62763784887678375</v>
      </c>
    </row>
    <row r="164" spans="1:12" ht="42" customHeight="1" x14ac:dyDescent="0.25">
      <c r="A164" s="249">
        <f t="shared" si="36"/>
        <v>143</v>
      </c>
      <c r="B164" s="288">
        <f t="shared" si="34"/>
        <v>1.7025462962962978E-2</v>
      </c>
      <c r="C164" s="7">
        <v>0.33030092592592591</v>
      </c>
      <c r="D164" s="7">
        <v>0.34732638888888889</v>
      </c>
      <c r="E164" s="119">
        <f t="shared" si="35"/>
        <v>0.40555555555555522</v>
      </c>
      <c r="F164" s="2">
        <f t="shared" si="37"/>
        <v>158</v>
      </c>
      <c r="G164" s="3" t="s">
        <v>42</v>
      </c>
      <c r="H164" s="4" t="s">
        <v>9</v>
      </c>
      <c r="I164" s="5" t="s">
        <v>54</v>
      </c>
      <c r="J164" s="289" t="s">
        <v>305</v>
      </c>
      <c r="K164" s="237">
        <f t="shared" si="32"/>
        <v>6.3541666666667163E-3</v>
      </c>
      <c r="L164" s="238">
        <f t="shared" si="33"/>
        <v>0.6267845003399023</v>
      </c>
    </row>
    <row r="165" spans="1:12" ht="42" customHeight="1" x14ac:dyDescent="0.25">
      <c r="A165" s="249">
        <f t="shared" si="36"/>
        <v>144</v>
      </c>
      <c r="B165" s="288">
        <f t="shared" si="34"/>
        <v>1.7245370370370383E-2</v>
      </c>
      <c r="C165" s="7">
        <v>0.35943287037037036</v>
      </c>
      <c r="D165" s="7">
        <v>0.37667824074074074</v>
      </c>
      <c r="E165" s="119">
        <f t="shared" si="35"/>
        <v>0.40624999999999967</v>
      </c>
      <c r="F165" s="2">
        <f t="shared" si="37"/>
        <v>159</v>
      </c>
      <c r="G165" s="3" t="s">
        <v>44</v>
      </c>
      <c r="H165" s="4" t="s">
        <v>9</v>
      </c>
      <c r="I165" s="5" t="s">
        <v>105</v>
      </c>
      <c r="J165" s="290" t="s">
        <v>15</v>
      </c>
      <c r="K165" s="237">
        <f t="shared" si="32"/>
        <v>6.574074074074121E-3</v>
      </c>
      <c r="L165" s="238">
        <f t="shared" si="33"/>
        <v>0.61879194630872236</v>
      </c>
    </row>
    <row r="166" spans="1:12" ht="42" customHeight="1" x14ac:dyDescent="0.25">
      <c r="A166" s="253">
        <f t="shared" si="36"/>
        <v>145</v>
      </c>
      <c r="B166" s="300">
        <f t="shared" si="34"/>
        <v>1.7256944444444422E-2</v>
      </c>
      <c r="C166" s="30">
        <v>0.32550925925925928</v>
      </c>
      <c r="D166" s="30">
        <v>0.3427662037037037</v>
      </c>
      <c r="E166" s="113">
        <f t="shared" si="35"/>
        <v>0.40694444444444411</v>
      </c>
      <c r="F166" s="53">
        <f t="shared" si="37"/>
        <v>160</v>
      </c>
      <c r="G166" s="26" t="s">
        <v>44</v>
      </c>
      <c r="H166" s="27" t="s">
        <v>26</v>
      </c>
      <c r="I166" s="28" t="s">
        <v>45</v>
      </c>
      <c r="J166" s="301" t="s">
        <v>305</v>
      </c>
      <c r="K166" s="237">
        <f t="shared" si="32"/>
        <v>6.5856481481481599E-3</v>
      </c>
      <c r="L166" s="238">
        <f t="shared" si="33"/>
        <v>0.61837692823608204</v>
      </c>
    </row>
    <row r="167" spans="1:12" ht="42" customHeight="1" x14ac:dyDescent="0.25">
      <c r="A167" s="256">
        <f t="shared" si="36"/>
        <v>146</v>
      </c>
      <c r="B167" s="305">
        <f t="shared" si="34"/>
        <v>1.7280092592592611E-2</v>
      </c>
      <c r="C167" s="73">
        <v>0.4161111111111111</v>
      </c>
      <c r="D167" s="73">
        <v>0.43339120370370371</v>
      </c>
      <c r="E167" s="140">
        <f t="shared" si="35"/>
        <v>0.40763888888888855</v>
      </c>
      <c r="F167" s="141">
        <f t="shared" si="37"/>
        <v>161</v>
      </c>
      <c r="G167" s="78" t="s">
        <v>269</v>
      </c>
      <c r="H167" s="70" t="s">
        <v>26</v>
      </c>
      <c r="I167" s="71" t="s">
        <v>191</v>
      </c>
      <c r="J167" s="306" t="s">
        <v>15</v>
      </c>
      <c r="K167" s="237">
        <f t="shared" si="32"/>
        <v>6.6087962962963487E-3</v>
      </c>
      <c r="L167" s="238">
        <f t="shared" si="33"/>
        <v>0.617548559946414</v>
      </c>
    </row>
    <row r="168" spans="1:12" ht="42" customHeight="1" x14ac:dyDescent="0.25">
      <c r="A168" s="249">
        <f t="shared" si="36"/>
        <v>147</v>
      </c>
      <c r="B168" s="288">
        <f t="shared" si="34"/>
        <v>1.7534722222222243E-2</v>
      </c>
      <c r="C168" s="7">
        <v>0.38299768518518518</v>
      </c>
      <c r="D168" s="7">
        <v>0.40053240740740742</v>
      </c>
      <c r="E168" s="119">
        <f t="shared" si="35"/>
        <v>0.40833333333333299</v>
      </c>
      <c r="F168" s="2">
        <f t="shared" si="37"/>
        <v>162</v>
      </c>
      <c r="G168" s="3" t="s">
        <v>100</v>
      </c>
      <c r="H168" s="4" t="s">
        <v>9</v>
      </c>
      <c r="I168" s="5" t="s">
        <v>150</v>
      </c>
      <c r="J168" s="290" t="s">
        <v>15</v>
      </c>
      <c r="K168" s="237">
        <f t="shared" si="32"/>
        <v>6.8634259259259811E-3</v>
      </c>
      <c r="L168" s="238">
        <f t="shared" si="33"/>
        <v>0.60858085808580586</v>
      </c>
    </row>
    <row r="169" spans="1:12" ht="42" customHeight="1" x14ac:dyDescent="0.25">
      <c r="A169" s="249">
        <f t="shared" si="36"/>
        <v>148</v>
      </c>
      <c r="B169" s="288">
        <f t="shared" si="34"/>
        <v>1.7604166666666643E-2</v>
      </c>
      <c r="C169" s="7">
        <v>0.41555555555555557</v>
      </c>
      <c r="D169" s="7">
        <v>0.43315972222222221</v>
      </c>
      <c r="E169" s="119">
        <f t="shared" si="35"/>
        <v>0.40902777777777743</v>
      </c>
      <c r="F169" s="2">
        <f t="shared" si="37"/>
        <v>163</v>
      </c>
      <c r="G169" s="3" t="s">
        <v>44</v>
      </c>
      <c r="H169" s="4" t="s">
        <v>9</v>
      </c>
      <c r="I169" s="5" t="s">
        <v>193</v>
      </c>
      <c r="J169" s="289" t="s">
        <v>305</v>
      </c>
      <c r="K169" s="237">
        <f t="shared" si="32"/>
        <v>6.9328703703703809E-3</v>
      </c>
      <c r="L169" s="238">
        <f t="shared" si="33"/>
        <v>0.60618014464168202</v>
      </c>
    </row>
    <row r="170" spans="1:12" ht="42" customHeight="1" x14ac:dyDescent="0.25">
      <c r="A170" s="249">
        <f t="shared" si="36"/>
        <v>149</v>
      </c>
      <c r="B170" s="288">
        <f t="shared" si="34"/>
        <v>1.7696759259259232E-2</v>
      </c>
      <c r="C170" s="7">
        <v>0.32496527777777778</v>
      </c>
      <c r="D170" s="7">
        <v>0.34266203703703701</v>
      </c>
      <c r="E170" s="119">
        <f t="shared" si="35"/>
        <v>0.40972222222222188</v>
      </c>
      <c r="F170" s="2">
        <f t="shared" si="37"/>
        <v>164</v>
      </c>
      <c r="G170" s="3" t="s">
        <v>36</v>
      </c>
      <c r="H170" s="4" t="s">
        <v>9</v>
      </c>
      <c r="I170" s="5" t="s">
        <v>40</v>
      </c>
      <c r="J170" s="289" t="s">
        <v>41</v>
      </c>
      <c r="K170" s="237">
        <f t="shared" si="32"/>
        <v>7.0254629629629695E-3</v>
      </c>
      <c r="L170" s="238">
        <f t="shared" si="33"/>
        <v>0.60300850228907688</v>
      </c>
    </row>
    <row r="171" spans="1:12" ht="42" customHeight="1" x14ac:dyDescent="0.25">
      <c r="A171" s="245">
        <f t="shared" si="36"/>
        <v>150</v>
      </c>
      <c r="B171" s="282">
        <f t="shared" si="34"/>
        <v>1.7719907407407365E-2</v>
      </c>
      <c r="C171" s="89">
        <v>0.3527777777777778</v>
      </c>
      <c r="D171" s="89">
        <v>0.37049768518518517</v>
      </c>
      <c r="E171" s="135">
        <f t="shared" si="35"/>
        <v>0.41041666666666632</v>
      </c>
      <c r="F171" s="110">
        <f t="shared" si="37"/>
        <v>165</v>
      </c>
      <c r="G171" s="85" t="s">
        <v>289</v>
      </c>
      <c r="H171" s="86" t="s">
        <v>9</v>
      </c>
      <c r="I171" s="87" t="s">
        <v>91</v>
      </c>
      <c r="J171" s="294" t="s">
        <v>307</v>
      </c>
      <c r="K171" s="237">
        <f t="shared" si="32"/>
        <v>7.0486111111111027E-3</v>
      </c>
      <c r="L171" s="238">
        <f t="shared" si="33"/>
        <v>0.60222077073807923</v>
      </c>
    </row>
    <row r="172" spans="1:12" ht="42" customHeight="1" x14ac:dyDescent="0.25">
      <c r="A172" s="249">
        <f t="shared" si="36"/>
        <v>151</v>
      </c>
      <c r="B172" s="288">
        <f t="shared" si="34"/>
        <v>1.7731481481481515E-2</v>
      </c>
      <c r="C172" s="7">
        <v>0.45201388888888888</v>
      </c>
      <c r="D172" s="7">
        <v>0.4697453703703704</v>
      </c>
      <c r="E172" s="119">
        <f t="shared" si="35"/>
        <v>0.41111111111111076</v>
      </c>
      <c r="F172" s="2">
        <f t="shared" si="37"/>
        <v>166</v>
      </c>
      <c r="G172" s="3" t="s">
        <v>239</v>
      </c>
      <c r="H172" s="4" t="s">
        <v>9</v>
      </c>
      <c r="I172" s="5" t="s">
        <v>249</v>
      </c>
      <c r="J172" s="289" t="s">
        <v>23</v>
      </c>
      <c r="K172" s="237">
        <f t="shared" si="32"/>
        <v>7.0601851851852526E-3</v>
      </c>
      <c r="L172" s="238">
        <f t="shared" si="33"/>
        <v>0.60182767624020583</v>
      </c>
    </row>
    <row r="173" spans="1:12" ht="42" customHeight="1" x14ac:dyDescent="0.25">
      <c r="A173" s="253">
        <f t="shared" si="36"/>
        <v>152</v>
      </c>
      <c r="B173" s="300">
        <f t="shared" si="34"/>
        <v>1.780092592592597E-2</v>
      </c>
      <c r="C173" s="30">
        <v>0.42964120370370368</v>
      </c>
      <c r="D173" s="30">
        <v>0.44744212962962965</v>
      </c>
      <c r="E173" s="113">
        <f t="shared" si="35"/>
        <v>0.4118055555555552</v>
      </c>
      <c r="F173" s="53">
        <f t="shared" si="37"/>
        <v>167</v>
      </c>
      <c r="G173" s="26" t="s">
        <v>124</v>
      </c>
      <c r="H173" s="27" t="s">
        <v>26</v>
      </c>
      <c r="I173" s="28" t="s">
        <v>207</v>
      </c>
      <c r="J173" s="301" t="s">
        <v>307</v>
      </c>
      <c r="K173" s="237">
        <f t="shared" si="32"/>
        <v>7.1296296296297079E-3</v>
      </c>
      <c r="L173" s="238">
        <f t="shared" si="33"/>
        <v>0.59947984395318255</v>
      </c>
    </row>
    <row r="174" spans="1:12" ht="42" customHeight="1" x14ac:dyDescent="0.25">
      <c r="A174" s="253">
        <f t="shared" si="36"/>
        <v>153</v>
      </c>
      <c r="B174" s="300">
        <f t="shared" si="34"/>
        <v>1.7835648148148142E-2</v>
      </c>
      <c r="C174" s="30">
        <v>0.39613425925925927</v>
      </c>
      <c r="D174" s="30">
        <v>0.41396990740740741</v>
      </c>
      <c r="E174" s="113">
        <f t="shared" si="35"/>
        <v>0.41249999999999964</v>
      </c>
      <c r="F174" s="53">
        <f t="shared" si="37"/>
        <v>168</v>
      </c>
      <c r="G174" s="26" t="s">
        <v>42</v>
      </c>
      <c r="H174" s="27" t="s">
        <v>26</v>
      </c>
      <c r="I174" s="28" t="s">
        <v>166</v>
      </c>
      <c r="J174" s="301" t="s">
        <v>307</v>
      </c>
      <c r="K174" s="237">
        <f t="shared" si="32"/>
        <v>7.1643518518518801E-3</v>
      </c>
      <c r="L174" s="238">
        <f t="shared" si="33"/>
        <v>0.59831278390655251</v>
      </c>
    </row>
    <row r="175" spans="1:12" ht="42" customHeight="1" x14ac:dyDescent="0.25">
      <c r="A175" s="253">
        <f t="shared" si="36"/>
        <v>154</v>
      </c>
      <c r="B175" s="300">
        <f t="shared" si="34"/>
        <v>1.7974537037037053E-2</v>
      </c>
      <c r="C175" s="30">
        <v>0.39349537037037036</v>
      </c>
      <c r="D175" s="30">
        <v>0.41146990740740741</v>
      </c>
      <c r="E175" s="113">
        <f t="shared" si="35"/>
        <v>0.41319444444444409</v>
      </c>
      <c r="F175" s="53">
        <f t="shared" si="37"/>
        <v>169</v>
      </c>
      <c r="G175" s="26" t="s">
        <v>152</v>
      </c>
      <c r="H175" s="27" t="s">
        <v>26</v>
      </c>
      <c r="I175" s="28" t="s">
        <v>153</v>
      </c>
      <c r="J175" s="301" t="s">
        <v>307</v>
      </c>
      <c r="K175" s="237">
        <f t="shared" si="32"/>
        <v>7.3032407407407907E-3</v>
      </c>
      <c r="L175" s="238">
        <f t="shared" si="33"/>
        <v>0.59368963296844579</v>
      </c>
    </row>
    <row r="176" spans="1:12" ht="42" customHeight="1" x14ac:dyDescent="0.25">
      <c r="A176" s="249">
        <f t="shared" si="36"/>
        <v>155</v>
      </c>
      <c r="B176" s="288">
        <f t="shared" ref="B176:B196" si="38">D176-C176</f>
        <v>1.807870370370368E-2</v>
      </c>
      <c r="C176" s="7">
        <v>0.45427083333333335</v>
      </c>
      <c r="D176" s="7">
        <v>0.47234953703703703</v>
      </c>
      <c r="E176" s="119">
        <f t="shared" ref="E176:E193" si="39">E175+$E$1</f>
        <v>0.41388888888888853</v>
      </c>
      <c r="F176" s="2">
        <f t="shared" si="37"/>
        <v>170</v>
      </c>
      <c r="G176" s="3" t="s">
        <v>239</v>
      </c>
      <c r="H176" s="4" t="s">
        <v>9</v>
      </c>
      <c r="I176" s="5" t="s">
        <v>261</v>
      </c>
      <c r="J176" s="289" t="s">
        <v>305</v>
      </c>
      <c r="K176" s="237">
        <f t="shared" si="32"/>
        <v>7.4074074074074181E-3</v>
      </c>
      <c r="L176" s="238">
        <f t="shared" si="33"/>
        <v>0.59026888604353278</v>
      </c>
    </row>
    <row r="177" spans="1:12" ht="42" customHeight="1" x14ac:dyDescent="0.25">
      <c r="A177" s="256">
        <f t="shared" ref="A177:A195" si="40">A176+1</f>
        <v>156</v>
      </c>
      <c r="B177" s="305">
        <f t="shared" si="38"/>
        <v>1.8194444444444458E-2</v>
      </c>
      <c r="C177" s="73">
        <v>0.4508449074074074</v>
      </c>
      <c r="D177" s="73">
        <v>0.46903935185185186</v>
      </c>
      <c r="E177" s="140">
        <f t="shared" si="39"/>
        <v>0.41458333333333297</v>
      </c>
      <c r="F177" s="141">
        <f t="shared" si="37"/>
        <v>171</v>
      </c>
      <c r="G177" s="78" t="s">
        <v>276</v>
      </c>
      <c r="H177" s="70" t="s">
        <v>26</v>
      </c>
      <c r="I177" s="71" t="s">
        <v>241</v>
      </c>
      <c r="J177" s="306" t="s">
        <v>23</v>
      </c>
      <c r="K177" s="237">
        <f t="shared" si="32"/>
        <v>7.5231481481481954E-3</v>
      </c>
      <c r="L177" s="238">
        <f t="shared" si="33"/>
        <v>0.58651399491093914</v>
      </c>
    </row>
    <row r="178" spans="1:12" ht="42" customHeight="1" x14ac:dyDescent="0.25">
      <c r="A178" s="253">
        <f t="shared" si="40"/>
        <v>157</v>
      </c>
      <c r="B178" s="300">
        <f t="shared" si="38"/>
        <v>1.8217592592592591E-2</v>
      </c>
      <c r="C178" s="30">
        <v>0.42076388888888888</v>
      </c>
      <c r="D178" s="30">
        <v>0.43898148148148147</v>
      </c>
      <c r="E178" s="113">
        <f t="shared" si="39"/>
        <v>0.41527777777777741</v>
      </c>
      <c r="F178" s="53">
        <f t="shared" si="37"/>
        <v>172</v>
      </c>
      <c r="G178" s="26" t="s">
        <v>44</v>
      </c>
      <c r="H178" s="27" t="s">
        <v>26</v>
      </c>
      <c r="I178" s="28" t="s">
        <v>202</v>
      </c>
      <c r="J178" s="301" t="s">
        <v>41</v>
      </c>
      <c r="K178" s="237">
        <f t="shared" si="32"/>
        <v>7.5462962962963287E-3</v>
      </c>
      <c r="L178" s="238">
        <f t="shared" si="33"/>
        <v>0.58576874205844798</v>
      </c>
    </row>
    <row r="179" spans="1:12" ht="42" customHeight="1" x14ac:dyDescent="0.25">
      <c r="A179" s="253">
        <f t="shared" si="40"/>
        <v>158</v>
      </c>
      <c r="B179" s="300">
        <f t="shared" si="38"/>
        <v>1.8391203703703674E-2</v>
      </c>
      <c r="C179" s="30">
        <v>0.44810185185185186</v>
      </c>
      <c r="D179" s="30">
        <v>0.46649305555555554</v>
      </c>
      <c r="E179" s="113">
        <f t="shared" si="39"/>
        <v>0.41597222222222185</v>
      </c>
      <c r="F179" s="53">
        <f t="shared" si="37"/>
        <v>173</v>
      </c>
      <c r="G179" s="26" t="s">
        <v>239</v>
      </c>
      <c r="H179" s="27" t="s">
        <v>26</v>
      </c>
      <c r="I179" s="28" t="s">
        <v>247</v>
      </c>
      <c r="J179" s="301" t="s">
        <v>305</v>
      </c>
      <c r="K179" s="237">
        <f t="shared" si="32"/>
        <v>7.7199074074074114E-3</v>
      </c>
      <c r="L179" s="238">
        <f t="shared" si="33"/>
        <v>0.58023914411579514</v>
      </c>
    </row>
    <row r="180" spans="1:12" ht="42" customHeight="1" x14ac:dyDescent="0.25">
      <c r="A180" s="253">
        <f t="shared" si="40"/>
        <v>159</v>
      </c>
      <c r="B180" s="300">
        <f t="shared" si="38"/>
        <v>1.8483796296296262E-2</v>
      </c>
      <c r="C180" s="30">
        <v>0.40938657407407408</v>
      </c>
      <c r="D180" s="30">
        <v>0.42787037037037035</v>
      </c>
      <c r="E180" s="113">
        <f t="shared" si="39"/>
        <v>0.4166666666666663</v>
      </c>
      <c r="F180" s="53">
        <f t="shared" si="37"/>
        <v>174</v>
      </c>
      <c r="G180" s="26" t="s">
        <v>100</v>
      </c>
      <c r="H180" s="27" t="s">
        <v>26</v>
      </c>
      <c r="I180" s="28" t="s">
        <v>187</v>
      </c>
      <c r="J180" s="301" t="s">
        <v>15</v>
      </c>
      <c r="K180" s="237">
        <f t="shared" si="32"/>
        <v>7.8125E-3</v>
      </c>
      <c r="L180" s="238">
        <f t="shared" si="33"/>
        <v>0.57733249843456402</v>
      </c>
    </row>
    <row r="181" spans="1:12" ht="42" customHeight="1" x14ac:dyDescent="0.25">
      <c r="A181" s="249">
        <f t="shared" si="40"/>
        <v>160</v>
      </c>
      <c r="B181" s="288">
        <f t="shared" si="38"/>
        <v>1.86574074074074E-2</v>
      </c>
      <c r="C181" s="7">
        <v>0.38594907407407408</v>
      </c>
      <c r="D181" s="7">
        <v>0.40460648148148148</v>
      </c>
      <c r="E181" s="119">
        <f t="shared" si="39"/>
        <v>0.41736111111111074</v>
      </c>
      <c r="F181" s="2">
        <f t="shared" ref="F181:F198" si="41">F180+1</f>
        <v>175</v>
      </c>
      <c r="G181" s="3" t="s">
        <v>100</v>
      </c>
      <c r="H181" s="4" t="s">
        <v>9</v>
      </c>
      <c r="I181" s="5" t="s">
        <v>142</v>
      </c>
      <c r="J181" s="290" t="s">
        <v>15</v>
      </c>
      <c r="K181" s="237">
        <f t="shared" si="32"/>
        <v>7.9861111111111382E-3</v>
      </c>
      <c r="L181" s="238">
        <f t="shared" si="33"/>
        <v>0.57196029776674773</v>
      </c>
    </row>
    <row r="182" spans="1:12" ht="42" customHeight="1" x14ac:dyDescent="0.25">
      <c r="A182" s="253">
        <f t="shared" si="40"/>
        <v>161</v>
      </c>
      <c r="B182" s="300">
        <f t="shared" si="38"/>
        <v>1.9201388888888893E-2</v>
      </c>
      <c r="C182" s="30">
        <v>0.44763888888888886</v>
      </c>
      <c r="D182" s="30">
        <v>0.46684027777777776</v>
      </c>
      <c r="E182" s="113">
        <f t="shared" si="39"/>
        <v>0.41805555555555518</v>
      </c>
      <c r="F182" s="53">
        <f t="shared" si="41"/>
        <v>176</v>
      </c>
      <c r="G182" s="26" t="s">
        <v>239</v>
      </c>
      <c r="H182" s="27" t="s">
        <v>26</v>
      </c>
      <c r="I182" s="28" t="s">
        <v>246</v>
      </c>
      <c r="J182" s="301" t="s">
        <v>305</v>
      </c>
      <c r="K182" s="237">
        <f t="shared" si="32"/>
        <v>8.5300925925926308E-3</v>
      </c>
      <c r="L182" s="238">
        <f t="shared" si="33"/>
        <v>0.55575647980711085</v>
      </c>
    </row>
    <row r="183" spans="1:12" ht="42" customHeight="1" x14ac:dyDescent="0.25">
      <c r="A183" s="253">
        <f t="shared" si="40"/>
        <v>162</v>
      </c>
      <c r="B183" s="300">
        <f t="shared" si="38"/>
        <v>1.9328703703703709E-2</v>
      </c>
      <c r="C183" s="30">
        <v>0.42826388888888889</v>
      </c>
      <c r="D183" s="30">
        <v>0.4475925925925926</v>
      </c>
      <c r="E183" s="113">
        <f t="shared" si="39"/>
        <v>0.41874999999999962</v>
      </c>
      <c r="F183" s="53">
        <f t="shared" si="41"/>
        <v>177</v>
      </c>
      <c r="G183" s="26" t="s">
        <v>44</v>
      </c>
      <c r="H183" s="27" t="s">
        <v>26</v>
      </c>
      <c r="I183" s="28" t="s">
        <v>210</v>
      </c>
      <c r="J183" s="301" t="s">
        <v>307</v>
      </c>
      <c r="K183" s="237">
        <f t="shared" si="32"/>
        <v>8.657407407407447E-3</v>
      </c>
      <c r="L183" s="238">
        <f t="shared" si="33"/>
        <v>0.55209580838323158</v>
      </c>
    </row>
    <row r="184" spans="1:12" ht="42" customHeight="1" x14ac:dyDescent="0.25">
      <c r="A184" s="253">
        <f t="shared" si="40"/>
        <v>163</v>
      </c>
      <c r="B184" s="300">
        <f t="shared" si="38"/>
        <v>1.9502314814814847E-2</v>
      </c>
      <c r="C184" s="30">
        <v>0.33292824074074073</v>
      </c>
      <c r="D184" s="30">
        <v>0.35243055555555558</v>
      </c>
      <c r="E184" s="113">
        <f t="shared" si="39"/>
        <v>0.41944444444444406</v>
      </c>
      <c r="F184" s="53">
        <f t="shared" si="41"/>
        <v>178</v>
      </c>
      <c r="G184" s="26" t="s">
        <v>56</v>
      </c>
      <c r="H184" s="27" t="s">
        <v>26</v>
      </c>
      <c r="I184" s="28" t="s">
        <v>57</v>
      </c>
      <c r="J184" s="301" t="s">
        <v>41</v>
      </c>
      <c r="K184" s="237">
        <f t="shared" si="32"/>
        <v>8.8310185185185852E-3</v>
      </c>
      <c r="L184" s="238">
        <f t="shared" si="33"/>
        <v>0.54718100890207444</v>
      </c>
    </row>
    <row r="185" spans="1:12" ht="42" customHeight="1" x14ac:dyDescent="0.25">
      <c r="A185" s="253">
        <f t="shared" si="40"/>
        <v>164</v>
      </c>
      <c r="B185" s="300">
        <f t="shared" si="38"/>
        <v>1.9537037037037019E-2</v>
      </c>
      <c r="C185" s="30">
        <v>0.45127314814814817</v>
      </c>
      <c r="D185" s="30">
        <v>0.47081018518518519</v>
      </c>
      <c r="E185" s="113">
        <f t="shared" si="39"/>
        <v>0.42013888888888851</v>
      </c>
      <c r="F185" s="53">
        <f t="shared" si="41"/>
        <v>179</v>
      </c>
      <c r="G185" s="26" t="s">
        <v>239</v>
      </c>
      <c r="H185" s="27" t="s">
        <v>26</v>
      </c>
      <c r="I185" s="28" t="s">
        <v>245</v>
      </c>
      <c r="J185" s="301" t="s">
        <v>23</v>
      </c>
      <c r="K185" s="237">
        <f t="shared" si="32"/>
        <v>8.8657407407407574E-3</v>
      </c>
      <c r="L185" s="238">
        <f t="shared" si="33"/>
        <v>0.54620853080568599</v>
      </c>
    </row>
    <row r="186" spans="1:12" ht="42" customHeight="1" x14ac:dyDescent="0.25">
      <c r="A186" s="249">
        <f t="shared" si="40"/>
        <v>165</v>
      </c>
      <c r="B186" s="288">
        <f t="shared" si="38"/>
        <v>1.9560185185185208E-2</v>
      </c>
      <c r="C186" s="7">
        <v>0.38833333333333331</v>
      </c>
      <c r="D186" s="7">
        <v>0.40789351851851852</v>
      </c>
      <c r="E186" s="119">
        <f t="shared" si="39"/>
        <v>0.42083333333333295</v>
      </c>
      <c r="F186" s="2">
        <f t="shared" si="41"/>
        <v>180</v>
      </c>
      <c r="G186" s="3" t="s">
        <v>100</v>
      </c>
      <c r="H186" s="4" t="s">
        <v>9</v>
      </c>
      <c r="I186" s="5" t="s">
        <v>146</v>
      </c>
      <c r="J186" s="289" t="s">
        <v>307</v>
      </c>
      <c r="K186" s="237">
        <f t="shared" si="32"/>
        <v>8.8888888888889461E-3</v>
      </c>
      <c r="L186" s="238">
        <f t="shared" si="33"/>
        <v>0.54556213017751243</v>
      </c>
    </row>
    <row r="187" spans="1:12" ht="42" customHeight="1" x14ac:dyDescent="0.25">
      <c r="A187" s="249">
        <f t="shared" si="40"/>
        <v>166</v>
      </c>
      <c r="B187" s="288">
        <f t="shared" si="38"/>
        <v>1.9768518518518519E-2</v>
      </c>
      <c r="C187" s="7">
        <v>0.41782407407407407</v>
      </c>
      <c r="D187" s="7">
        <v>0.43759259259259259</v>
      </c>
      <c r="E187" s="119">
        <f t="shared" si="39"/>
        <v>0.42152777777777739</v>
      </c>
      <c r="F187" s="2">
        <f t="shared" si="41"/>
        <v>181</v>
      </c>
      <c r="G187" s="3" t="s">
        <v>44</v>
      </c>
      <c r="H187" s="4" t="s">
        <v>9</v>
      </c>
      <c r="I187" s="5" t="s">
        <v>194</v>
      </c>
      <c r="J187" s="289" t="s">
        <v>307</v>
      </c>
      <c r="K187" s="237">
        <f t="shared" si="32"/>
        <v>9.0972222222222565E-3</v>
      </c>
      <c r="L187" s="238">
        <f t="shared" si="33"/>
        <v>0.53981264637002169</v>
      </c>
    </row>
    <row r="188" spans="1:12" ht="42" customHeight="1" x14ac:dyDescent="0.25">
      <c r="A188" s="253">
        <f t="shared" si="40"/>
        <v>167</v>
      </c>
      <c r="B188" s="300">
        <f t="shared" si="38"/>
        <v>2.0138888888888928E-2</v>
      </c>
      <c r="C188" s="30">
        <v>0.32760416666666664</v>
      </c>
      <c r="D188" s="30">
        <v>0.34774305555555557</v>
      </c>
      <c r="E188" s="113">
        <f t="shared" si="39"/>
        <v>0.42222222222222183</v>
      </c>
      <c r="F188" s="53">
        <f t="shared" si="41"/>
        <v>182</v>
      </c>
      <c r="G188" s="26" t="s">
        <v>42</v>
      </c>
      <c r="H188" s="27" t="s">
        <v>26</v>
      </c>
      <c r="I188" s="28" t="s">
        <v>47</v>
      </c>
      <c r="J188" s="301" t="s">
        <v>48</v>
      </c>
      <c r="K188" s="237">
        <f t="shared" si="32"/>
        <v>9.4675925925926663E-3</v>
      </c>
      <c r="L188" s="238">
        <f t="shared" si="33"/>
        <v>0.52988505747126158</v>
      </c>
    </row>
    <row r="189" spans="1:12" ht="42" customHeight="1" x14ac:dyDescent="0.25">
      <c r="A189" s="245">
        <f t="shared" si="40"/>
        <v>168</v>
      </c>
      <c r="B189" s="282">
        <f t="shared" si="38"/>
        <v>2.0312500000000011E-2</v>
      </c>
      <c r="C189" s="89">
        <v>0.32098379629629631</v>
      </c>
      <c r="D189" s="89">
        <v>0.34129629629629632</v>
      </c>
      <c r="E189" s="135">
        <f t="shared" si="39"/>
        <v>0.42291666666666627</v>
      </c>
      <c r="F189" s="110">
        <f t="shared" si="41"/>
        <v>183</v>
      </c>
      <c r="G189" s="85" t="s">
        <v>290</v>
      </c>
      <c r="H189" s="86" t="s">
        <v>9</v>
      </c>
      <c r="I189" s="87" t="s">
        <v>34</v>
      </c>
      <c r="J189" s="283" t="s">
        <v>15</v>
      </c>
      <c r="K189" s="237">
        <f t="shared" si="32"/>
        <v>9.641203703703749E-3</v>
      </c>
      <c r="L189" s="238">
        <f t="shared" si="33"/>
        <v>0.52535612535612342</v>
      </c>
    </row>
    <row r="190" spans="1:12" ht="42" customHeight="1" x14ac:dyDescent="0.25">
      <c r="A190" s="253">
        <f t="shared" si="40"/>
        <v>169</v>
      </c>
      <c r="B190" s="300">
        <f t="shared" si="38"/>
        <v>2.0428240740740788E-2</v>
      </c>
      <c r="C190" s="30">
        <v>0.41082175925925923</v>
      </c>
      <c r="D190" s="30">
        <v>0.43125000000000002</v>
      </c>
      <c r="E190" s="113">
        <f t="shared" si="39"/>
        <v>0.42361111111111072</v>
      </c>
      <c r="F190" s="53">
        <f t="shared" si="41"/>
        <v>184</v>
      </c>
      <c r="G190" s="26" t="s">
        <v>100</v>
      </c>
      <c r="H190" s="27" t="s">
        <v>26</v>
      </c>
      <c r="I190" s="28" t="s">
        <v>186</v>
      </c>
      <c r="J190" s="301" t="s">
        <v>15</v>
      </c>
      <c r="K190" s="237">
        <f t="shared" si="32"/>
        <v>9.7569444444445264E-3</v>
      </c>
      <c r="L190" s="238">
        <f t="shared" si="33"/>
        <v>0.52237960339943057</v>
      </c>
    </row>
    <row r="191" spans="1:12" ht="42" customHeight="1" x14ac:dyDescent="0.25">
      <c r="A191" s="256">
        <f t="shared" si="40"/>
        <v>170</v>
      </c>
      <c r="B191" s="305">
        <f t="shared" si="38"/>
        <v>2.0636574074074099E-2</v>
      </c>
      <c r="C191" s="73">
        <v>0.32303240740740741</v>
      </c>
      <c r="D191" s="73">
        <v>0.34366898148148151</v>
      </c>
      <c r="E191" s="140">
        <f t="shared" si="39"/>
        <v>0.42430555555555516</v>
      </c>
      <c r="F191" s="141">
        <f t="shared" si="41"/>
        <v>185</v>
      </c>
      <c r="G191" s="78" t="s">
        <v>263</v>
      </c>
      <c r="H191" s="70" t="s">
        <v>26</v>
      </c>
      <c r="I191" s="71" t="s">
        <v>37</v>
      </c>
      <c r="J191" s="306" t="s">
        <v>11</v>
      </c>
      <c r="K191" s="237">
        <f t="shared" si="32"/>
        <v>9.9652777777778367E-3</v>
      </c>
      <c r="L191" s="238">
        <f t="shared" si="33"/>
        <v>0.51710600112170269</v>
      </c>
    </row>
    <row r="192" spans="1:12" ht="42" customHeight="1" x14ac:dyDescent="0.25">
      <c r="A192" s="249">
        <f t="shared" si="40"/>
        <v>171</v>
      </c>
      <c r="B192" s="288">
        <f t="shared" si="38"/>
        <v>2.1238425925925897E-2</v>
      </c>
      <c r="C192" s="7">
        <v>0.38702546296296297</v>
      </c>
      <c r="D192" s="7">
        <v>0.40826388888888887</v>
      </c>
      <c r="E192" s="119">
        <f t="shared" si="39"/>
        <v>0.4249999999999996</v>
      </c>
      <c r="F192" s="2">
        <f t="shared" si="41"/>
        <v>186</v>
      </c>
      <c r="G192" s="3" t="s">
        <v>100</v>
      </c>
      <c r="H192" s="4" t="s">
        <v>9</v>
      </c>
      <c r="I192" s="5" t="s">
        <v>145</v>
      </c>
      <c r="J192" s="290" t="s">
        <v>15</v>
      </c>
      <c r="K192" s="237">
        <f t="shared" si="32"/>
        <v>1.0567129629629635E-2</v>
      </c>
      <c r="L192" s="238">
        <f t="shared" si="33"/>
        <v>0.50245231607629337</v>
      </c>
    </row>
    <row r="193" spans="1:12" ht="42" customHeight="1" x14ac:dyDescent="0.25">
      <c r="A193" s="253">
        <f t="shared" si="40"/>
        <v>172</v>
      </c>
      <c r="B193" s="300">
        <f t="shared" si="38"/>
        <v>2.1261574074074086E-2</v>
      </c>
      <c r="C193" s="30">
        <v>0.4487962962962963</v>
      </c>
      <c r="D193" s="30">
        <v>0.47005787037037039</v>
      </c>
      <c r="E193" s="113">
        <f t="shared" si="39"/>
        <v>0.42569444444444404</v>
      </c>
      <c r="F193" s="53">
        <f t="shared" si="41"/>
        <v>187</v>
      </c>
      <c r="G193" s="26" t="s">
        <v>239</v>
      </c>
      <c r="H193" s="27" t="s">
        <v>26</v>
      </c>
      <c r="I193" s="28" t="s">
        <v>244</v>
      </c>
      <c r="J193" s="301" t="s">
        <v>23</v>
      </c>
      <c r="K193" s="237">
        <f t="shared" si="32"/>
        <v>1.0590277777777823E-2</v>
      </c>
      <c r="L193" s="238">
        <f t="shared" si="33"/>
        <v>0.50190528034839221</v>
      </c>
    </row>
    <row r="194" spans="1:12" ht="42" customHeight="1" x14ac:dyDescent="0.25">
      <c r="A194" s="253">
        <f t="shared" si="40"/>
        <v>173</v>
      </c>
      <c r="B194" s="300">
        <f t="shared" si="38"/>
        <v>2.2233796296296293E-2</v>
      </c>
      <c r="C194" s="30">
        <v>0.45024305555555555</v>
      </c>
      <c r="D194" s="30">
        <v>0.47247685185185184</v>
      </c>
      <c r="E194" s="113">
        <f>E192+$E$1</f>
        <v>0.42569444444444404</v>
      </c>
      <c r="F194" s="53">
        <f t="shared" si="41"/>
        <v>188</v>
      </c>
      <c r="G194" s="26" t="s">
        <v>239</v>
      </c>
      <c r="H194" s="27" t="s">
        <v>26</v>
      </c>
      <c r="I194" s="28" t="s">
        <v>240</v>
      </c>
      <c r="J194" s="301" t="s">
        <v>23</v>
      </c>
      <c r="K194" s="237">
        <f t="shared" si="32"/>
        <v>1.1562500000000031E-2</v>
      </c>
      <c r="L194" s="238">
        <f t="shared" si="33"/>
        <v>0.47995835502342382</v>
      </c>
    </row>
    <row r="195" spans="1:12" ht="42" customHeight="1" x14ac:dyDescent="0.25">
      <c r="A195" s="245">
        <f t="shared" si="40"/>
        <v>174</v>
      </c>
      <c r="B195" s="282">
        <f t="shared" si="38"/>
        <v>2.228009259259256E-2</v>
      </c>
      <c r="C195" s="89">
        <v>0.32250000000000001</v>
      </c>
      <c r="D195" s="89">
        <v>0.34478009259259257</v>
      </c>
      <c r="E195" s="135">
        <f>E194+$E$1</f>
        <v>0.42638888888888848</v>
      </c>
      <c r="F195" s="110">
        <f t="shared" si="41"/>
        <v>189</v>
      </c>
      <c r="G195" s="85" t="s">
        <v>291</v>
      </c>
      <c r="H195" s="86" t="s">
        <v>9</v>
      </c>
      <c r="I195" s="87" t="s">
        <v>33</v>
      </c>
      <c r="J195" s="294" t="s">
        <v>307</v>
      </c>
      <c r="K195" s="237">
        <f t="shared" si="32"/>
        <v>1.1608796296296298E-2</v>
      </c>
      <c r="L195" s="238">
        <f t="shared" si="33"/>
        <v>0.47896103896103814</v>
      </c>
    </row>
    <row r="196" spans="1:12" ht="42" customHeight="1" x14ac:dyDescent="0.25">
      <c r="A196" s="253">
        <f>A195+1</f>
        <v>175</v>
      </c>
      <c r="B196" s="300">
        <f t="shared" si="38"/>
        <v>2.9108796296296313E-2</v>
      </c>
      <c r="C196" s="30">
        <v>0.45106481481481481</v>
      </c>
      <c r="D196" s="30">
        <v>0.48017361111111112</v>
      </c>
      <c r="E196" s="118">
        <f>E195+$E$1</f>
        <v>0.42708333333333293</v>
      </c>
      <c r="F196" s="53">
        <f t="shared" si="41"/>
        <v>190</v>
      </c>
      <c r="G196" s="26" t="s">
        <v>239</v>
      </c>
      <c r="H196" s="27" t="s">
        <v>26</v>
      </c>
      <c r="I196" s="28" t="s">
        <v>242</v>
      </c>
      <c r="J196" s="301" t="s">
        <v>23</v>
      </c>
      <c r="K196" s="237">
        <f t="shared" si="32"/>
        <v>1.8437500000000051E-2</v>
      </c>
      <c r="L196" s="238">
        <f t="shared" si="33"/>
        <v>0.36660039761431273</v>
      </c>
    </row>
    <row r="197" spans="1:12" ht="42" customHeight="1" x14ac:dyDescent="0.25">
      <c r="A197" s="253"/>
      <c r="B197" s="300" t="s">
        <v>303</v>
      </c>
      <c r="C197" s="30"/>
      <c r="D197" s="30"/>
      <c r="E197" s="113">
        <f>E196+$E$1</f>
        <v>0.42777777777777737</v>
      </c>
      <c r="F197" s="53">
        <f t="shared" si="41"/>
        <v>191</v>
      </c>
      <c r="G197" s="26" t="s">
        <v>24</v>
      </c>
      <c r="H197" s="27" t="s">
        <v>26</v>
      </c>
      <c r="I197" s="28" t="s">
        <v>27</v>
      </c>
      <c r="J197" s="301" t="s">
        <v>11</v>
      </c>
      <c r="K197" s="16"/>
      <c r="L197" s="17"/>
    </row>
    <row r="198" spans="1:12" ht="42" customHeight="1" x14ac:dyDescent="0.25">
      <c r="A198" s="253"/>
      <c r="B198" s="300" t="s">
        <v>303</v>
      </c>
      <c r="C198" s="30"/>
      <c r="D198" s="30"/>
      <c r="E198" s="113">
        <f>E197+$E$1</f>
        <v>0.42847222222222181</v>
      </c>
      <c r="F198" s="53">
        <f t="shared" si="41"/>
        <v>192</v>
      </c>
      <c r="G198" s="26" t="s">
        <v>28</v>
      </c>
      <c r="H198" s="27" t="s">
        <v>26</v>
      </c>
      <c r="I198" s="28" t="s">
        <v>32</v>
      </c>
      <c r="J198" s="301" t="s">
        <v>306</v>
      </c>
      <c r="K198" s="16"/>
      <c r="L198" s="17"/>
    </row>
    <row r="199" spans="1:12" ht="42" customHeight="1" x14ac:dyDescent="0.25">
      <c r="A199" s="253"/>
      <c r="B199" s="288" t="s">
        <v>303</v>
      </c>
      <c r="C199" s="7"/>
      <c r="D199" s="7"/>
      <c r="E199" s="119" t="e">
        <f>#REF!+$E$1</f>
        <v>#REF!</v>
      </c>
      <c r="F199" s="2" t="e">
        <f>#REF!+1</f>
        <v>#REF!</v>
      </c>
      <c r="G199" s="3" t="s">
        <v>36</v>
      </c>
      <c r="H199" s="4" t="s">
        <v>9</v>
      </c>
      <c r="I199" s="5" t="s">
        <v>38</v>
      </c>
      <c r="J199" s="290" t="s">
        <v>15</v>
      </c>
      <c r="K199" s="16"/>
      <c r="L199" s="17"/>
    </row>
    <row r="200" spans="1:12" ht="42" customHeight="1" x14ac:dyDescent="0.25">
      <c r="A200" s="253"/>
      <c r="B200" s="288" t="s">
        <v>303</v>
      </c>
      <c r="C200" s="7"/>
      <c r="D200" s="7"/>
      <c r="E200" s="119" t="e">
        <f>E199+$E$1</f>
        <v>#REF!</v>
      </c>
      <c r="F200" s="2" t="e">
        <f>F199+1</f>
        <v>#REF!</v>
      </c>
      <c r="G200" s="3" t="s">
        <v>42</v>
      </c>
      <c r="H200" s="4" t="s">
        <v>9</v>
      </c>
      <c r="I200" s="5" t="s">
        <v>55</v>
      </c>
      <c r="J200" s="289" t="s">
        <v>48</v>
      </c>
      <c r="K200" s="16"/>
      <c r="L200" s="17"/>
    </row>
    <row r="201" spans="1:12" ht="42" customHeight="1" x14ac:dyDescent="0.25">
      <c r="A201" s="253"/>
      <c r="B201" s="288" t="s">
        <v>303</v>
      </c>
      <c r="C201" s="7"/>
      <c r="D201" s="7"/>
      <c r="E201" s="119" t="e">
        <f>E200+$E$1</f>
        <v>#REF!</v>
      </c>
      <c r="F201" s="2" t="e">
        <f>F200+1</f>
        <v>#REF!</v>
      </c>
      <c r="G201" s="3" t="s">
        <v>56</v>
      </c>
      <c r="H201" s="4" t="s">
        <v>9</v>
      </c>
      <c r="I201" s="5" t="s">
        <v>67</v>
      </c>
      <c r="J201" s="289" t="s">
        <v>48</v>
      </c>
      <c r="K201" s="16"/>
      <c r="L201" s="17"/>
    </row>
    <row r="202" spans="1:12" ht="42" customHeight="1" x14ac:dyDescent="0.25">
      <c r="A202" s="253"/>
      <c r="B202" s="288" t="s">
        <v>303</v>
      </c>
      <c r="C202" s="8"/>
      <c r="D202" s="8"/>
      <c r="E202" s="119" t="e">
        <f>E201+$E$1</f>
        <v>#REF!</v>
      </c>
      <c r="F202" s="2" t="e">
        <f>F201+1</f>
        <v>#REF!</v>
      </c>
      <c r="G202" s="34" t="s">
        <v>71</v>
      </c>
      <c r="H202" s="35" t="s">
        <v>9</v>
      </c>
      <c r="I202" s="33" t="s">
        <v>72</v>
      </c>
      <c r="J202" s="290" t="s">
        <v>15</v>
      </c>
      <c r="K202" s="16"/>
      <c r="L202" s="17"/>
    </row>
    <row r="203" spans="1:12" ht="42" customHeight="1" x14ac:dyDescent="0.25">
      <c r="A203" s="253"/>
      <c r="B203" s="288" t="s">
        <v>303</v>
      </c>
      <c r="C203" s="7"/>
      <c r="D203" s="7"/>
      <c r="E203" s="119" t="e">
        <f>E68+$E$1</f>
        <v>#REF!</v>
      </c>
      <c r="F203" s="2" t="e">
        <f>F68+1</f>
        <v>#REF!</v>
      </c>
      <c r="G203" s="3" t="s">
        <v>73</v>
      </c>
      <c r="H203" s="4" t="s">
        <v>9</v>
      </c>
      <c r="I203" s="5" t="s">
        <v>84</v>
      </c>
      <c r="J203" s="289" t="s">
        <v>15</v>
      </c>
      <c r="K203" s="16"/>
      <c r="L203" s="17"/>
    </row>
    <row r="204" spans="1:12" ht="42" customHeight="1" x14ac:dyDescent="0.25">
      <c r="A204" s="253"/>
      <c r="B204" s="288" t="s">
        <v>303</v>
      </c>
      <c r="C204" s="7"/>
      <c r="D204" s="45"/>
      <c r="E204" s="119" t="e">
        <f>E203+$E$1</f>
        <v>#REF!</v>
      </c>
      <c r="F204" s="2" t="e">
        <f>F203+1</f>
        <v>#REF!</v>
      </c>
      <c r="G204" s="3" t="s">
        <v>73</v>
      </c>
      <c r="H204" s="4" t="s">
        <v>9</v>
      </c>
      <c r="I204" s="5" t="s">
        <v>94</v>
      </c>
      <c r="J204" s="289" t="s">
        <v>307</v>
      </c>
      <c r="K204" s="16"/>
      <c r="L204" s="17"/>
    </row>
    <row r="205" spans="1:12" ht="42" customHeight="1" x14ac:dyDescent="0.25">
      <c r="A205" s="253"/>
      <c r="B205" s="300" t="s">
        <v>303</v>
      </c>
      <c r="C205" s="30"/>
      <c r="D205" s="30"/>
      <c r="E205" s="113" t="e">
        <f>E204+$E$1</f>
        <v>#REF!</v>
      </c>
      <c r="F205" s="53" t="e">
        <f>F204+1</f>
        <v>#REF!</v>
      </c>
      <c r="G205" s="26" t="s">
        <v>80</v>
      </c>
      <c r="H205" s="27" t="s">
        <v>26</v>
      </c>
      <c r="I205" s="28" t="s">
        <v>97</v>
      </c>
      <c r="J205" s="301" t="s">
        <v>307</v>
      </c>
      <c r="K205" s="16"/>
      <c r="L205" s="17"/>
    </row>
    <row r="206" spans="1:12" ht="42" customHeight="1" x14ac:dyDescent="0.25">
      <c r="A206" s="253"/>
      <c r="B206" s="288" t="s">
        <v>303</v>
      </c>
      <c r="C206" s="7"/>
      <c r="D206" s="7"/>
      <c r="E206" s="119" t="e">
        <f>#REF!+$E$1</f>
        <v>#REF!</v>
      </c>
      <c r="F206" s="2" t="e">
        <f>#REF!+1</f>
        <v>#REF!</v>
      </c>
      <c r="G206" s="3" t="s">
        <v>109</v>
      </c>
      <c r="H206" s="4" t="s">
        <v>9</v>
      </c>
      <c r="I206" s="5" t="s">
        <v>118</v>
      </c>
      <c r="J206" s="290" t="s">
        <v>15</v>
      </c>
      <c r="K206" s="16"/>
      <c r="L206" s="17"/>
    </row>
    <row r="207" spans="1:12" ht="42" customHeight="1" x14ac:dyDescent="0.25">
      <c r="A207" s="253"/>
      <c r="B207" s="300" t="s">
        <v>303</v>
      </c>
      <c r="C207" s="30"/>
      <c r="D207" s="30"/>
      <c r="E207" s="113" t="e">
        <f t="shared" ref="E207:E214" si="42">E206+$E$1</f>
        <v>#REF!</v>
      </c>
      <c r="F207" s="53" t="e">
        <f t="shared" ref="F207:F214" si="43">F206+1</f>
        <v>#REF!</v>
      </c>
      <c r="G207" s="26" t="s">
        <v>121</v>
      </c>
      <c r="H207" s="27" t="s">
        <v>26</v>
      </c>
      <c r="I207" s="28" t="s">
        <v>123</v>
      </c>
      <c r="J207" s="301" t="s">
        <v>306</v>
      </c>
      <c r="K207" s="16"/>
      <c r="L207" s="17"/>
    </row>
    <row r="208" spans="1:12" ht="42" customHeight="1" x14ac:dyDescent="0.25">
      <c r="A208" s="253"/>
      <c r="B208" s="288" t="s">
        <v>303</v>
      </c>
      <c r="C208" s="7"/>
      <c r="D208" s="7"/>
      <c r="E208" s="119" t="e">
        <f t="shared" si="42"/>
        <v>#REF!</v>
      </c>
      <c r="F208" s="2" t="e">
        <f t="shared" si="43"/>
        <v>#REF!</v>
      </c>
      <c r="G208" s="3" t="s">
        <v>68</v>
      </c>
      <c r="H208" s="4" t="s">
        <v>9</v>
      </c>
      <c r="I208" s="5" t="s">
        <v>131</v>
      </c>
      <c r="J208" s="290" t="s">
        <v>15</v>
      </c>
      <c r="K208" s="16"/>
      <c r="L208" s="17"/>
    </row>
    <row r="209" spans="1:12" ht="42" customHeight="1" x14ac:dyDescent="0.25">
      <c r="A209" s="253"/>
      <c r="B209" s="288" t="s">
        <v>303</v>
      </c>
      <c r="C209" s="7"/>
      <c r="D209" s="7"/>
      <c r="E209" s="119" t="e">
        <f t="shared" si="42"/>
        <v>#REF!</v>
      </c>
      <c r="F209" s="2" t="e">
        <f t="shared" si="43"/>
        <v>#REF!</v>
      </c>
      <c r="G209" s="3" t="s">
        <v>68</v>
      </c>
      <c r="H209" s="4" t="s">
        <v>9</v>
      </c>
      <c r="I209" s="5" t="s">
        <v>132</v>
      </c>
      <c r="J209" s="289" t="s">
        <v>307</v>
      </c>
      <c r="K209" s="16"/>
      <c r="L209" s="17"/>
    </row>
    <row r="210" spans="1:12" ht="42" customHeight="1" x14ac:dyDescent="0.25">
      <c r="A210" s="253"/>
      <c r="B210" s="288" t="s">
        <v>303</v>
      </c>
      <c r="C210" s="7"/>
      <c r="D210" s="7"/>
      <c r="E210" s="119" t="e">
        <f t="shared" si="42"/>
        <v>#REF!</v>
      </c>
      <c r="F210" s="2" t="e">
        <f t="shared" si="43"/>
        <v>#REF!</v>
      </c>
      <c r="G210" s="3" t="s">
        <v>73</v>
      </c>
      <c r="H210" s="4" t="s">
        <v>9</v>
      </c>
      <c r="I210" s="5" t="s">
        <v>135</v>
      </c>
      <c r="J210" s="289" t="s">
        <v>15</v>
      </c>
      <c r="K210" s="16"/>
      <c r="L210" s="17"/>
    </row>
    <row r="211" spans="1:12" ht="42" customHeight="1" x14ac:dyDescent="0.25">
      <c r="A211" s="253"/>
      <c r="B211" s="288" t="s">
        <v>303</v>
      </c>
      <c r="C211" s="7"/>
      <c r="D211" s="7"/>
      <c r="E211" s="119" t="e">
        <f t="shared" si="42"/>
        <v>#REF!</v>
      </c>
      <c r="F211" s="2" t="e">
        <f t="shared" si="43"/>
        <v>#REF!</v>
      </c>
      <c r="G211" s="3" t="s">
        <v>68</v>
      </c>
      <c r="H211" s="4" t="s">
        <v>9</v>
      </c>
      <c r="I211" s="5" t="s">
        <v>137</v>
      </c>
      <c r="J211" s="289" t="s">
        <v>307</v>
      </c>
      <c r="K211" s="16"/>
      <c r="L211" s="17"/>
    </row>
    <row r="212" spans="1:12" ht="42" customHeight="1" x14ac:dyDescent="0.25">
      <c r="A212" s="253"/>
      <c r="B212" s="288" t="s">
        <v>303</v>
      </c>
      <c r="C212" s="7"/>
      <c r="D212" s="7"/>
      <c r="E212" s="119" t="e">
        <f t="shared" si="42"/>
        <v>#REF!</v>
      </c>
      <c r="F212" s="2" t="e">
        <f t="shared" si="43"/>
        <v>#REF!</v>
      </c>
      <c r="G212" s="3" t="s">
        <v>80</v>
      </c>
      <c r="H212" s="4" t="s">
        <v>9</v>
      </c>
      <c r="I212" s="5" t="s">
        <v>138</v>
      </c>
      <c r="J212" s="290" t="s">
        <v>15</v>
      </c>
      <c r="K212" s="16"/>
      <c r="L212" s="17"/>
    </row>
    <row r="213" spans="1:12" ht="42" customHeight="1" x14ac:dyDescent="0.25">
      <c r="A213" s="253"/>
      <c r="B213" s="288" t="s">
        <v>303</v>
      </c>
      <c r="C213" s="7"/>
      <c r="D213" s="7"/>
      <c r="E213" s="119" t="e">
        <f t="shared" si="42"/>
        <v>#REF!</v>
      </c>
      <c r="F213" s="2" t="e">
        <f t="shared" si="43"/>
        <v>#REF!</v>
      </c>
      <c r="G213" s="3" t="s">
        <v>124</v>
      </c>
      <c r="H213" s="4" t="s">
        <v>9</v>
      </c>
      <c r="I213" s="5" t="s">
        <v>171</v>
      </c>
      <c r="J213" s="289" t="s">
        <v>307</v>
      </c>
      <c r="K213" s="16"/>
      <c r="L213" s="17"/>
    </row>
    <row r="214" spans="1:12" ht="42" customHeight="1" x14ac:dyDescent="0.25">
      <c r="A214" s="253"/>
      <c r="B214" s="288" t="s">
        <v>303</v>
      </c>
      <c r="C214" s="7"/>
      <c r="D214" s="7"/>
      <c r="E214" s="119" t="e">
        <f t="shared" si="42"/>
        <v>#REF!</v>
      </c>
      <c r="F214" s="2" t="e">
        <f t="shared" si="43"/>
        <v>#REF!</v>
      </c>
      <c r="G214" s="3" t="s">
        <v>124</v>
      </c>
      <c r="H214" s="4" t="s">
        <v>9</v>
      </c>
      <c r="I214" s="5" t="s">
        <v>178</v>
      </c>
      <c r="J214" s="289" t="s">
        <v>306</v>
      </c>
      <c r="K214" s="16"/>
      <c r="L214" s="17"/>
    </row>
    <row r="215" spans="1:12" ht="42" customHeight="1" x14ac:dyDescent="0.25">
      <c r="A215" s="253"/>
      <c r="B215" s="288" t="s">
        <v>303</v>
      </c>
      <c r="C215" s="7"/>
      <c r="D215" s="7"/>
      <c r="E215" s="119" t="e">
        <f>#REF!+$E$1</f>
        <v>#REF!</v>
      </c>
      <c r="F215" s="2" t="e">
        <f>#REF!+1</f>
        <v>#REF!</v>
      </c>
      <c r="G215" s="3" t="s">
        <v>68</v>
      </c>
      <c r="H215" s="4" t="s">
        <v>9</v>
      </c>
      <c r="I215" s="5" t="s">
        <v>180</v>
      </c>
      <c r="J215" s="290" t="s">
        <v>15</v>
      </c>
      <c r="K215" s="16"/>
      <c r="L215" s="17"/>
    </row>
    <row r="216" spans="1:12" ht="42" customHeight="1" x14ac:dyDescent="0.25">
      <c r="A216" s="253"/>
      <c r="B216" s="300" t="s">
        <v>303</v>
      </c>
      <c r="C216" s="30"/>
      <c r="D216" s="30"/>
      <c r="E216" s="113" t="e">
        <f>E215+$E$1</f>
        <v>#REF!</v>
      </c>
      <c r="F216" s="53" t="e">
        <f>F215+1</f>
        <v>#REF!</v>
      </c>
      <c r="G216" s="26" t="s">
        <v>124</v>
      </c>
      <c r="H216" s="27" t="s">
        <v>26</v>
      </c>
      <c r="I216" s="28" t="s">
        <v>185</v>
      </c>
      <c r="J216" s="301" t="s">
        <v>306</v>
      </c>
      <c r="K216" s="16"/>
      <c r="L216" s="17"/>
    </row>
    <row r="217" spans="1:12" ht="42" customHeight="1" x14ac:dyDescent="0.25">
      <c r="A217" s="253"/>
      <c r="B217" s="288" t="s">
        <v>303</v>
      </c>
      <c r="C217" s="7"/>
      <c r="D217" s="7"/>
      <c r="E217" s="119" t="e">
        <f>#REF!+$E$1</f>
        <v>#REF!</v>
      </c>
      <c r="F217" s="2" t="e">
        <f>#REF!+1</f>
        <v>#REF!</v>
      </c>
      <c r="G217" s="3" t="s">
        <v>88</v>
      </c>
      <c r="H217" s="4" t="s">
        <v>9</v>
      </c>
      <c r="I217" s="5" t="s">
        <v>218</v>
      </c>
      <c r="J217" s="290" t="s">
        <v>168</v>
      </c>
      <c r="K217" s="16"/>
      <c r="L217" s="17"/>
    </row>
    <row r="218" spans="1:12" ht="42" customHeight="1" x14ac:dyDescent="0.25">
      <c r="A218" s="253"/>
      <c r="B218" s="300" t="s">
        <v>303</v>
      </c>
      <c r="C218" s="30"/>
      <c r="D218" s="30"/>
      <c r="E218" s="113" t="e">
        <f>E217+$E$1</f>
        <v>#REF!</v>
      </c>
      <c r="F218" s="53" t="e">
        <f>F217+1</f>
        <v>#REF!</v>
      </c>
      <c r="G218" s="26" t="s">
        <v>239</v>
      </c>
      <c r="H218" s="27" t="s">
        <v>26</v>
      </c>
      <c r="I218" s="28" t="s">
        <v>243</v>
      </c>
      <c r="J218" s="301" t="s">
        <v>23</v>
      </c>
      <c r="K218" s="16"/>
      <c r="L218" s="17"/>
    </row>
    <row r="219" spans="1:12" ht="42" customHeight="1" x14ac:dyDescent="0.25">
      <c r="A219" s="253"/>
      <c r="B219" s="288" t="s">
        <v>303</v>
      </c>
      <c r="C219" s="7"/>
      <c r="D219" s="7"/>
      <c r="E219" s="119" t="e">
        <f>E218+$E$1</f>
        <v>#REF!</v>
      </c>
      <c r="F219" s="2" t="e">
        <f>F218+1</f>
        <v>#REF!</v>
      </c>
      <c r="G219" s="3" t="s">
        <v>239</v>
      </c>
      <c r="H219" s="4" t="s">
        <v>9</v>
      </c>
      <c r="I219" s="5" t="s">
        <v>248</v>
      </c>
      <c r="J219" s="289" t="s">
        <v>23</v>
      </c>
      <c r="K219" s="16"/>
      <c r="L219" s="17"/>
    </row>
    <row r="220" spans="1:12" ht="42" customHeight="1" x14ac:dyDescent="0.25">
      <c r="A220" s="253"/>
      <c r="B220" s="288" t="s">
        <v>303</v>
      </c>
      <c r="C220" s="7"/>
      <c r="D220" s="7"/>
      <c r="E220" s="119" t="e">
        <f>E219+$E$1</f>
        <v>#REF!</v>
      </c>
      <c r="F220" s="2" t="e">
        <f>F219+1</f>
        <v>#REF!</v>
      </c>
      <c r="G220" s="3" t="s">
        <v>239</v>
      </c>
      <c r="H220" s="4" t="s">
        <v>9</v>
      </c>
      <c r="I220" s="5" t="s">
        <v>252</v>
      </c>
      <c r="J220" s="289" t="s">
        <v>23</v>
      </c>
      <c r="K220" s="16"/>
      <c r="L220" s="17"/>
    </row>
    <row r="221" spans="1:12" ht="42" customHeight="1" thickBot="1" x14ac:dyDescent="0.3">
      <c r="A221" s="253"/>
      <c r="B221" s="287" t="s">
        <v>303</v>
      </c>
      <c r="C221" s="161"/>
      <c r="D221" s="161"/>
      <c r="E221" s="322" t="e">
        <f>E220+$E$1</f>
        <v>#REF!</v>
      </c>
      <c r="F221" s="323" t="e">
        <f>F220+1</f>
        <v>#REF!</v>
      </c>
      <c r="G221" s="324" t="s">
        <v>239</v>
      </c>
      <c r="H221" s="62" t="s">
        <v>9</v>
      </c>
      <c r="I221" s="63" t="s">
        <v>254</v>
      </c>
      <c r="J221" s="120" t="s">
        <v>23</v>
      </c>
      <c r="K221" s="16"/>
      <c r="L221" s="17"/>
    </row>
    <row r="222" spans="1:12" ht="42" customHeight="1" x14ac:dyDescent="0.4"/>
    <row r="223" spans="1:12" ht="26.25" x14ac:dyDescent="0.4">
      <c r="B223" s="341"/>
      <c r="D223" s="343"/>
      <c r="G223" s="344"/>
      <c r="I223" s="331">
        <f t="shared" ref="I223:I234" si="44">COUNTIFS($J$1:$J$196,J223)</f>
        <v>48</v>
      </c>
      <c r="J223" s="326" t="s">
        <v>15</v>
      </c>
      <c r="K223" s="339">
        <f>I223+I224+I225</f>
        <v>59</v>
      </c>
    </row>
    <row r="224" spans="1:12" ht="26.25" x14ac:dyDescent="0.4">
      <c r="D224" s="343"/>
      <c r="G224" s="344"/>
      <c r="I224" s="331">
        <f t="shared" si="44"/>
        <v>10</v>
      </c>
      <c r="J224" s="326" t="s">
        <v>168</v>
      </c>
      <c r="K224" s="333"/>
    </row>
    <row r="225" spans="2:11" ht="36" x14ac:dyDescent="0.4">
      <c r="B225" s="341"/>
      <c r="D225" s="343"/>
      <c r="G225" s="344"/>
      <c r="I225" s="331">
        <f t="shared" si="44"/>
        <v>1</v>
      </c>
      <c r="J225" s="326" t="s">
        <v>90</v>
      </c>
      <c r="K225" s="333"/>
    </row>
    <row r="226" spans="2:11" ht="26.25" x14ac:dyDescent="0.4">
      <c r="D226" s="343"/>
      <c r="G226" s="344"/>
      <c r="I226" s="331">
        <f t="shared" si="44"/>
        <v>37</v>
      </c>
      <c r="J226" s="329" t="s">
        <v>23</v>
      </c>
      <c r="K226" s="334">
        <f>I226</f>
        <v>37</v>
      </c>
    </row>
    <row r="227" spans="2:11" ht="26.25" x14ac:dyDescent="0.4">
      <c r="D227" s="343"/>
      <c r="G227" s="344"/>
      <c r="I227" s="331">
        <f t="shared" si="44"/>
        <v>18</v>
      </c>
      <c r="J227" s="330" t="s">
        <v>11</v>
      </c>
      <c r="K227" s="338">
        <f>I227+I228</f>
        <v>36</v>
      </c>
    </row>
    <row r="228" spans="2:11" ht="26.25" x14ac:dyDescent="0.4">
      <c r="D228" s="343"/>
      <c r="G228" s="344"/>
      <c r="I228" s="331">
        <f t="shared" si="44"/>
        <v>18</v>
      </c>
      <c r="J228" s="330" t="s">
        <v>305</v>
      </c>
      <c r="K228" s="333"/>
    </row>
    <row r="229" spans="2:11" ht="26.25" x14ac:dyDescent="0.4">
      <c r="D229" s="343"/>
      <c r="G229" s="344"/>
      <c r="I229" s="331">
        <f t="shared" si="44"/>
        <v>27</v>
      </c>
      <c r="J229" s="328" t="s">
        <v>307</v>
      </c>
      <c r="K229" s="336">
        <f>I229</f>
        <v>27</v>
      </c>
    </row>
    <row r="230" spans="2:11" ht="26.25" x14ac:dyDescent="0.4">
      <c r="D230" s="343"/>
      <c r="G230" s="344"/>
      <c r="I230" s="331">
        <f t="shared" si="44"/>
        <v>6</v>
      </c>
      <c r="J230" s="327" t="s">
        <v>306</v>
      </c>
      <c r="K230" s="337">
        <f>I231+I230+I232</f>
        <v>23</v>
      </c>
    </row>
    <row r="231" spans="2:11" ht="27" thickBot="1" x14ac:dyDescent="0.45">
      <c r="D231" s="343"/>
      <c r="G231" s="344"/>
      <c r="I231" s="331">
        <f t="shared" si="44"/>
        <v>13</v>
      </c>
      <c r="J231" s="327" t="s">
        <v>48</v>
      </c>
      <c r="K231" s="333"/>
    </row>
    <row r="232" spans="2:11" ht="26.25" x14ac:dyDescent="0.4">
      <c r="D232" s="343"/>
      <c r="G232" s="344"/>
      <c r="I232" s="331">
        <f t="shared" si="44"/>
        <v>4</v>
      </c>
      <c r="J232" s="340" t="s">
        <v>233</v>
      </c>
      <c r="K232" s="333"/>
    </row>
    <row r="233" spans="2:11" ht="26.25" x14ac:dyDescent="0.4">
      <c r="D233" s="343"/>
      <c r="G233" s="344"/>
      <c r="I233" s="331">
        <f t="shared" si="44"/>
        <v>12</v>
      </c>
      <c r="J233" s="329" t="s">
        <v>41</v>
      </c>
      <c r="K233" s="334">
        <f>I233</f>
        <v>12</v>
      </c>
    </row>
    <row r="234" spans="2:11" ht="72" x14ac:dyDescent="0.4">
      <c r="D234" s="343"/>
      <c r="G234" s="344"/>
      <c r="I234" s="331">
        <f t="shared" si="44"/>
        <v>1</v>
      </c>
      <c r="J234" s="332" t="s">
        <v>197</v>
      </c>
      <c r="K234" s="335">
        <f>I234</f>
        <v>1</v>
      </c>
    </row>
    <row r="235" spans="2:11" ht="26.25" x14ac:dyDescent="0.4">
      <c r="D235" s="343"/>
      <c r="G235" s="344"/>
      <c r="I235" s="331">
        <f>SUM(I223:I234)</f>
        <v>195</v>
      </c>
    </row>
    <row r="236" spans="2:11" ht="26.25" x14ac:dyDescent="0.4">
      <c r="D236" s="343"/>
      <c r="G236" s="344"/>
    </row>
    <row r="237" spans="2:11" ht="26.25" x14ac:dyDescent="0.4">
      <c r="D237" s="343"/>
      <c r="G237" s="344"/>
    </row>
    <row r="238" spans="2:11" ht="26.25" x14ac:dyDescent="0.4">
      <c r="D238" s="343"/>
      <c r="G238" s="344"/>
    </row>
    <row r="239" spans="2:11" ht="26.25" x14ac:dyDescent="0.4">
      <c r="D239" s="343"/>
      <c r="G239" s="344"/>
    </row>
    <row r="240" spans="2:11" ht="26.25" x14ac:dyDescent="0.4">
      <c r="D240" s="343"/>
      <c r="G240" s="344"/>
    </row>
    <row r="241" spans="2:7" ht="26.25" x14ac:dyDescent="0.4">
      <c r="D241" s="343"/>
      <c r="G241" s="344"/>
    </row>
    <row r="242" spans="2:7" ht="26.25" x14ac:dyDescent="0.4">
      <c r="C242" s="342"/>
      <c r="D242" s="343"/>
      <c r="G242" s="344"/>
    </row>
    <row r="243" spans="2:7" ht="26.25" x14ac:dyDescent="0.4">
      <c r="C243" s="342"/>
      <c r="D243" s="343"/>
      <c r="G243" s="344"/>
    </row>
    <row r="244" spans="2:7" ht="26.25" x14ac:dyDescent="0.4">
      <c r="D244" s="343"/>
      <c r="G244" s="344"/>
    </row>
    <row r="245" spans="2:7" ht="26.25" x14ac:dyDescent="0.4">
      <c r="B245"/>
    </row>
    <row r="246" spans="2:7" ht="26.25" x14ac:dyDescent="0.4">
      <c r="B246"/>
    </row>
    <row r="247" spans="2:7" ht="26.25" x14ac:dyDescent="0.4">
      <c r="B247"/>
    </row>
    <row r="248" spans="2:7" ht="26.25" x14ac:dyDescent="0.4">
      <c r="B248"/>
    </row>
    <row r="249" spans="2:7" ht="31.5" customHeight="1" x14ac:dyDescent="0.4">
      <c r="B249"/>
    </row>
    <row r="250" spans="2:7" ht="31.5" customHeight="1" x14ac:dyDescent="0.4">
      <c r="B250"/>
    </row>
    <row r="251" spans="2:7" ht="31.5" customHeight="1" x14ac:dyDescent="0.4">
      <c r="B251"/>
    </row>
    <row r="252" spans="2:7" ht="31.5" customHeight="1" x14ac:dyDescent="0.4">
      <c r="B252"/>
    </row>
    <row r="253" spans="2:7" ht="31.5" customHeight="1" x14ac:dyDescent="0.4">
      <c r="B253"/>
    </row>
    <row r="254" spans="2:7" ht="31.5" customHeight="1" x14ac:dyDescent="0.4">
      <c r="B254"/>
    </row>
    <row r="255" spans="2:7" ht="31.5" customHeight="1" x14ac:dyDescent="0.4">
      <c r="B255"/>
    </row>
    <row r="256" spans="2:7" ht="31.5" customHeight="1" x14ac:dyDescent="0.4">
      <c r="B256"/>
    </row>
    <row r="257" spans="2:2" ht="31.5" customHeight="1" x14ac:dyDescent="0.4">
      <c r="B257"/>
    </row>
    <row r="258" spans="2:2" ht="31.5" customHeight="1" x14ac:dyDescent="0.4">
      <c r="B258"/>
    </row>
    <row r="259" spans="2:2" ht="31.5" customHeight="1" x14ac:dyDescent="0.4">
      <c r="B259"/>
    </row>
    <row r="260" spans="2:2" ht="31.5" customHeight="1" x14ac:dyDescent="0.4">
      <c r="B260"/>
    </row>
    <row r="261" spans="2:2" ht="31.5" customHeight="1" x14ac:dyDescent="0.4">
      <c r="B261"/>
    </row>
    <row r="262" spans="2:2" ht="31.5" customHeight="1" x14ac:dyDescent="0.4">
      <c r="B262"/>
    </row>
    <row r="263" spans="2:2" ht="31.5" customHeight="1" x14ac:dyDescent="0.4">
      <c r="B263"/>
    </row>
    <row r="264" spans="2:2" ht="31.5" customHeight="1" x14ac:dyDescent="0.4">
      <c r="B264"/>
    </row>
    <row r="265" spans="2:2" ht="31.5" customHeight="1" x14ac:dyDescent="0.4">
      <c r="B265"/>
    </row>
    <row r="266" spans="2:2" ht="31.5" customHeight="1" x14ac:dyDescent="0.4">
      <c r="B266"/>
    </row>
    <row r="267" spans="2:2" ht="31.5" customHeight="1" x14ac:dyDescent="0.4">
      <c r="B267"/>
    </row>
    <row r="268" spans="2:2" ht="31.5" customHeight="1" x14ac:dyDescent="0.4">
      <c r="B268"/>
    </row>
    <row r="269" spans="2:2" ht="31.5" customHeight="1" x14ac:dyDescent="0.4">
      <c r="B269"/>
    </row>
    <row r="270" spans="2:2" ht="31.5" customHeight="1" x14ac:dyDescent="0.4">
      <c r="B270"/>
    </row>
    <row r="271" spans="2:2" ht="31.5" customHeight="1" x14ac:dyDescent="0.4">
      <c r="B271"/>
    </row>
    <row r="272" spans="2:2" ht="31.5" customHeight="1" x14ac:dyDescent="0.4">
      <c r="B272"/>
    </row>
    <row r="273" spans="2:2" ht="31.5" customHeight="1" x14ac:dyDescent="0.4">
      <c r="B273"/>
    </row>
    <row r="274" spans="2:2" ht="31.5" customHeight="1" x14ac:dyDescent="0.4">
      <c r="B274"/>
    </row>
    <row r="275" spans="2:2" ht="31.5" customHeight="1" x14ac:dyDescent="0.4">
      <c r="B275"/>
    </row>
    <row r="276" spans="2:2" ht="31.5" customHeight="1" x14ac:dyDescent="0.4">
      <c r="B276"/>
    </row>
    <row r="277" spans="2:2" ht="31.5" customHeight="1" x14ac:dyDescent="0.4">
      <c r="B277"/>
    </row>
    <row r="278" spans="2:2" ht="31.5" customHeight="1" x14ac:dyDescent="0.4">
      <c r="B278"/>
    </row>
    <row r="279" spans="2:2" ht="31.5" customHeight="1" x14ac:dyDescent="0.4">
      <c r="B279"/>
    </row>
    <row r="280" spans="2:2" ht="31.5" customHeight="1" x14ac:dyDescent="0.4">
      <c r="B280"/>
    </row>
    <row r="281" spans="2:2" ht="31.5" customHeight="1" x14ac:dyDescent="0.4">
      <c r="B281"/>
    </row>
    <row r="282" spans="2:2" ht="31.5" customHeight="1" x14ac:dyDescent="0.4">
      <c r="B282"/>
    </row>
    <row r="283" spans="2:2" ht="31.5" customHeight="1" x14ac:dyDescent="0.4">
      <c r="B283"/>
    </row>
    <row r="284" spans="2:2" ht="31.5" customHeight="1" x14ac:dyDescent="0.4">
      <c r="B284"/>
    </row>
    <row r="285" spans="2:2" ht="31.5" customHeight="1" x14ac:dyDescent="0.4">
      <c r="B285"/>
    </row>
    <row r="286" spans="2:2" ht="31.5" customHeight="1" x14ac:dyDescent="0.4">
      <c r="B286"/>
    </row>
    <row r="287" spans="2:2" ht="31.5" customHeight="1" x14ac:dyDescent="0.4">
      <c r="B287"/>
    </row>
    <row r="288" spans="2:2" ht="31.5" customHeight="1" x14ac:dyDescent="0.4">
      <c r="B288"/>
    </row>
    <row r="289" spans="2:2" ht="31.5" customHeight="1" x14ac:dyDescent="0.4">
      <c r="B289"/>
    </row>
    <row r="290" spans="2:2" ht="31.5" customHeight="1" x14ac:dyDescent="0.4">
      <c r="B290"/>
    </row>
    <row r="291" spans="2:2" ht="31.5" customHeight="1" x14ac:dyDescent="0.4">
      <c r="B291"/>
    </row>
    <row r="292" spans="2:2" ht="31.5" customHeight="1" x14ac:dyDescent="0.4">
      <c r="B292"/>
    </row>
    <row r="293" spans="2:2" ht="31.5" customHeight="1" x14ac:dyDescent="0.4">
      <c r="B293"/>
    </row>
    <row r="294" spans="2:2" ht="31.5" customHeight="1" x14ac:dyDescent="0.4">
      <c r="B294"/>
    </row>
    <row r="295" spans="2:2" ht="31.5" customHeight="1" x14ac:dyDescent="0.4">
      <c r="B295"/>
    </row>
    <row r="296" spans="2:2" ht="31.5" customHeight="1" x14ac:dyDescent="0.4">
      <c r="B296"/>
    </row>
    <row r="297" spans="2:2" ht="31.5" customHeight="1" x14ac:dyDescent="0.4">
      <c r="B297"/>
    </row>
    <row r="298" spans="2:2" ht="31.5" customHeight="1" x14ac:dyDescent="0.4">
      <c r="B298"/>
    </row>
    <row r="299" spans="2:2" ht="31.5" customHeight="1" x14ac:dyDescent="0.4">
      <c r="B299"/>
    </row>
    <row r="300" spans="2:2" ht="31.5" customHeight="1" x14ac:dyDescent="0.4">
      <c r="B300"/>
    </row>
    <row r="301" spans="2:2" ht="31.5" customHeight="1" x14ac:dyDescent="0.4">
      <c r="B301"/>
    </row>
    <row r="302" spans="2:2" ht="31.5" customHeight="1" x14ac:dyDescent="0.4">
      <c r="B302"/>
    </row>
    <row r="303" spans="2:2" ht="31.5" customHeight="1" x14ac:dyDescent="0.4">
      <c r="B303"/>
    </row>
    <row r="304" spans="2:2" ht="31.5" customHeight="1" x14ac:dyDescent="0.4">
      <c r="B304"/>
    </row>
    <row r="305" spans="2:2" ht="31.5" customHeight="1" x14ac:dyDescent="0.4">
      <c r="B305"/>
    </row>
    <row r="306" spans="2:2" ht="31.5" customHeight="1" x14ac:dyDescent="0.4">
      <c r="B306"/>
    </row>
    <row r="307" spans="2:2" ht="31.5" customHeight="1" x14ac:dyDescent="0.4">
      <c r="B307"/>
    </row>
    <row r="308" spans="2:2" ht="31.5" customHeight="1" x14ac:dyDescent="0.4">
      <c r="B308"/>
    </row>
    <row r="309" spans="2:2" ht="31.5" customHeight="1" x14ac:dyDescent="0.4">
      <c r="B309"/>
    </row>
    <row r="310" spans="2:2" ht="31.5" customHeight="1" x14ac:dyDescent="0.4">
      <c r="B310"/>
    </row>
    <row r="311" spans="2:2" ht="31.5" customHeight="1" x14ac:dyDescent="0.4">
      <c r="B311"/>
    </row>
    <row r="312" spans="2:2" ht="31.5" customHeight="1" x14ac:dyDescent="0.4">
      <c r="B312"/>
    </row>
    <row r="313" spans="2:2" ht="31.5" customHeight="1" x14ac:dyDescent="0.4">
      <c r="B313"/>
    </row>
    <row r="314" spans="2:2" ht="31.5" customHeight="1" x14ac:dyDescent="0.4">
      <c r="B314"/>
    </row>
    <row r="315" spans="2:2" ht="31.5" customHeight="1" x14ac:dyDescent="0.4">
      <c r="B315"/>
    </row>
    <row r="316" spans="2:2" ht="31.5" customHeight="1" x14ac:dyDescent="0.4">
      <c r="B316"/>
    </row>
    <row r="317" spans="2:2" ht="31.5" customHeight="1" x14ac:dyDescent="0.4">
      <c r="B317"/>
    </row>
    <row r="318" spans="2:2" ht="31.5" customHeight="1" x14ac:dyDescent="0.4">
      <c r="B318"/>
    </row>
    <row r="319" spans="2:2" ht="31.5" customHeight="1" x14ac:dyDescent="0.4">
      <c r="B319"/>
    </row>
    <row r="320" spans="2:2" ht="31.5" customHeight="1" x14ac:dyDescent="0.4">
      <c r="B320"/>
    </row>
    <row r="321" spans="2:2" ht="31.5" customHeight="1" x14ac:dyDescent="0.4">
      <c r="B321"/>
    </row>
    <row r="322" spans="2:2" ht="31.5" customHeight="1" x14ac:dyDescent="0.4">
      <c r="B322"/>
    </row>
    <row r="323" spans="2:2" ht="31.5" customHeight="1" x14ac:dyDescent="0.4">
      <c r="B323"/>
    </row>
    <row r="324" spans="2:2" ht="31.5" customHeight="1" x14ac:dyDescent="0.4">
      <c r="B324"/>
    </row>
    <row r="325" spans="2:2" ht="31.5" customHeight="1" x14ac:dyDescent="0.4">
      <c r="B325"/>
    </row>
    <row r="326" spans="2:2" ht="31.5" customHeight="1" x14ac:dyDescent="0.4">
      <c r="B326"/>
    </row>
    <row r="327" spans="2:2" ht="31.5" customHeight="1" x14ac:dyDescent="0.4">
      <c r="B327"/>
    </row>
    <row r="328" spans="2:2" ht="31.5" customHeight="1" x14ac:dyDescent="0.4">
      <c r="B328"/>
    </row>
    <row r="329" spans="2:2" ht="31.5" customHeight="1" x14ac:dyDescent="0.4">
      <c r="B329"/>
    </row>
    <row r="330" spans="2:2" ht="31.5" customHeight="1" x14ac:dyDescent="0.4">
      <c r="B330"/>
    </row>
    <row r="331" spans="2:2" ht="31.5" customHeight="1" x14ac:dyDescent="0.4">
      <c r="B331"/>
    </row>
    <row r="332" spans="2:2" ht="31.5" customHeight="1" x14ac:dyDescent="0.4">
      <c r="B332"/>
    </row>
    <row r="333" spans="2:2" ht="31.5" customHeight="1" x14ac:dyDescent="0.4">
      <c r="B333"/>
    </row>
    <row r="334" spans="2:2" ht="31.5" customHeight="1" x14ac:dyDescent="0.4">
      <c r="B334"/>
    </row>
    <row r="335" spans="2:2" ht="31.5" customHeight="1" x14ac:dyDescent="0.4">
      <c r="B335"/>
    </row>
    <row r="336" spans="2:2" ht="31.5" customHeight="1" x14ac:dyDescent="0.4">
      <c r="B336"/>
    </row>
    <row r="337" spans="2:2" ht="31.5" customHeight="1" x14ac:dyDescent="0.4">
      <c r="B337"/>
    </row>
    <row r="338" spans="2:2" ht="31.5" customHeight="1" x14ac:dyDescent="0.4">
      <c r="B338"/>
    </row>
    <row r="339" spans="2:2" ht="31.5" customHeight="1" x14ac:dyDescent="0.4">
      <c r="B339"/>
    </row>
    <row r="340" spans="2:2" ht="31.5" customHeight="1" x14ac:dyDescent="0.4">
      <c r="B340"/>
    </row>
    <row r="341" spans="2:2" ht="31.5" customHeight="1" x14ac:dyDescent="0.4">
      <c r="B341"/>
    </row>
    <row r="342" spans="2:2" ht="31.5" customHeight="1" x14ac:dyDescent="0.4">
      <c r="B342"/>
    </row>
    <row r="343" spans="2:2" ht="31.5" customHeight="1" x14ac:dyDescent="0.4">
      <c r="B343"/>
    </row>
    <row r="344" spans="2:2" ht="31.5" customHeight="1" x14ac:dyDescent="0.4">
      <c r="B344"/>
    </row>
    <row r="345" spans="2:2" ht="31.5" customHeight="1" x14ac:dyDescent="0.4">
      <c r="B345"/>
    </row>
    <row r="346" spans="2:2" ht="31.5" customHeight="1" x14ac:dyDescent="0.4">
      <c r="B346"/>
    </row>
    <row r="347" spans="2:2" ht="31.5" customHeight="1" x14ac:dyDescent="0.4">
      <c r="B347"/>
    </row>
    <row r="348" spans="2:2" ht="31.5" customHeight="1" x14ac:dyDescent="0.4">
      <c r="B348"/>
    </row>
    <row r="349" spans="2:2" ht="31.5" customHeight="1" x14ac:dyDescent="0.4">
      <c r="B349"/>
    </row>
    <row r="350" spans="2:2" ht="31.5" customHeight="1" x14ac:dyDescent="0.4">
      <c r="B350"/>
    </row>
    <row r="351" spans="2:2" ht="31.5" customHeight="1" x14ac:dyDescent="0.4">
      <c r="B351"/>
    </row>
    <row r="352" spans="2:2" ht="31.5" customHeight="1" x14ac:dyDescent="0.4">
      <c r="B352"/>
    </row>
    <row r="353" spans="2:2" ht="31.5" customHeight="1" x14ac:dyDescent="0.4">
      <c r="B353"/>
    </row>
    <row r="354" spans="2:2" ht="31.5" customHeight="1" x14ac:dyDescent="0.4">
      <c r="B354"/>
    </row>
    <row r="355" spans="2:2" ht="31.5" customHeight="1" x14ac:dyDescent="0.4">
      <c r="B355"/>
    </row>
    <row r="356" spans="2:2" ht="31.5" customHeight="1" x14ac:dyDescent="0.4">
      <c r="B356"/>
    </row>
    <row r="357" spans="2:2" ht="31.5" customHeight="1" x14ac:dyDescent="0.4">
      <c r="B357"/>
    </row>
    <row r="358" spans="2:2" ht="31.5" customHeight="1" x14ac:dyDescent="0.4">
      <c r="B358"/>
    </row>
    <row r="359" spans="2:2" ht="31.5" customHeight="1" x14ac:dyDescent="0.4">
      <c r="B359"/>
    </row>
    <row r="360" spans="2:2" ht="31.5" customHeight="1" x14ac:dyDescent="0.4">
      <c r="B360"/>
    </row>
    <row r="361" spans="2:2" ht="31.5" customHeight="1" x14ac:dyDescent="0.4">
      <c r="B361"/>
    </row>
    <row r="362" spans="2:2" ht="31.5" customHeight="1" x14ac:dyDescent="0.4">
      <c r="B362"/>
    </row>
    <row r="363" spans="2:2" ht="31.5" customHeight="1" x14ac:dyDescent="0.4">
      <c r="B363"/>
    </row>
    <row r="364" spans="2:2" ht="31.5" customHeight="1" x14ac:dyDescent="0.4">
      <c r="B364"/>
    </row>
    <row r="365" spans="2:2" ht="31.5" customHeight="1" x14ac:dyDescent="0.4">
      <c r="B365"/>
    </row>
    <row r="366" spans="2:2" ht="31.5" customHeight="1" x14ac:dyDescent="0.4">
      <c r="B366"/>
    </row>
    <row r="367" spans="2:2" ht="31.5" customHeight="1" x14ac:dyDescent="0.4">
      <c r="B367"/>
    </row>
    <row r="368" spans="2:2" ht="31.5" customHeight="1" x14ac:dyDescent="0.4">
      <c r="B368"/>
    </row>
    <row r="369" spans="2:2" ht="31.5" customHeight="1" x14ac:dyDescent="0.4">
      <c r="B369"/>
    </row>
    <row r="370" spans="2:2" ht="31.5" customHeight="1" x14ac:dyDescent="0.4">
      <c r="B370"/>
    </row>
    <row r="371" spans="2:2" ht="31.5" customHeight="1" x14ac:dyDescent="0.4">
      <c r="B371"/>
    </row>
    <row r="372" spans="2:2" ht="31.5" customHeight="1" x14ac:dyDescent="0.4">
      <c r="B372"/>
    </row>
    <row r="373" spans="2:2" ht="31.5" customHeight="1" x14ac:dyDescent="0.4">
      <c r="B373"/>
    </row>
    <row r="374" spans="2:2" ht="31.5" customHeight="1" x14ac:dyDescent="0.4">
      <c r="B374"/>
    </row>
    <row r="375" spans="2:2" ht="31.5" customHeight="1" x14ac:dyDescent="0.4">
      <c r="B375"/>
    </row>
    <row r="376" spans="2:2" ht="31.5" customHeight="1" x14ac:dyDescent="0.4">
      <c r="B376"/>
    </row>
    <row r="377" spans="2:2" ht="31.5" customHeight="1" x14ac:dyDescent="0.4">
      <c r="B377"/>
    </row>
    <row r="378" spans="2:2" ht="31.5" customHeight="1" x14ac:dyDescent="0.4">
      <c r="B378"/>
    </row>
    <row r="379" spans="2:2" ht="31.5" customHeight="1" x14ac:dyDescent="0.4">
      <c r="B379"/>
    </row>
    <row r="380" spans="2:2" ht="31.5" customHeight="1" x14ac:dyDescent="0.4">
      <c r="B380"/>
    </row>
    <row r="381" spans="2:2" ht="31.5" customHeight="1" x14ac:dyDescent="0.4">
      <c r="B381"/>
    </row>
    <row r="382" spans="2:2" ht="31.5" customHeight="1" x14ac:dyDescent="0.4">
      <c r="B382"/>
    </row>
    <row r="383" spans="2:2" ht="31.5" customHeight="1" x14ac:dyDescent="0.4">
      <c r="B383"/>
    </row>
    <row r="384" spans="2:2" ht="31.5" customHeight="1" x14ac:dyDescent="0.4">
      <c r="B384"/>
    </row>
    <row r="385" spans="2:2" ht="31.5" customHeight="1" x14ac:dyDescent="0.4">
      <c r="B385"/>
    </row>
    <row r="386" spans="2:2" ht="31.5" customHeight="1" x14ac:dyDescent="0.4">
      <c r="B386"/>
    </row>
    <row r="387" spans="2:2" ht="31.5" customHeight="1" x14ac:dyDescent="0.4">
      <c r="B387"/>
    </row>
    <row r="388" spans="2:2" ht="31.5" customHeight="1" x14ac:dyDescent="0.4">
      <c r="B388"/>
    </row>
    <row r="389" spans="2:2" ht="31.5" customHeight="1" x14ac:dyDescent="0.4">
      <c r="B389"/>
    </row>
    <row r="390" spans="2:2" ht="31.5" customHeight="1" x14ac:dyDescent="0.4">
      <c r="B390"/>
    </row>
    <row r="391" spans="2:2" ht="31.5" customHeight="1" x14ac:dyDescent="0.4">
      <c r="B391"/>
    </row>
    <row r="392" spans="2:2" ht="31.5" customHeight="1" x14ac:dyDescent="0.4">
      <c r="B392"/>
    </row>
    <row r="393" spans="2:2" ht="31.5" customHeight="1" x14ac:dyDescent="0.4">
      <c r="B393"/>
    </row>
    <row r="394" spans="2:2" ht="31.5" customHeight="1" x14ac:dyDescent="0.4">
      <c r="B394"/>
    </row>
    <row r="395" spans="2:2" ht="31.5" customHeight="1" x14ac:dyDescent="0.4">
      <c r="B395"/>
    </row>
  </sheetData>
  <sheetProtection algorithmName="SHA-512" hashValue="siMMfRaeJwP/b0PmG9IPqDq19Vr5+EgrqZ5kBeEQESK43x8cNEvmmlc33KAxYJK0jbUDCucnq33qJcjnxQhNPQ==" saltValue="vXIjhYFQp0mIl/hAoo/02Q==" spinCount="100000" sheet="1" objects="1" scenarios="1"/>
  <autoFilter ref="G1:G233" xr:uid="{23216AF2-8B3D-4449-B01A-487A621A44A0}"/>
  <sortState xmlns:xlrd2="http://schemas.microsoft.com/office/spreadsheetml/2017/richdata2" ref="G223:G241">
    <sortCondition ref="G223:G241"/>
  </sortState>
  <mergeCells count="1">
    <mergeCell ref="A2:A3"/>
  </mergeCells>
  <phoneticPr fontId="19" type="noConversion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4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D5E4-E174-4E10-8E15-20B1DCAE807A}">
  <dimension ref="A1:G13"/>
  <sheetViews>
    <sheetView showGridLines="0" workbookViewId="0">
      <selection activeCell="D16" sqref="D16"/>
    </sheetView>
  </sheetViews>
  <sheetFormatPr defaultRowHeight="15" x14ac:dyDescent="0.25"/>
  <cols>
    <col min="1" max="1" width="12.85546875" bestFit="1" customWidth="1"/>
    <col min="2" max="3" width="10.5703125" bestFit="1" customWidth="1"/>
    <col min="4" max="4" width="43.140625" bestFit="1" customWidth="1"/>
    <col min="5" max="5" width="9" bestFit="1" customWidth="1"/>
    <col min="6" max="6" width="66.42578125" bestFit="1" customWidth="1"/>
    <col min="7" max="7" width="24.7109375" bestFit="1" customWidth="1"/>
  </cols>
  <sheetData>
    <row r="1" spans="1:7" ht="72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2">
        <v>1.2928240740740726E-2</v>
      </c>
      <c r="B2" s="89">
        <v>0.35734953703703703</v>
      </c>
      <c r="C2" s="89">
        <v>0.37027777777777776</v>
      </c>
      <c r="D2" s="85" t="s">
        <v>285</v>
      </c>
      <c r="E2" s="86" t="s">
        <v>9</v>
      </c>
      <c r="F2" s="87" t="s">
        <v>96</v>
      </c>
      <c r="G2" s="88" t="s">
        <v>18</v>
      </c>
    </row>
    <row r="3" spans="1:7" ht="23.25" x14ac:dyDescent="0.25">
      <c r="A3" s="216">
        <v>1.3935185185185217E-2</v>
      </c>
      <c r="B3" s="25">
        <v>0.37518518518518518</v>
      </c>
      <c r="C3" s="25">
        <v>0.38912037037037039</v>
      </c>
      <c r="D3" s="20" t="s">
        <v>56</v>
      </c>
      <c r="E3" s="21" t="s">
        <v>9</v>
      </c>
      <c r="F3" s="22" t="s">
        <v>129</v>
      </c>
      <c r="G3" s="24" t="s">
        <v>46</v>
      </c>
    </row>
    <row r="4" spans="1:7" ht="23.25" x14ac:dyDescent="0.25">
      <c r="A4" s="215">
        <v>1.4016203703703711E-2</v>
      </c>
      <c r="B4" s="7">
        <v>0.36015046296296294</v>
      </c>
      <c r="C4" s="7">
        <v>0.37416666666666665</v>
      </c>
      <c r="D4" s="3" t="s">
        <v>56</v>
      </c>
      <c r="E4" s="4" t="s">
        <v>9</v>
      </c>
      <c r="F4" s="5" t="s">
        <v>102</v>
      </c>
      <c r="G4" s="6" t="s">
        <v>18</v>
      </c>
    </row>
    <row r="5" spans="1:7" ht="23.25" x14ac:dyDescent="0.25">
      <c r="A5" s="215">
        <v>1.5173611111111096E-2</v>
      </c>
      <c r="B5" s="7">
        <v>0.33784722222222224</v>
      </c>
      <c r="C5" s="7">
        <v>0.35302083333333334</v>
      </c>
      <c r="D5" s="3" t="s">
        <v>56</v>
      </c>
      <c r="E5" s="4" t="s">
        <v>9</v>
      </c>
      <c r="F5" s="5" t="s">
        <v>65</v>
      </c>
      <c r="G5" s="32" t="s">
        <v>15</v>
      </c>
    </row>
    <row r="6" spans="1:7" ht="26.25" x14ac:dyDescent="0.25">
      <c r="A6" s="221">
        <v>1.5451388888888862E-2</v>
      </c>
      <c r="B6" s="73">
        <v>0.33149305555555558</v>
      </c>
      <c r="C6" s="73">
        <v>0.34694444444444444</v>
      </c>
      <c r="D6" s="78" t="s">
        <v>284</v>
      </c>
      <c r="E6" s="70" t="s">
        <v>26</v>
      </c>
      <c r="F6" s="71" t="s">
        <v>60</v>
      </c>
      <c r="G6" s="72" t="s">
        <v>48</v>
      </c>
    </row>
    <row r="7" spans="1:7" ht="23.25" x14ac:dyDescent="0.25">
      <c r="A7" s="218">
        <v>1.5659722222222228E-2</v>
      </c>
      <c r="B7" s="30">
        <v>0.3439699074074074</v>
      </c>
      <c r="C7" s="30">
        <v>0.35962962962962963</v>
      </c>
      <c r="D7" s="26" t="s">
        <v>56</v>
      </c>
      <c r="E7" s="27" t="s">
        <v>26</v>
      </c>
      <c r="F7" s="28" t="s">
        <v>78</v>
      </c>
      <c r="G7" s="29" t="s">
        <v>23</v>
      </c>
    </row>
    <row r="8" spans="1:7" ht="23.25" x14ac:dyDescent="0.25">
      <c r="A8" s="218">
        <v>1.612268518518517E-2</v>
      </c>
      <c r="B8" s="30">
        <v>0.33471064814814816</v>
      </c>
      <c r="C8" s="30">
        <v>0.35083333333333333</v>
      </c>
      <c r="D8" s="26" t="s">
        <v>56</v>
      </c>
      <c r="E8" s="27" t="s">
        <v>26</v>
      </c>
      <c r="F8" s="28" t="s">
        <v>61</v>
      </c>
      <c r="G8" s="29" t="s">
        <v>23</v>
      </c>
    </row>
    <row r="9" spans="1:7" ht="23.25" x14ac:dyDescent="0.25">
      <c r="A9" s="216">
        <v>1.6481481481481486E-2</v>
      </c>
      <c r="B9" s="25">
        <v>0.33354166666666668</v>
      </c>
      <c r="C9" s="25">
        <v>0.35002314814814817</v>
      </c>
      <c r="D9" s="20" t="s">
        <v>56</v>
      </c>
      <c r="E9" s="21" t="s">
        <v>9</v>
      </c>
      <c r="F9" s="197" t="s">
        <v>58</v>
      </c>
      <c r="G9" s="24" t="s">
        <v>46</v>
      </c>
    </row>
    <row r="10" spans="1:7" ht="23.25" x14ac:dyDescent="0.25">
      <c r="A10" s="218">
        <v>1.6539351851851847E-2</v>
      </c>
      <c r="B10" s="30">
        <v>0.33538194444444447</v>
      </c>
      <c r="C10" s="30">
        <v>0.35192129629629632</v>
      </c>
      <c r="D10" s="26" t="s">
        <v>56</v>
      </c>
      <c r="E10" s="27" t="s">
        <v>26</v>
      </c>
      <c r="F10" s="28" t="s">
        <v>62</v>
      </c>
      <c r="G10" s="29" t="s">
        <v>23</v>
      </c>
    </row>
    <row r="11" spans="1:7" ht="23.25" x14ac:dyDescent="0.25">
      <c r="A11" s="218">
        <v>1.6770833333333346E-2</v>
      </c>
      <c r="B11" s="30">
        <v>0.33709490740740738</v>
      </c>
      <c r="C11" s="30">
        <v>0.35386574074074073</v>
      </c>
      <c r="D11" s="26" t="s">
        <v>56</v>
      </c>
      <c r="E11" s="27" t="s">
        <v>26</v>
      </c>
      <c r="F11" s="28" t="s">
        <v>66</v>
      </c>
      <c r="G11" s="29" t="s">
        <v>46</v>
      </c>
    </row>
    <row r="12" spans="1:7" ht="23.25" x14ac:dyDescent="0.25">
      <c r="A12" s="218">
        <v>1.9502314814814847E-2</v>
      </c>
      <c r="B12" s="30">
        <v>0.33292824074074073</v>
      </c>
      <c r="C12" s="30">
        <v>0.35243055555555558</v>
      </c>
      <c r="D12" s="26" t="s">
        <v>56</v>
      </c>
      <c r="E12" s="27" t="s">
        <v>26</v>
      </c>
      <c r="F12" s="28" t="s">
        <v>57</v>
      </c>
      <c r="G12" s="29" t="s">
        <v>41</v>
      </c>
    </row>
    <row r="13" spans="1:7" ht="23.25" x14ac:dyDescent="0.25">
      <c r="A13" s="215" t="s">
        <v>303</v>
      </c>
      <c r="B13" s="7"/>
      <c r="C13" s="7"/>
      <c r="D13" s="3" t="s">
        <v>56</v>
      </c>
      <c r="E13" s="4" t="s">
        <v>9</v>
      </c>
      <c r="F13" s="5" t="s">
        <v>67</v>
      </c>
      <c r="G13" s="6" t="s">
        <v>48</v>
      </c>
    </row>
  </sheetData>
  <sheetProtection algorithmName="SHA-512" hashValue="UcjTrVNi5UJ5X85RnlzEjOhF6CeFJXCAbpewMgdS8AVmxW/0YhzZ+pnuPIGJYgWtR3vVQWqIBohLDVGpDjB2Zg==" saltValue="aWlC2aZ0mQi37Cb2w07lV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F14C-3B96-43FD-AA8A-BC4C76A40535}">
  <dimension ref="A1:G17"/>
  <sheetViews>
    <sheetView showGridLines="0" workbookViewId="0">
      <selection activeCell="E21" sqref="E21"/>
    </sheetView>
  </sheetViews>
  <sheetFormatPr defaultRowHeight="15" x14ac:dyDescent="0.25"/>
  <cols>
    <col min="1" max="3" width="16.7109375" customWidth="1"/>
    <col min="4" max="4" width="43.28515625" bestFit="1" customWidth="1"/>
    <col min="5" max="5" width="9" bestFit="1" customWidth="1"/>
    <col min="6" max="6" width="71.42578125" bestFit="1" customWidth="1"/>
    <col min="7" max="7" width="24.7109375" bestFit="1" customWidth="1"/>
  </cols>
  <sheetData>
    <row r="1" spans="1:7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7">
        <v>1.2905092592592593E-2</v>
      </c>
      <c r="B2" s="69">
        <v>0.35225694444444444</v>
      </c>
      <c r="C2" s="69">
        <v>0.36516203703703703</v>
      </c>
      <c r="D2" s="79" t="s">
        <v>292</v>
      </c>
      <c r="E2" s="66" t="s">
        <v>9</v>
      </c>
      <c r="F2" s="67" t="s">
        <v>93</v>
      </c>
      <c r="G2" s="68" t="s">
        <v>23</v>
      </c>
    </row>
    <row r="3" spans="1:7" ht="23.25" x14ac:dyDescent="0.25">
      <c r="A3" s="215">
        <v>1.3518518518518541E-2</v>
      </c>
      <c r="B3" s="7">
        <v>0.35171296296296295</v>
      </c>
      <c r="C3" s="7">
        <v>0.36523148148148149</v>
      </c>
      <c r="D3" s="3" t="s">
        <v>73</v>
      </c>
      <c r="E3" s="4" t="s">
        <v>9</v>
      </c>
      <c r="F3" s="5" t="s">
        <v>85</v>
      </c>
      <c r="G3" s="32" t="s">
        <v>15</v>
      </c>
    </row>
    <row r="4" spans="1:7" ht="23.25" x14ac:dyDescent="0.25">
      <c r="A4" s="215">
        <v>1.3622685185185168E-2</v>
      </c>
      <c r="B4" s="7">
        <v>0.35890046296296296</v>
      </c>
      <c r="C4" s="7">
        <v>0.37252314814814813</v>
      </c>
      <c r="D4" s="3" t="s">
        <v>73</v>
      </c>
      <c r="E4" s="4" t="s">
        <v>9</v>
      </c>
      <c r="F4" s="5" t="s">
        <v>104</v>
      </c>
      <c r="G4" s="6" t="s">
        <v>41</v>
      </c>
    </row>
    <row r="5" spans="1:7" ht="26.25" x14ac:dyDescent="0.25">
      <c r="A5" s="221">
        <v>1.3749999999999984E-2</v>
      </c>
      <c r="B5" s="73">
        <v>0.34185185185185185</v>
      </c>
      <c r="C5" s="73">
        <v>0.35560185185185184</v>
      </c>
      <c r="D5" s="78" t="s">
        <v>283</v>
      </c>
      <c r="E5" s="70" t="s">
        <v>26</v>
      </c>
      <c r="F5" s="71" t="s">
        <v>76</v>
      </c>
      <c r="G5" s="72" t="s">
        <v>46</v>
      </c>
    </row>
    <row r="6" spans="1:7" ht="23.25" x14ac:dyDescent="0.25">
      <c r="A6" s="215">
        <v>1.4074074074074072E-2</v>
      </c>
      <c r="B6" s="7">
        <v>0.34858796296296296</v>
      </c>
      <c r="C6" s="7">
        <v>0.36266203703703703</v>
      </c>
      <c r="D6" s="3" t="s">
        <v>73</v>
      </c>
      <c r="E6" s="4" t="s">
        <v>9</v>
      </c>
      <c r="F6" s="5" t="s">
        <v>86</v>
      </c>
      <c r="G6" s="6" t="s">
        <v>23</v>
      </c>
    </row>
    <row r="7" spans="1:7" ht="23.25" x14ac:dyDescent="0.25">
      <c r="A7" s="215">
        <v>1.4166666666666661E-2</v>
      </c>
      <c r="B7" s="7">
        <v>0.35065972222222225</v>
      </c>
      <c r="C7" s="7">
        <v>0.36482638888888891</v>
      </c>
      <c r="D7" s="3" t="s">
        <v>73</v>
      </c>
      <c r="E7" s="4" t="s">
        <v>9</v>
      </c>
      <c r="F7" s="5" t="s">
        <v>92</v>
      </c>
      <c r="G7" s="6" t="s">
        <v>46</v>
      </c>
    </row>
    <row r="8" spans="1:7" ht="23.25" x14ac:dyDescent="0.25">
      <c r="A8" s="216">
        <v>1.4305555555555571E-2</v>
      </c>
      <c r="B8" s="25">
        <v>0.3538425925925926</v>
      </c>
      <c r="C8" s="25">
        <v>0.36814814814814817</v>
      </c>
      <c r="D8" s="20" t="s">
        <v>73</v>
      </c>
      <c r="E8" s="21" t="s">
        <v>9</v>
      </c>
      <c r="F8" s="22" t="s">
        <v>95</v>
      </c>
      <c r="G8" s="23" t="s">
        <v>15</v>
      </c>
    </row>
    <row r="9" spans="1:7" ht="23.25" x14ac:dyDescent="0.25">
      <c r="A9" s="215">
        <v>1.4733796296296287E-2</v>
      </c>
      <c r="B9" s="7">
        <v>0.38350694444444444</v>
      </c>
      <c r="C9" s="7">
        <v>0.39824074074074073</v>
      </c>
      <c r="D9" s="3" t="s">
        <v>73</v>
      </c>
      <c r="E9" s="4" t="s">
        <v>9</v>
      </c>
      <c r="F9" s="5" t="s">
        <v>141</v>
      </c>
      <c r="G9" s="6" t="s">
        <v>18</v>
      </c>
    </row>
    <row r="10" spans="1:7" ht="23.25" x14ac:dyDescent="0.25">
      <c r="A10" s="218">
        <v>1.6030092592592582E-2</v>
      </c>
      <c r="B10" s="30">
        <v>0.34493055555555557</v>
      </c>
      <c r="C10" s="30">
        <v>0.36096064814814816</v>
      </c>
      <c r="D10" s="26" t="s">
        <v>73</v>
      </c>
      <c r="E10" s="27" t="s">
        <v>26</v>
      </c>
      <c r="F10" s="28" t="s">
        <v>79</v>
      </c>
      <c r="G10" s="29" t="s">
        <v>46</v>
      </c>
    </row>
    <row r="11" spans="1:7" ht="23.25" x14ac:dyDescent="0.25">
      <c r="A11" s="218">
        <v>1.6226851851851853E-2</v>
      </c>
      <c r="B11" s="30">
        <v>0.34251157407407407</v>
      </c>
      <c r="C11" s="30">
        <v>0.35873842592592592</v>
      </c>
      <c r="D11" s="26" t="s">
        <v>73</v>
      </c>
      <c r="E11" s="27" t="s">
        <v>26</v>
      </c>
      <c r="F11" s="28" t="s">
        <v>74</v>
      </c>
      <c r="G11" s="29" t="s">
        <v>18</v>
      </c>
    </row>
    <row r="12" spans="1:7" ht="23.25" x14ac:dyDescent="0.25">
      <c r="A12" s="218">
        <v>1.6620370370370396E-2</v>
      </c>
      <c r="B12" s="30">
        <v>0.34324074074074074</v>
      </c>
      <c r="C12" s="30">
        <v>0.35986111111111113</v>
      </c>
      <c r="D12" s="26" t="s">
        <v>73</v>
      </c>
      <c r="E12" s="27" t="s">
        <v>26</v>
      </c>
      <c r="F12" s="28" t="s">
        <v>75</v>
      </c>
      <c r="G12" s="29" t="s">
        <v>18</v>
      </c>
    </row>
    <row r="13" spans="1:7" ht="23.25" x14ac:dyDescent="0.25">
      <c r="A13" s="215">
        <v>1.6724537037037024E-2</v>
      </c>
      <c r="B13" s="7">
        <v>0.34995370370370371</v>
      </c>
      <c r="C13" s="7">
        <v>0.36667824074074074</v>
      </c>
      <c r="D13" s="3" t="s">
        <v>73</v>
      </c>
      <c r="E13" s="4" t="s">
        <v>9</v>
      </c>
      <c r="F13" s="5" t="s">
        <v>87</v>
      </c>
      <c r="G13" s="6" t="s">
        <v>46</v>
      </c>
    </row>
    <row r="14" spans="1:7" ht="23.25" x14ac:dyDescent="0.25">
      <c r="A14" s="218">
        <v>1.6770833333333346E-2</v>
      </c>
      <c r="B14" s="30">
        <v>0.34545138888888888</v>
      </c>
      <c r="C14" s="30">
        <v>0.36222222222222222</v>
      </c>
      <c r="D14" s="26" t="s">
        <v>73</v>
      </c>
      <c r="E14" s="27" t="s">
        <v>26</v>
      </c>
      <c r="F14" s="28" t="s">
        <v>77</v>
      </c>
      <c r="G14" s="29" t="s">
        <v>48</v>
      </c>
    </row>
    <row r="15" spans="1:7" ht="23.25" x14ac:dyDescent="0.25">
      <c r="A15" s="215" t="s">
        <v>303</v>
      </c>
      <c r="B15" s="7"/>
      <c r="C15" s="7"/>
      <c r="D15" s="3" t="s">
        <v>73</v>
      </c>
      <c r="E15" s="4" t="s">
        <v>9</v>
      </c>
      <c r="F15" s="5" t="s">
        <v>84</v>
      </c>
      <c r="G15" s="6" t="s">
        <v>15</v>
      </c>
    </row>
    <row r="16" spans="1:7" ht="23.25" x14ac:dyDescent="0.25">
      <c r="A16" s="215" t="s">
        <v>303</v>
      </c>
      <c r="B16" s="7"/>
      <c r="C16" s="45"/>
      <c r="D16" s="3" t="s">
        <v>73</v>
      </c>
      <c r="E16" s="4" t="s">
        <v>9</v>
      </c>
      <c r="F16" s="5" t="s">
        <v>94</v>
      </c>
      <c r="G16" s="6" t="s">
        <v>18</v>
      </c>
    </row>
    <row r="17" spans="1:7" ht="23.25" x14ac:dyDescent="0.25">
      <c r="A17" s="215" t="s">
        <v>303</v>
      </c>
      <c r="B17" s="7"/>
      <c r="C17" s="7"/>
      <c r="D17" s="3" t="s">
        <v>73</v>
      </c>
      <c r="E17" s="4" t="s">
        <v>9</v>
      </c>
      <c r="F17" s="5" t="s">
        <v>135</v>
      </c>
      <c r="G17" s="6" t="s">
        <v>15</v>
      </c>
    </row>
  </sheetData>
  <sheetProtection algorithmName="SHA-512" hashValue="L3TCaDdroxKnPMLyA8Es/IzN0Qurr6018jav/SvoVe1f1PRepNY37U/vvyzawLX+V459NjyHLUddPecRTHtrpg==" saltValue="5B0lKcy6taoHwwpjIsFk+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8E49-174C-41FB-A29E-8839EF4ED34F}">
  <dimension ref="A1:G11"/>
  <sheetViews>
    <sheetView showGridLines="0" workbookViewId="0">
      <selection sqref="A1:XFD1048576"/>
    </sheetView>
  </sheetViews>
  <sheetFormatPr defaultRowHeight="15" x14ac:dyDescent="0.25"/>
  <cols>
    <col min="1" max="2" width="16.7109375" customWidth="1"/>
    <col min="3" max="3" width="15.42578125" customWidth="1"/>
    <col min="4" max="4" width="43.5703125" bestFit="1" customWidth="1"/>
    <col min="5" max="5" width="9" bestFit="1" customWidth="1"/>
    <col min="6" max="6" width="76.28515625" bestFit="1" customWidth="1"/>
    <col min="7" max="7" width="24.7109375" bestFit="1" customWidth="1"/>
  </cols>
  <sheetData>
    <row r="1" spans="1:7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2">
        <v>1.3055555555555598E-2</v>
      </c>
      <c r="B2" s="90">
        <v>0.36157407407407405</v>
      </c>
      <c r="C2" s="90">
        <v>0.37462962962962965</v>
      </c>
      <c r="D2" s="85" t="s">
        <v>271</v>
      </c>
      <c r="E2" s="86" t="s">
        <v>9</v>
      </c>
      <c r="F2" s="87" t="s">
        <v>107</v>
      </c>
      <c r="G2" s="88" t="s">
        <v>23</v>
      </c>
    </row>
    <row r="3" spans="1:7" ht="23.25" x14ac:dyDescent="0.25">
      <c r="A3" s="209">
        <v>1.3206018518518547E-2</v>
      </c>
      <c r="B3" s="13">
        <v>0.41342592592592592</v>
      </c>
      <c r="C3" s="13">
        <v>0.42663194444444447</v>
      </c>
      <c r="D3" s="3" t="s">
        <v>80</v>
      </c>
      <c r="E3" s="10" t="s">
        <v>9</v>
      </c>
      <c r="F3" s="11" t="s">
        <v>103</v>
      </c>
      <c r="G3" s="12" t="s">
        <v>48</v>
      </c>
    </row>
    <row r="4" spans="1:7" ht="26.25" x14ac:dyDescent="0.25">
      <c r="A4" s="221">
        <v>1.5057870370370374E-2</v>
      </c>
      <c r="B4" s="73">
        <v>0.39090277777777777</v>
      </c>
      <c r="C4" s="73">
        <v>0.40596064814814814</v>
      </c>
      <c r="D4" s="78" t="s">
        <v>270</v>
      </c>
      <c r="E4" s="70" t="s">
        <v>26</v>
      </c>
      <c r="F4" s="71" t="s">
        <v>155</v>
      </c>
      <c r="G4" s="72" t="s">
        <v>23</v>
      </c>
    </row>
    <row r="5" spans="1:7" ht="23.25" x14ac:dyDescent="0.25">
      <c r="A5" s="215">
        <v>1.5173611111111096E-2</v>
      </c>
      <c r="B5" s="7">
        <v>0.35621527777777778</v>
      </c>
      <c r="C5" s="7">
        <v>0.37138888888888888</v>
      </c>
      <c r="D5" s="3" t="s">
        <v>80</v>
      </c>
      <c r="E5" s="4" t="s">
        <v>9</v>
      </c>
      <c r="F5" s="5" t="s">
        <v>99</v>
      </c>
      <c r="G5" s="32" t="s">
        <v>15</v>
      </c>
    </row>
    <row r="6" spans="1:7" ht="23.25" x14ac:dyDescent="0.25">
      <c r="A6" s="215">
        <v>1.5462962962962956E-2</v>
      </c>
      <c r="B6" s="7">
        <v>0.42256944444444444</v>
      </c>
      <c r="C6" s="7">
        <v>0.4380324074074074</v>
      </c>
      <c r="D6" s="3" t="s">
        <v>80</v>
      </c>
      <c r="E6" s="4" t="s">
        <v>9</v>
      </c>
      <c r="F6" s="5" t="s">
        <v>201</v>
      </c>
      <c r="G6" s="6" t="s">
        <v>18</v>
      </c>
    </row>
    <row r="7" spans="1:7" ht="23.25" x14ac:dyDescent="0.25">
      <c r="A7" s="215">
        <v>1.6018518518518488E-2</v>
      </c>
      <c r="B7" s="7">
        <v>0.35444444444444445</v>
      </c>
      <c r="C7" s="7">
        <v>0.37046296296296294</v>
      </c>
      <c r="D7" s="3" t="s">
        <v>80</v>
      </c>
      <c r="E7" s="4" t="s">
        <v>9</v>
      </c>
      <c r="F7" s="5" t="s">
        <v>98</v>
      </c>
      <c r="G7" s="6" t="s">
        <v>46</v>
      </c>
    </row>
    <row r="8" spans="1:7" ht="23.25" x14ac:dyDescent="0.25">
      <c r="A8" s="218">
        <v>1.6481481481481486E-2</v>
      </c>
      <c r="B8" s="30">
        <v>0.34634259259259259</v>
      </c>
      <c r="C8" s="30">
        <v>0.36282407407407408</v>
      </c>
      <c r="D8" s="29" t="s">
        <v>80</v>
      </c>
      <c r="E8" s="27" t="s">
        <v>26</v>
      </c>
      <c r="F8" s="28" t="s">
        <v>81</v>
      </c>
      <c r="G8" s="29" t="s">
        <v>15</v>
      </c>
    </row>
    <row r="9" spans="1:7" ht="23.25" x14ac:dyDescent="0.25">
      <c r="A9" s="215">
        <v>1.6481481481481486E-2</v>
      </c>
      <c r="B9" s="7">
        <v>0.36076388888888888</v>
      </c>
      <c r="C9" s="7">
        <v>0.37724537037037037</v>
      </c>
      <c r="D9" s="3" t="s">
        <v>80</v>
      </c>
      <c r="E9" s="4" t="s">
        <v>9</v>
      </c>
      <c r="F9" s="5" t="s">
        <v>106</v>
      </c>
      <c r="G9" s="32" t="s">
        <v>15</v>
      </c>
    </row>
    <row r="10" spans="1:7" ht="23.25" x14ac:dyDescent="0.25">
      <c r="A10" s="218" t="s">
        <v>303</v>
      </c>
      <c r="B10" s="30"/>
      <c r="C10" s="30"/>
      <c r="D10" s="26" t="s">
        <v>80</v>
      </c>
      <c r="E10" s="27" t="s">
        <v>26</v>
      </c>
      <c r="F10" s="28" t="s">
        <v>97</v>
      </c>
      <c r="G10" s="29" t="s">
        <v>18</v>
      </c>
    </row>
    <row r="11" spans="1:7" ht="23.25" x14ac:dyDescent="0.25">
      <c r="A11" s="215" t="s">
        <v>303</v>
      </c>
      <c r="B11" s="7"/>
      <c r="C11" s="7"/>
      <c r="D11" s="3" t="s">
        <v>80</v>
      </c>
      <c r="E11" s="4" t="s">
        <v>9</v>
      </c>
      <c r="F11" s="5" t="s">
        <v>138</v>
      </c>
      <c r="G11" s="32" t="s">
        <v>15</v>
      </c>
    </row>
  </sheetData>
  <sheetProtection algorithmName="SHA-512" hashValue="Cai14efTUxSMHgdK7q9CMKDfKSOwwBGpVTqxxN7yP0Z96yvIzi4DiNXsnFRM4OIXSWIidQK93qm0MrvtA4nyWQ==" saltValue="rjRPB5TRC8jrpg8lRZ4Hy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C6B9-2EF1-413B-8A27-14E5F1C6B1FB}">
  <dimension ref="A1:G18"/>
  <sheetViews>
    <sheetView showGridLines="0" workbookViewId="0">
      <selection activeCell="B4" sqref="B4"/>
    </sheetView>
  </sheetViews>
  <sheetFormatPr defaultRowHeight="15" x14ac:dyDescent="0.25"/>
  <cols>
    <col min="1" max="1" width="17" bestFit="1" customWidth="1"/>
    <col min="2" max="2" width="13.7109375" bestFit="1" customWidth="1"/>
    <col min="3" max="3" width="15" bestFit="1" customWidth="1"/>
    <col min="4" max="4" width="43.5703125" bestFit="1" customWidth="1"/>
    <col min="5" max="5" width="9" bestFit="1" customWidth="1"/>
    <col min="6" max="6" width="59.28515625" bestFit="1" customWidth="1"/>
    <col min="7" max="7" width="24.7109375" bestFit="1" customWidth="1"/>
  </cols>
  <sheetData>
    <row r="1" spans="1:7" ht="36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2">
        <v>1.1759259259259247E-2</v>
      </c>
      <c r="B2" s="89">
        <v>0.41515046296296299</v>
      </c>
      <c r="C2" s="89">
        <v>0.42690972222222223</v>
      </c>
      <c r="D2" s="85" t="s">
        <v>281</v>
      </c>
      <c r="E2" s="86" t="s">
        <v>9</v>
      </c>
      <c r="F2" s="87" t="s">
        <v>192</v>
      </c>
      <c r="G2" s="91" t="s">
        <v>15</v>
      </c>
    </row>
    <row r="3" spans="1:7" ht="23.25" x14ac:dyDescent="0.25">
      <c r="A3" s="215">
        <v>1.2465277777777783E-2</v>
      </c>
      <c r="B3" s="7">
        <v>0.37187500000000001</v>
      </c>
      <c r="C3" s="7">
        <v>0.38434027777777779</v>
      </c>
      <c r="D3" s="3" t="s">
        <v>68</v>
      </c>
      <c r="E3" s="4" t="s">
        <v>9</v>
      </c>
      <c r="F3" s="5" t="s">
        <v>128</v>
      </c>
      <c r="G3" s="32" t="s">
        <v>15</v>
      </c>
    </row>
    <row r="4" spans="1:7" ht="23.25" x14ac:dyDescent="0.25">
      <c r="A4" s="209">
        <v>1.2476851851851822E-2</v>
      </c>
      <c r="B4" s="13">
        <v>0.37355324074074076</v>
      </c>
      <c r="C4" s="13">
        <v>0.38603009259259258</v>
      </c>
      <c r="D4" s="9" t="s">
        <v>68</v>
      </c>
      <c r="E4" s="10" t="s">
        <v>9</v>
      </c>
      <c r="F4" s="11" t="s">
        <v>130</v>
      </c>
      <c r="G4" s="46" t="s">
        <v>15</v>
      </c>
    </row>
    <row r="5" spans="1:7" ht="23.25" x14ac:dyDescent="0.25">
      <c r="A5" s="215">
        <v>1.2650462962962961E-2</v>
      </c>
      <c r="B5" s="7">
        <v>0.38266203703703705</v>
      </c>
      <c r="C5" s="7">
        <v>0.39531250000000001</v>
      </c>
      <c r="D5" s="3" t="s">
        <v>68</v>
      </c>
      <c r="E5" s="4" t="s">
        <v>9</v>
      </c>
      <c r="F5" s="5" t="s">
        <v>136</v>
      </c>
      <c r="G5" s="32" t="s">
        <v>15</v>
      </c>
    </row>
    <row r="6" spans="1:7" ht="23.25" x14ac:dyDescent="0.25">
      <c r="A6" s="215">
        <v>1.288194444444446E-2</v>
      </c>
      <c r="B6" s="7">
        <v>0.37010416666666668</v>
      </c>
      <c r="C6" s="7">
        <v>0.38298611111111114</v>
      </c>
      <c r="D6" s="3" t="s">
        <v>68</v>
      </c>
      <c r="E6" s="4" t="s">
        <v>9</v>
      </c>
      <c r="F6" s="5" t="s">
        <v>127</v>
      </c>
      <c r="G6" s="6" t="s">
        <v>48</v>
      </c>
    </row>
    <row r="7" spans="1:7" ht="23.25" x14ac:dyDescent="0.25">
      <c r="A7" s="215">
        <v>1.3101851851851809E-2</v>
      </c>
      <c r="B7" s="7">
        <v>0.37466435185185187</v>
      </c>
      <c r="C7" s="7">
        <v>0.38776620370370368</v>
      </c>
      <c r="D7" s="3" t="s">
        <v>68</v>
      </c>
      <c r="E7" s="4" t="s">
        <v>9</v>
      </c>
      <c r="F7" s="5" t="s">
        <v>133</v>
      </c>
      <c r="G7" s="6" t="s">
        <v>48</v>
      </c>
    </row>
    <row r="8" spans="1:7" ht="23.25" x14ac:dyDescent="0.25">
      <c r="A8" s="215">
        <v>1.3703703703703718E-2</v>
      </c>
      <c r="B8" s="7">
        <v>0.39207175925925924</v>
      </c>
      <c r="C8" s="7">
        <v>0.40577546296296296</v>
      </c>
      <c r="D8" s="3" t="s">
        <v>68</v>
      </c>
      <c r="E8" s="4" t="s">
        <v>9</v>
      </c>
      <c r="F8" s="5" t="s">
        <v>159</v>
      </c>
      <c r="G8" s="6" t="s">
        <v>18</v>
      </c>
    </row>
    <row r="9" spans="1:7" ht="26.25" x14ac:dyDescent="0.25">
      <c r="A9" s="221">
        <v>1.4074074074074072E-2</v>
      </c>
      <c r="B9" s="73">
        <v>0.39148148148148149</v>
      </c>
      <c r="C9" s="73">
        <v>0.40555555555555556</v>
      </c>
      <c r="D9" s="78" t="s">
        <v>282</v>
      </c>
      <c r="E9" s="70" t="s">
        <v>26</v>
      </c>
      <c r="F9" s="71" t="s">
        <v>154</v>
      </c>
      <c r="G9" s="72" t="s">
        <v>46</v>
      </c>
    </row>
    <row r="10" spans="1:7" ht="23.25" x14ac:dyDescent="0.25">
      <c r="A10" s="215">
        <v>1.4641203703703698E-2</v>
      </c>
      <c r="B10" s="7">
        <v>0.3386689814814815</v>
      </c>
      <c r="C10" s="7">
        <v>0.3533101851851852</v>
      </c>
      <c r="D10" s="3" t="s">
        <v>68</v>
      </c>
      <c r="E10" s="4" t="s">
        <v>9</v>
      </c>
      <c r="F10" s="5" t="s">
        <v>69</v>
      </c>
      <c r="G10" s="6" t="s">
        <v>46</v>
      </c>
    </row>
    <row r="11" spans="1:7" ht="23.25" x14ac:dyDescent="0.25">
      <c r="A11" s="215">
        <v>1.4837962962962969E-2</v>
      </c>
      <c r="B11" s="7">
        <v>0.39506944444444442</v>
      </c>
      <c r="C11" s="7">
        <v>0.40990740740740739</v>
      </c>
      <c r="D11" s="3" t="s">
        <v>68</v>
      </c>
      <c r="E11" s="4" t="s">
        <v>9</v>
      </c>
      <c r="F11" s="5" t="s">
        <v>160</v>
      </c>
      <c r="G11" s="32" t="s">
        <v>15</v>
      </c>
    </row>
    <row r="12" spans="1:7" ht="23.25" x14ac:dyDescent="0.25">
      <c r="A12" s="218">
        <v>1.5405092592592595E-2</v>
      </c>
      <c r="B12" s="30">
        <v>0.39306712962962964</v>
      </c>
      <c r="C12" s="30">
        <v>0.40847222222222224</v>
      </c>
      <c r="D12" s="26" t="s">
        <v>68</v>
      </c>
      <c r="E12" s="27" t="s">
        <v>26</v>
      </c>
      <c r="F12" s="28" t="s">
        <v>156</v>
      </c>
      <c r="G12" s="29" t="s">
        <v>15</v>
      </c>
    </row>
    <row r="13" spans="1:7" ht="23.25" x14ac:dyDescent="0.25">
      <c r="A13" s="227">
        <v>1.5486111111111145E-2</v>
      </c>
      <c r="B13" s="40">
        <v>0.42471064814814813</v>
      </c>
      <c r="C13" s="40">
        <v>0.44019675925925927</v>
      </c>
      <c r="D13" s="36" t="s">
        <v>68</v>
      </c>
      <c r="E13" s="37" t="s">
        <v>26</v>
      </c>
      <c r="F13" s="38" t="s">
        <v>205</v>
      </c>
      <c r="G13" s="39" t="s">
        <v>15</v>
      </c>
    </row>
    <row r="14" spans="1:7" ht="23.25" x14ac:dyDescent="0.25">
      <c r="A14" s="218">
        <v>1.5648148148148133E-2</v>
      </c>
      <c r="B14" s="30">
        <v>0.39246527777777779</v>
      </c>
      <c r="C14" s="30">
        <v>0.40811342592592592</v>
      </c>
      <c r="D14" s="26" t="s">
        <v>68</v>
      </c>
      <c r="E14" s="27" t="s">
        <v>26</v>
      </c>
      <c r="F14" s="28" t="s">
        <v>169</v>
      </c>
      <c r="G14" s="29" t="s">
        <v>18</v>
      </c>
    </row>
    <row r="15" spans="1:7" ht="23.25" x14ac:dyDescent="0.25">
      <c r="A15" s="215" t="s">
        <v>303</v>
      </c>
      <c r="B15" s="7"/>
      <c r="C15" s="7"/>
      <c r="D15" s="3" t="s">
        <v>68</v>
      </c>
      <c r="E15" s="4" t="s">
        <v>9</v>
      </c>
      <c r="F15" s="5" t="s">
        <v>131</v>
      </c>
      <c r="G15" s="32" t="s">
        <v>15</v>
      </c>
    </row>
    <row r="16" spans="1:7" ht="23.25" x14ac:dyDescent="0.25">
      <c r="A16" s="215" t="s">
        <v>303</v>
      </c>
      <c r="B16" s="7"/>
      <c r="C16" s="7"/>
      <c r="D16" s="3" t="s">
        <v>68</v>
      </c>
      <c r="E16" s="4" t="s">
        <v>9</v>
      </c>
      <c r="F16" s="5" t="s">
        <v>132</v>
      </c>
      <c r="G16" s="6" t="s">
        <v>18</v>
      </c>
    </row>
    <row r="17" spans="1:7" ht="23.25" x14ac:dyDescent="0.25">
      <c r="A17" s="215" t="s">
        <v>303</v>
      </c>
      <c r="B17" s="7"/>
      <c r="C17" s="7"/>
      <c r="D17" s="3" t="s">
        <v>68</v>
      </c>
      <c r="E17" s="4" t="s">
        <v>9</v>
      </c>
      <c r="F17" s="5" t="s">
        <v>137</v>
      </c>
      <c r="G17" s="6" t="s">
        <v>18</v>
      </c>
    </row>
    <row r="18" spans="1:7" ht="23.25" x14ac:dyDescent="0.25">
      <c r="A18" s="215" t="s">
        <v>303</v>
      </c>
      <c r="B18" s="7"/>
      <c r="C18" s="7"/>
      <c r="D18" s="3" t="s">
        <v>68</v>
      </c>
      <c r="E18" s="4" t="s">
        <v>9</v>
      </c>
      <c r="F18" s="5" t="s">
        <v>180</v>
      </c>
      <c r="G18" s="32" t="s">
        <v>15</v>
      </c>
    </row>
  </sheetData>
  <sheetProtection algorithmName="SHA-512" hashValue="yK5OQ4rtcVPC0y26dVPd5wAvOskCaSskpRFrVAB+ssu6NoAIevUk3fIpi3NPldObaGk/UIASdd88Meth+9Z8Iw==" saltValue="gv9ICFEV2osF8cycJqk0e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A79A-7BE9-435C-B24D-1A1E6F5686A5}">
  <dimension ref="A1:G7"/>
  <sheetViews>
    <sheetView showGridLines="0" workbookViewId="0">
      <selection sqref="A1:XFD1048576"/>
    </sheetView>
  </sheetViews>
  <sheetFormatPr defaultRowHeight="15" x14ac:dyDescent="0.25"/>
  <cols>
    <col min="1" max="3" width="17.28515625" customWidth="1"/>
    <col min="4" max="4" width="43.5703125" bestFit="1" customWidth="1"/>
    <col min="5" max="5" width="9" bestFit="1" customWidth="1"/>
    <col min="6" max="6" width="59.42578125" bestFit="1" customWidth="1"/>
    <col min="7" max="7" width="14.5703125" bestFit="1" customWidth="1"/>
  </cols>
  <sheetData>
    <row r="1" spans="1:7" ht="36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23">
        <v>1.381944444444444E-2</v>
      </c>
      <c r="B2" s="115">
        <v>0.39924768518518516</v>
      </c>
      <c r="C2" s="115">
        <v>0.4130671296296296</v>
      </c>
      <c r="D2" s="177" t="s">
        <v>280</v>
      </c>
      <c r="E2" s="178" t="s">
        <v>26</v>
      </c>
      <c r="F2" s="179" t="s">
        <v>165</v>
      </c>
      <c r="G2" s="180" t="s">
        <v>41</v>
      </c>
    </row>
    <row r="3" spans="1:7" ht="26.25" x14ac:dyDescent="0.25">
      <c r="A3" s="217">
        <v>1.4374999999999971E-2</v>
      </c>
      <c r="B3" s="69">
        <v>0.42179398148148151</v>
      </c>
      <c r="C3" s="69">
        <v>0.43616898148148148</v>
      </c>
      <c r="D3" s="79" t="s">
        <v>293</v>
      </c>
      <c r="E3" s="66" t="s">
        <v>9</v>
      </c>
      <c r="F3" s="67" t="s">
        <v>200</v>
      </c>
      <c r="G3" s="68" t="s">
        <v>23</v>
      </c>
    </row>
    <row r="4" spans="1:7" ht="23.25" x14ac:dyDescent="0.25">
      <c r="A4" s="215">
        <v>1.4849537037037008E-2</v>
      </c>
      <c r="B4" s="7">
        <v>0.43118055555555557</v>
      </c>
      <c r="C4" s="7">
        <v>0.44603009259259258</v>
      </c>
      <c r="D4" s="3" t="s">
        <v>152</v>
      </c>
      <c r="E4" s="4" t="s">
        <v>9</v>
      </c>
      <c r="F4" s="5" t="s">
        <v>203</v>
      </c>
      <c r="G4" s="6" t="s">
        <v>41</v>
      </c>
    </row>
    <row r="5" spans="1:7" ht="23.25" x14ac:dyDescent="0.25">
      <c r="A5" s="215">
        <v>1.4930555555555558E-2</v>
      </c>
      <c r="B5" s="7">
        <v>0.42512731481481481</v>
      </c>
      <c r="C5" s="7">
        <v>0.44005787037037036</v>
      </c>
      <c r="D5" s="3" t="s">
        <v>152</v>
      </c>
      <c r="E5" s="4" t="s">
        <v>9</v>
      </c>
      <c r="F5" s="5" t="s">
        <v>204</v>
      </c>
      <c r="G5" s="6" t="s">
        <v>23</v>
      </c>
    </row>
    <row r="6" spans="1:7" ht="23.25" x14ac:dyDescent="0.25">
      <c r="A6" s="218">
        <v>1.5150462962962963E-2</v>
      </c>
      <c r="B6" s="30">
        <v>0.40879629629629627</v>
      </c>
      <c r="C6" s="30">
        <v>0.42394675925925923</v>
      </c>
      <c r="D6" s="26" t="s">
        <v>152</v>
      </c>
      <c r="E6" s="27" t="s">
        <v>26</v>
      </c>
      <c r="F6" s="28" t="s">
        <v>183</v>
      </c>
      <c r="G6" s="29" t="s">
        <v>15</v>
      </c>
    </row>
    <row r="7" spans="1:7" ht="23.25" x14ac:dyDescent="0.25">
      <c r="A7" s="218">
        <v>1.7974537037037053E-2</v>
      </c>
      <c r="B7" s="30">
        <v>0.39349537037037036</v>
      </c>
      <c r="C7" s="30">
        <v>0.41146990740740741</v>
      </c>
      <c r="D7" s="26" t="s">
        <v>152</v>
      </c>
      <c r="E7" s="27" t="s">
        <v>26</v>
      </c>
      <c r="F7" s="28" t="s">
        <v>153</v>
      </c>
      <c r="G7" s="29" t="s">
        <v>18</v>
      </c>
    </row>
  </sheetData>
  <sheetProtection algorithmName="SHA-512" hashValue="EJrKyc6bZhrjwXZLSsdOcNSd2/7e0IYeWogGfCyHxEnzkh9x9F1B4ikpAazjeiyZZOnsQZ+SDib0jv3QxsZ3hA==" saltValue="jYc/aU6jw4rncPuHLkYhS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6C6D-3F05-4674-B4B2-9F12C623A3F2}">
  <dimension ref="A1:H9"/>
  <sheetViews>
    <sheetView showGridLines="0" workbookViewId="0">
      <selection sqref="A1:XFD1048576"/>
    </sheetView>
  </sheetViews>
  <sheetFormatPr defaultRowHeight="15" x14ac:dyDescent="0.25"/>
  <cols>
    <col min="1" max="3" width="16.7109375" customWidth="1"/>
    <col min="4" max="4" width="43.42578125" bestFit="1" customWidth="1"/>
    <col min="5" max="5" width="9" bestFit="1" customWidth="1"/>
    <col min="6" max="6" width="58.28515625" bestFit="1" customWidth="1"/>
    <col min="7" max="7" width="24.7109375" bestFit="1" customWidth="1"/>
    <col min="8" max="8" width="7.140625" bestFit="1" customWidth="1"/>
  </cols>
  <sheetData>
    <row r="1" spans="1:8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8" ht="26.25" x14ac:dyDescent="0.25">
      <c r="A2" s="208">
        <v>1.2060185185185146E-2</v>
      </c>
      <c r="B2" s="126">
        <v>0.34027777777777779</v>
      </c>
      <c r="C2" s="126">
        <v>0.35233796296296294</v>
      </c>
      <c r="D2" s="92" t="s">
        <v>278</v>
      </c>
      <c r="E2" s="93" t="s">
        <v>9</v>
      </c>
      <c r="F2" s="94" t="s">
        <v>70</v>
      </c>
      <c r="G2" s="144" t="s">
        <v>41</v>
      </c>
      <c r="H2" s="232">
        <f>A2</f>
        <v>1.2060185185185146E-2</v>
      </c>
    </row>
    <row r="3" spans="1:8" ht="23.25" x14ac:dyDescent="0.25">
      <c r="A3" s="215">
        <v>1.2754629629629588E-2</v>
      </c>
      <c r="B3" s="7">
        <v>0.4167939814814815</v>
      </c>
      <c r="C3" s="7">
        <v>0.42954861111111109</v>
      </c>
      <c r="D3" s="3" t="s">
        <v>63</v>
      </c>
      <c r="E3" s="4" t="s">
        <v>9</v>
      </c>
      <c r="F3" s="5" t="s">
        <v>190</v>
      </c>
      <c r="G3" s="6" t="s">
        <v>18</v>
      </c>
      <c r="H3" s="233">
        <f>A3-$A$2</f>
        <v>6.9444444444444198E-4</v>
      </c>
    </row>
    <row r="4" spans="1:8" ht="23.25" x14ac:dyDescent="0.25">
      <c r="A4" s="216">
        <v>1.3229166666666681E-2</v>
      </c>
      <c r="B4" s="25">
        <v>0.40042824074074074</v>
      </c>
      <c r="C4" s="25">
        <v>0.41365740740740742</v>
      </c>
      <c r="D4" s="20" t="s">
        <v>63</v>
      </c>
      <c r="E4" s="21" t="s">
        <v>9</v>
      </c>
      <c r="F4" s="22" t="s">
        <v>170</v>
      </c>
      <c r="G4" s="23" t="s">
        <v>15</v>
      </c>
      <c r="H4" s="233">
        <f t="shared" ref="H4:H9" si="0">A4-$A$2</f>
        <v>1.1689814814815347E-3</v>
      </c>
    </row>
    <row r="5" spans="1:8" ht="23.25" x14ac:dyDescent="0.25">
      <c r="A5" s="215">
        <v>1.3587962962962996E-2</v>
      </c>
      <c r="B5" s="7">
        <v>0.39716435185185184</v>
      </c>
      <c r="C5" s="7">
        <v>0.41075231481481483</v>
      </c>
      <c r="D5" s="3" t="s">
        <v>63</v>
      </c>
      <c r="E5" s="4" t="s">
        <v>9</v>
      </c>
      <c r="F5" s="5" t="s">
        <v>161</v>
      </c>
      <c r="G5" s="6" t="s">
        <v>48</v>
      </c>
      <c r="H5" s="233">
        <f t="shared" si="0"/>
        <v>1.5277777777778501E-3</v>
      </c>
    </row>
    <row r="6" spans="1:8" ht="26.25" x14ac:dyDescent="0.25">
      <c r="A6" s="221">
        <v>1.4467592592592615E-2</v>
      </c>
      <c r="B6" s="73">
        <v>0.39450231481481479</v>
      </c>
      <c r="C6" s="73">
        <v>0.40896990740740741</v>
      </c>
      <c r="D6" s="78" t="s">
        <v>279</v>
      </c>
      <c r="E6" s="70" t="s">
        <v>26</v>
      </c>
      <c r="F6" s="71" t="s">
        <v>157</v>
      </c>
      <c r="G6" s="72" t="s">
        <v>23</v>
      </c>
      <c r="H6" s="233">
        <f t="shared" si="0"/>
        <v>2.4074074074074692E-3</v>
      </c>
    </row>
    <row r="7" spans="1:8" ht="23.25" x14ac:dyDescent="0.25">
      <c r="A7" s="218">
        <v>1.5092592592592602E-2</v>
      </c>
      <c r="B7" s="30">
        <v>0.39868055555555554</v>
      </c>
      <c r="C7" s="30">
        <v>0.41377314814814814</v>
      </c>
      <c r="D7" s="26" t="s">
        <v>63</v>
      </c>
      <c r="E7" s="27" t="s">
        <v>26</v>
      </c>
      <c r="F7" s="28" t="s">
        <v>158</v>
      </c>
      <c r="G7" s="29" t="s">
        <v>15</v>
      </c>
      <c r="H7" s="233">
        <f t="shared" si="0"/>
        <v>3.0324074074074558E-3</v>
      </c>
    </row>
    <row r="8" spans="1:8" ht="23.25" x14ac:dyDescent="0.25">
      <c r="A8" s="218">
        <v>1.5474537037037051E-2</v>
      </c>
      <c r="B8" s="31">
        <v>0.39564814814814814</v>
      </c>
      <c r="C8" s="31">
        <v>0.41112268518518519</v>
      </c>
      <c r="D8" s="26" t="s">
        <v>63</v>
      </c>
      <c r="E8" s="27" t="s">
        <v>26</v>
      </c>
      <c r="F8" s="28" t="s">
        <v>162</v>
      </c>
      <c r="G8" s="29" t="s">
        <v>23</v>
      </c>
      <c r="H8" s="233">
        <f t="shared" si="0"/>
        <v>3.4143518518519045E-3</v>
      </c>
    </row>
    <row r="9" spans="1:8" ht="23.25" x14ac:dyDescent="0.25">
      <c r="A9" s="215">
        <v>1.649305555555558E-2</v>
      </c>
      <c r="B9" s="8">
        <v>0.33641203703703704</v>
      </c>
      <c r="C9" s="8">
        <v>0.35290509259259262</v>
      </c>
      <c r="D9" s="3" t="s">
        <v>63</v>
      </c>
      <c r="E9" s="4" t="s">
        <v>9</v>
      </c>
      <c r="F9" s="5" t="s">
        <v>64</v>
      </c>
      <c r="G9" s="6" t="s">
        <v>23</v>
      </c>
      <c r="H9" s="233">
        <f t="shared" si="0"/>
        <v>4.4328703703704342E-3</v>
      </c>
    </row>
  </sheetData>
  <sheetProtection algorithmName="SHA-512" hashValue="eth0FgcHbHDdtzc68+jth2hBYNXZvs2VoTZ3L1eq0vw5rqiye7fC2Z5+iOf2b2sxPnFAl9GL0ubKoaIyasY0HA==" saltValue="uWV7oJYiPR0iGnwXcID9L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D02D-69F6-47DE-A8C8-D118FE8EFA0A}">
  <dimension ref="A1:G31"/>
  <sheetViews>
    <sheetView showGridLines="0" workbookViewId="0">
      <selection activeCell="B15" sqref="B15"/>
    </sheetView>
  </sheetViews>
  <sheetFormatPr defaultRowHeight="15" x14ac:dyDescent="0.25"/>
  <cols>
    <col min="1" max="3" width="16.7109375" customWidth="1"/>
    <col min="4" max="4" width="60.42578125" bestFit="1" customWidth="1"/>
    <col min="5" max="5" width="13.5703125" bestFit="1" customWidth="1"/>
    <col min="6" max="6" width="58.5703125" bestFit="1" customWidth="1"/>
    <col min="7" max="7" width="24.7109375" bestFit="1" customWidth="1"/>
  </cols>
  <sheetData>
    <row r="1" spans="1:7" ht="54.75" thickBot="1" x14ac:dyDescent="0.3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06">
        <v>1.0671296296296262E-2</v>
      </c>
      <c r="B2" s="128">
        <v>0.39775462962962965</v>
      </c>
      <c r="C2" s="145">
        <v>0.40842592592592591</v>
      </c>
      <c r="D2" s="147" t="s">
        <v>298</v>
      </c>
      <c r="E2" s="111" t="s">
        <v>9</v>
      </c>
      <c r="F2" s="112" t="s">
        <v>163</v>
      </c>
      <c r="G2" s="129" t="s">
        <v>11</v>
      </c>
    </row>
    <row r="3" spans="1:7" ht="27" thickBot="1" x14ac:dyDescent="0.3">
      <c r="A3" s="207"/>
      <c r="B3" s="130"/>
      <c r="C3" s="146"/>
      <c r="D3" s="148" t="s">
        <v>298</v>
      </c>
      <c r="E3" s="108" t="s">
        <v>9</v>
      </c>
      <c r="F3" s="109" t="s">
        <v>10</v>
      </c>
      <c r="G3" s="131" t="s">
        <v>11</v>
      </c>
    </row>
    <row r="4" spans="1:7" ht="23.25" x14ac:dyDescent="0.25">
      <c r="A4" s="210">
        <v>1.1041666666666672E-2</v>
      </c>
      <c r="B4" s="151">
        <v>0.31381944444444443</v>
      </c>
      <c r="C4" s="152">
        <v>0.3248611111111111</v>
      </c>
      <c r="D4" s="58" t="s">
        <v>13</v>
      </c>
      <c r="E4" s="14" t="s">
        <v>9</v>
      </c>
      <c r="F4" s="15" t="s">
        <v>14</v>
      </c>
      <c r="G4" s="132" t="s">
        <v>15</v>
      </c>
    </row>
    <row r="5" spans="1:7" ht="24" thickBot="1" x14ac:dyDescent="0.3">
      <c r="A5" s="211"/>
      <c r="B5" s="153"/>
      <c r="C5" s="154"/>
      <c r="D5" s="59" t="s">
        <v>13</v>
      </c>
      <c r="E5" s="18" t="s">
        <v>9</v>
      </c>
      <c r="F5" s="19" t="s">
        <v>16</v>
      </c>
      <c r="G5" s="133" t="s">
        <v>15</v>
      </c>
    </row>
    <row r="6" spans="1:7" ht="23.25" x14ac:dyDescent="0.25">
      <c r="A6" s="210">
        <v>1.1319444444444493E-2</v>
      </c>
      <c r="B6" s="151">
        <v>0.31435185185185183</v>
      </c>
      <c r="C6" s="152">
        <v>0.32567129629629632</v>
      </c>
      <c r="D6" s="58" t="s">
        <v>13</v>
      </c>
      <c r="E6" s="14" t="s">
        <v>9</v>
      </c>
      <c r="F6" s="15" t="s">
        <v>17</v>
      </c>
      <c r="G6" s="155" t="s">
        <v>18</v>
      </c>
    </row>
    <row r="7" spans="1:7" ht="24" thickBot="1" x14ac:dyDescent="0.3">
      <c r="A7" s="211"/>
      <c r="B7" s="153"/>
      <c r="C7" s="154"/>
      <c r="D7" s="59" t="s">
        <v>13</v>
      </c>
      <c r="E7" s="18" t="s">
        <v>9</v>
      </c>
      <c r="F7" s="19" t="s">
        <v>19</v>
      </c>
      <c r="G7" s="133" t="s">
        <v>18</v>
      </c>
    </row>
    <row r="8" spans="1:7" ht="23.25" x14ac:dyDescent="0.25">
      <c r="A8" s="210">
        <v>1.2141203703703751E-2</v>
      </c>
      <c r="B8" s="151">
        <v>0.44052083333333331</v>
      </c>
      <c r="C8" s="152">
        <v>0.45266203703703706</v>
      </c>
      <c r="D8" s="58" t="s">
        <v>13</v>
      </c>
      <c r="E8" s="14" t="s">
        <v>9</v>
      </c>
      <c r="F8" s="15" t="s">
        <v>224</v>
      </c>
      <c r="G8" s="155" t="s">
        <v>30</v>
      </c>
    </row>
    <row r="9" spans="1:7" ht="24" thickBot="1" x14ac:dyDescent="0.3">
      <c r="A9" s="211"/>
      <c r="B9" s="153"/>
      <c r="C9" s="154"/>
      <c r="D9" s="59" t="s">
        <v>13</v>
      </c>
      <c r="E9" s="18" t="s">
        <v>9</v>
      </c>
      <c r="F9" s="19" t="s">
        <v>225</v>
      </c>
      <c r="G9" s="133" t="s">
        <v>30</v>
      </c>
    </row>
    <row r="10" spans="1:7" ht="23.25" x14ac:dyDescent="0.25">
      <c r="A10" s="210">
        <v>1.2638888888888866E-2</v>
      </c>
      <c r="B10" s="151">
        <v>0.43269675925925927</v>
      </c>
      <c r="C10" s="152">
        <v>0.44533564814814813</v>
      </c>
      <c r="D10" s="58" t="s">
        <v>13</v>
      </c>
      <c r="E10" s="14" t="s">
        <v>9</v>
      </c>
      <c r="F10" s="15" t="s">
        <v>221</v>
      </c>
      <c r="G10" s="155" t="s">
        <v>48</v>
      </c>
    </row>
    <row r="11" spans="1:7" ht="24" thickBot="1" x14ac:dyDescent="0.3">
      <c r="A11" s="211"/>
      <c r="B11" s="153"/>
      <c r="C11" s="154"/>
      <c r="D11" s="59" t="s">
        <v>13</v>
      </c>
      <c r="E11" s="18" t="s">
        <v>9</v>
      </c>
      <c r="F11" s="19" t="s">
        <v>222</v>
      </c>
      <c r="G11" s="133" t="s">
        <v>48</v>
      </c>
    </row>
    <row r="12" spans="1:7" ht="23.25" x14ac:dyDescent="0.25">
      <c r="A12" s="210">
        <v>1.2858796296296326E-2</v>
      </c>
      <c r="B12" s="151">
        <v>0.40778935185185183</v>
      </c>
      <c r="C12" s="152">
        <v>0.42064814814814816</v>
      </c>
      <c r="D12" s="58" t="s">
        <v>13</v>
      </c>
      <c r="E12" s="14" t="s">
        <v>9</v>
      </c>
      <c r="F12" s="47" t="s">
        <v>181</v>
      </c>
      <c r="G12" s="132" t="s">
        <v>15</v>
      </c>
    </row>
    <row r="13" spans="1:7" ht="24" thickBot="1" x14ac:dyDescent="0.3">
      <c r="A13" s="211"/>
      <c r="B13" s="153"/>
      <c r="C13" s="154"/>
      <c r="D13" s="59" t="s">
        <v>13</v>
      </c>
      <c r="E13" s="18" t="s">
        <v>9</v>
      </c>
      <c r="F13" s="19" t="s">
        <v>182</v>
      </c>
      <c r="G13" s="167" t="s">
        <v>15</v>
      </c>
    </row>
    <row r="14" spans="1:7" ht="26.25" x14ac:dyDescent="0.25">
      <c r="A14" s="219">
        <v>1.3217592592592586E-2</v>
      </c>
      <c r="B14" s="121">
        <v>0.44480324074074074</v>
      </c>
      <c r="C14" s="170">
        <v>0.45802083333333332</v>
      </c>
      <c r="D14" s="173" t="s">
        <v>267</v>
      </c>
      <c r="E14" s="74" t="s">
        <v>9</v>
      </c>
      <c r="F14" s="75" t="s">
        <v>235</v>
      </c>
      <c r="G14" s="174" t="s">
        <v>168</v>
      </c>
    </row>
    <row r="15" spans="1:7" ht="27" thickBot="1" x14ac:dyDescent="0.3">
      <c r="A15" s="220"/>
      <c r="B15" s="171"/>
      <c r="C15" s="172"/>
      <c r="D15" s="175" t="s">
        <v>267</v>
      </c>
      <c r="E15" s="76" t="s">
        <v>9</v>
      </c>
      <c r="F15" s="77" t="s">
        <v>236</v>
      </c>
      <c r="G15" s="176" t="s">
        <v>168</v>
      </c>
    </row>
    <row r="16" spans="1:7" ht="23.25" x14ac:dyDescent="0.25">
      <c r="A16" s="210">
        <v>1.3576388888888902E-2</v>
      </c>
      <c r="B16" s="151">
        <v>0.44120370370370371</v>
      </c>
      <c r="C16" s="152">
        <v>0.45478009259259261</v>
      </c>
      <c r="D16" s="58" t="s">
        <v>13</v>
      </c>
      <c r="E16" s="14" t="s">
        <v>9</v>
      </c>
      <c r="F16" s="15" t="s">
        <v>230</v>
      </c>
      <c r="G16" s="155" t="s">
        <v>48</v>
      </c>
    </row>
    <row r="17" spans="1:7" ht="24" thickBot="1" x14ac:dyDescent="0.3">
      <c r="A17" s="211"/>
      <c r="B17" s="153"/>
      <c r="C17" s="154"/>
      <c r="D17" s="59" t="s">
        <v>13</v>
      </c>
      <c r="E17" s="18" t="s">
        <v>9</v>
      </c>
      <c r="F17" s="19" t="s">
        <v>133</v>
      </c>
      <c r="G17" s="133" t="s">
        <v>48</v>
      </c>
    </row>
    <row r="18" spans="1:7" ht="23.25" x14ac:dyDescent="0.25">
      <c r="A18" s="210">
        <v>1.3831018518518534E-2</v>
      </c>
      <c r="B18" s="151">
        <v>0.44175925925925924</v>
      </c>
      <c r="C18" s="152">
        <v>0.45559027777777777</v>
      </c>
      <c r="D18" s="58" t="s">
        <v>13</v>
      </c>
      <c r="E18" s="14" t="s">
        <v>9</v>
      </c>
      <c r="F18" s="15" t="s">
        <v>228</v>
      </c>
      <c r="G18" s="132" t="s">
        <v>15</v>
      </c>
    </row>
    <row r="19" spans="1:7" ht="24" thickBot="1" x14ac:dyDescent="0.3">
      <c r="A19" s="211"/>
      <c r="B19" s="153"/>
      <c r="C19" s="154"/>
      <c r="D19" s="59" t="s">
        <v>13</v>
      </c>
      <c r="E19" s="18" t="s">
        <v>9</v>
      </c>
      <c r="F19" s="19" t="s">
        <v>229</v>
      </c>
      <c r="G19" s="133" t="s">
        <v>15</v>
      </c>
    </row>
    <row r="20" spans="1:7" ht="26.25" x14ac:dyDescent="0.25">
      <c r="A20" s="224">
        <v>1.3842592592592573E-2</v>
      </c>
      <c r="B20" s="183">
        <v>0.34806712962962966</v>
      </c>
      <c r="C20" s="184">
        <v>0.36190972222222223</v>
      </c>
      <c r="D20" s="187" t="s">
        <v>264</v>
      </c>
      <c r="E20" s="41" t="s">
        <v>26</v>
      </c>
      <c r="F20" s="42" t="s">
        <v>82</v>
      </c>
      <c r="G20" s="188" t="s">
        <v>48</v>
      </c>
    </row>
    <row r="21" spans="1:7" ht="27" thickBot="1" x14ac:dyDescent="0.3">
      <c r="A21" s="225"/>
      <c r="B21" s="185"/>
      <c r="C21" s="186"/>
      <c r="D21" s="189" t="s">
        <v>264</v>
      </c>
      <c r="E21" s="43" t="s">
        <v>26</v>
      </c>
      <c r="F21" s="44" t="s">
        <v>83</v>
      </c>
      <c r="G21" s="190" t="s">
        <v>48</v>
      </c>
    </row>
    <row r="22" spans="1:7" ht="23.25" x14ac:dyDescent="0.25">
      <c r="A22" s="210">
        <v>1.3912037037037028E-2</v>
      </c>
      <c r="B22" s="151">
        <v>0.43851851851851853</v>
      </c>
      <c r="C22" s="152">
        <v>0.45243055555555556</v>
      </c>
      <c r="D22" s="58" t="s">
        <v>13</v>
      </c>
      <c r="E22" s="14" t="s">
        <v>9</v>
      </c>
      <c r="F22" s="15" t="s">
        <v>107</v>
      </c>
      <c r="G22" s="155" t="s">
        <v>23</v>
      </c>
    </row>
    <row r="23" spans="1:7" ht="24" thickBot="1" x14ac:dyDescent="0.3">
      <c r="A23" s="211"/>
      <c r="B23" s="153"/>
      <c r="C23" s="154"/>
      <c r="D23" s="59" t="s">
        <v>13</v>
      </c>
      <c r="E23" s="18" t="s">
        <v>9</v>
      </c>
      <c r="F23" s="19" t="s">
        <v>223</v>
      </c>
      <c r="G23" s="133" t="s">
        <v>23</v>
      </c>
    </row>
    <row r="24" spans="1:7" ht="26.25" x14ac:dyDescent="0.25">
      <c r="A24" s="224">
        <v>1.4236111111111116E-2</v>
      </c>
      <c r="B24" s="183">
        <v>0.44414351851851852</v>
      </c>
      <c r="C24" s="184">
        <v>0.45837962962962964</v>
      </c>
      <c r="D24" s="187" t="s">
        <v>266</v>
      </c>
      <c r="E24" s="41" t="s">
        <v>26</v>
      </c>
      <c r="F24" s="42" t="s">
        <v>232</v>
      </c>
      <c r="G24" s="188" t="s">
        <v>233</v>
      </c>
    </row>
    <row r="25" spans="1:7" ht="27" thickBot="1" x14ac:dyDescent="0.3">
      <c r="A25" s="226"/>
      <c r="B25" s="185"/>
      <c r="C25" s="186"/>
      <c r="D25" s="189" t="s">
        <v>266</v>
      </c>
      <c r="E25" s="43" t="s">
        <v>26</v>
      </c>
      <c r="F25" s="44" t="s">
        <v>234</v>
      </c>
      <c r="G25" s="190" t="s">
        <v>233</v>
      </c>
    </row>
    <row r="26" spans="1:7" ht="23.25" x14ac:dyDescent="0.25">
      <c r="A26" s="214">
        <v>1.5277777777777779E-2</v>
      </c>
      <c r="B26" s="159">
        <v>0.44601851851851854</v>
      </c>
      <c r="C26" s="160">
        <v>0.46129629629629632</v>
      </c>
      <c r="D26" s="103" t="s">
        <v>231</v>
      </c>
      <c r="E26" s="60" t="s">
        <v>9</v>
      </c>
      <c r="F26" s="61" t="s">
        <v>237</v>
      </c>
      <c r="G26" s="163" t="s">
        <v>233</v>
      </c>
    </row>
    <row r="27" spans="1:7" ht="24" thickBot="1" x14ac:dyDescent="0.3">
      <c r="A27" s="228"/>
      <c r="B27" s="161"/>
      <c r="C27" s="162"/>
      <c r="D27" s="105" t="s">
        <v>231</v>
      </c>
      <c r="E27" s="62" t="s">
        <v>9</v>
      </c>
      <c r="F27" s="63" t="s">
        <v>238</v>
      </c>
      <c r="G27" s="120" t="s">
        <v>233</v>
      </c>
    </row>
    <row r="28" spans="1:7" ht="23.25" x14ac:dyDescent="0.25">
      <c r="A28" s="210">
        <v>1.5578703703703733E-2</v>
      </c>
      <c r="B28" s="151">
        <v>0.43969907407407405</v>
      </c>
      <c r="C28" s="152">
        <v>0.45527777777777778</v>
      </c>
      <c r="D28" s="58" t="s">
        <v>13</v>
      </c>
      <c r="E28" s="14" t="s">
        <v>9</v>
      </c>
      <c r="F28" s="15" t="s">
        <v>226</v>
      </c>
      <c r="G28" s="155" t="s">
        <v>23</v>
      </c>
    </row>
    <row r="29" spans="1:7" ht="24" thickBot="1" x14ac:dyDescent="0.3">
      <c r="A29" s="211"/>
      <c r="B29" s="153"/>
      <c r="C29" s="154"/>
      <c r="D29" s="59" t="s">
        <v>13</v>
      </c>
      <c r="E29" s="18" t="s">
        <v>9</v>
      </c>
      <c r="F29" s="19" t="s">
        <v>227</v>
      </c>
      <c r="G29" s="133" t="s">
        <v>23</v>
      </c>
    </row>
    <row r="30" spans="1:7" ht="26.25" x14ac:dyDescent="0.25">
      <c r="A30" s="229">
        <v>1.6412037037037031E-2</v>
      </c>
      <c r="B30" s="198">
        <v>0.43437500000000001</v>
      </c>
      <c r="C30" s="199">
        <v>0.45078703703703704</v>
      </c>
      <c r="D30" s="202" t="s">
        <v>265</v>
      </c>
      <c r="E30" s="54" t="s">
        <v>214</v>
      </c>
      <c r="F30" s="55" t="s">
        <v>89</v>
      </c>
      <c r="G30" s="203" t="s">
        <v>15</v>
      </c>
    </row>
    <row r="31" spans="1:7" ht="27" thickBot="1" x14ac:dyDescent="0.3">
      <c r="A31" s="230"/>
      <c r="B31" s="200"/>
      <c r="C31" s="201"/>
      <c r="D31" s="204" t="s">
        <v>265</v>
      </c>
      <c r="E31" s="56" t="s">
        <v>214</v>
      </c>
      <c r="F31" s="57" t="s">
        <v>215</v>
      </c>
      <c r="G31" s="205" t="s">
        <v>15</v>
      </c>
    </row>
  </sheetData>
  <sheetProtection algorithmName="SHA-512" hashValue="/0EY1/TPJpX4BMhuI4DZRZNv4/UeuYkjPdvmG6XGETboynMGBM7C5mzVPjdYM/f6I+QWtuhEJ0PfZOh1JhPZrA==" saltValue="jM4694sEKjD2OB7indoXp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956C3-5718-4AA7-8579-88C955B4097A}">
  <dimension ref="A1:H23"/>
  <sheetViews>
    <sheetView showGridLines="0" workbookViewId="0">
      <selection activeCell="M19" sqref="M19"/>
    </sheetView>
  </sheetViews>
  <sheetFormatPr defaultRowHeight="15" x14ac:dyDescent="0.25"/>
  <cols>
    <col min="1" max="3" width="17.5703125" customWidth="1"/>
    <col min="4" max="4" width="27.7109375" bestFit="1" customWidth="1"/>
    <col min="5" max="5" width="9" bestFit="1" customWidth="1"/>
    <col min="6" max="6" width="42" bestFit="1" customWidth="1"/>
    <col min="7" max="7" width="22" bestFit="1" customWidth="1"/>
    <col min="8" max="8" width="7.140625" bestFit="1" customWidth="1"/>
  </cols>
  <sheetData>
    <row r="1" spans="1:8" ht="36" x14ac:dyDescent="0.25">
      <c r="A1" s="266" t="s">
        <v>7</v>
      </c>
      <c r="B1" s="267" t="s">
        <v>5</v>
      </c>
      <c r="C1" s="267" t="s">
        <v>6</v>
      </c>
      <c r="D1" s="270" t="s">
        <v>1</v>
      </c>
      <c r="E1" s="270" t="s">
        <v>2</v>
      </c>
      <c r="F1" s="270" t="s">
        <v>3</v>
      </c>
      <c r="G1" s="271" t="s">
        <v>4</v>
      </c>
      <c r="H1" s="1"/>
    </row>
    <row r="2" spans="1:8" ht="26.25" x14ac:dyDescent="0.25">
      <c r="A2" s="282">
        <v>1.2708333333333377E-2</v>
      </c>
      <c r="B2" s="89">
        <v>0.45393518518518516</v>
      </c>
      <c r="C2" s="89">
        <v>0.46664351851851854</v>
      </c>
      <c r="D2" s="85" t="s">
        <v>277</v>
      </c>
      <c r="E2" s="86" t="s">
        <v>9</v>
      </c>
      <c r="F2" s="87" t="s">
        <v>255</v>
      </c>
      <c r="G2" s="294" t="s">
        <v>23</v>
      </c>
      <c r="H2" s="237">
        <v>2.0370370370371149E-3</v>
      </c>
    </row>
    <row r="3" spans="1:8" ht="23.25" x14ac:dyDescent="0.25">
      <c r="A3" s="288">
        <v>1.2812500000000004E-2</v>
      </c>
      <c r="B3" s="7">
        <v>0.45159722222222221</v>
      </c>
      <c r="C3" s="7">
        <v>0.46440972222222221</v>
      </c>
      <c r="D3" s="3" t="s">
        <v>239</v>
      </c>
      <c r="E3" s="4" t="s">
        <v>9</v>
      </c>
      <c r="F3" s="5" t="s">
        <v>253</v>
      </c>
      <c r="G3" s="289" t="s">
        <v>23</v>
      </c>
      <c r="H3" s="237">
        <v>2.1412037037037424E-3</v>
      </c>
    </row>
    <row r="4" spans="1:8" ht="23.25" x14ac:dyDescent="0.25">
      <c r="A4" s="312">
        <v>1.3854166666666667E-2</v>
      </c>
      <c r="B4" s="191">
        <v>0.45604166666666668</v>
      </c>
      <c r="C4" s="191">
        <v>0.46989583333333335</v>
      </c>
      <c r="D4" s="192" t="s">
        <v>239</v>
      </c>
      <c r="E4" s="193" t="s">
        <v>9</v>
      </c>
      <c r="F4" s="194" t="s">
        <v>256</v>
      </c>
      <c r="G4" s="313" t="s">
        <v>23</v>
      </c>
      <c r="H4" s="237">
        <v>3.1828703703704053E-3</v>
      </c>
    </row>
    <row r="5" spans="1:8" ht="23.25" x14ac:dyDescent="0.25">
      <c r="A5" s="288">
        <v>1.41782407407407E-2</v>
      </c>
      <c r="B5" s="7">
        <v>0.45538194444444446</v>
      </c>
      <c r="C5" s="7">
        <v>0.46956018518518516</v>
      </c>
      <c r="D5" s="3" t="s">
        <v>239</v>
      </c>
      <c r="E5" s="4" t="s">
        <v>9</v>
      </c>
      <c r="F5" s="5" t="s">
        <v>258</v>
      </c>
      <c r="G5" s="289" t="s">
        <v>23</v>
      </c>
      <c r="H5" s="237">
        <v>3.5069444444444375E-3</v>
      </c>
    </row>
    <row r="6" spans="1:8" ht="23.25" x14ac:dyDescent="0.25">
      <c r="A6" s="288">
        <v>1.4224537037037022E-2</v>
      </c>
      <c r="B6" s="7">
        <v>0.45645833333333335</v>
      </c>
      <c r="C6" s="7">
        <v>0.47068287037037038</v>
      </c>
      <c r="D6" s="3" t="s">
        <v>239</v>
      </c>
      <c r="E6" s="4" t="s">
        <v>9</v>
      </c>
      <c r="F6" s="5" t="s">
        <v>257</v>
      </c>
      <c r="G6" s="289" t="s">
        <v>23</v>
      </c>
      <c r="H6" s="237">
        <v>3.5532407407407596E-3</v>
      </c>
    </row>
    <row r="7" spans="1:8" ht="23.25" x14ac:dyDescent="0.25">
      <c r="A7" s="288">
        <v>1.4363425925925932E-2</v>
      </c>
      <c r="B7" s="7">
        <v>0.45268518518518519</v>
      </c>
      <c r="C7" s="7">
        <v>0.46704861111111112</v>
      </c>
      <c r="D7" s="3" t="s">
        <v>239</v>
      </c>
      <c r="E7" s="4" t="s">
        <v>9</v>
      </c>
      <c r="F7" s="5" t="s">
        <v>250</v>
      </c>
      <c r="G7" s="289" t="s">
        <v>23</v>
      </c>
      <c r="H7" s="237">
        <v>3.6921296296296702E-3</v>
      </c>
    </row>
    <row r="8" spans="1:8" ht="23.25" x14ac:dyDescent="0.25">
      <c r="A8" s="288">
        <v>1.460648148148147E-2</v>
      </c>
      <c r="B8" s="7">
        <v>0.45762731481481483</v>
      </c>
      <c r="C8" s="7">
        <v>0.4722337962962963</v>
      </c>
      <c r="D8" s="3" t="s">
        <v>239</v>
      </c>
      <c r="E8" s="4" t="s">
        <v>9</v>
      </c>
      <c r="F8" s="5" t="s">
        <v>259</v>
      </c>
      <c r="G8" s="289" t="s">
        <v>23</v>
      </c>
      <c r="H8" s="237">
        <v>3.9351851851852082E-3</v>
      </c>
    </row>
    <row r="9" spans="1:8" ht="23.25" x14ac:dyDescent="0.25">
      <c r="A9" s="288">
        <v>1.5023148148148147E-2</v>
      </c>
      <c r="B9" s="7">
        <v>0.45837962962962964</v>
      </c>
      <c r="C9" s="7">
        <v>0.47340277777777778</v>
      </c>
      <c r="D9" s="3" t="s">
        <v>239</v>
      </c>
      <c r="E9" s="4" t="s">
        <v>9</v>
      </c>
      <c r="F9" s="5" t="s">
        <v>260</v>
      </c>
      <c r="G9" s="289" t="s">
        <v>23</v>
      </c>
      <c r="H9" s="237">
        <v>4.3518518518518845E-3</v>
      </c>
    </row>
    <row r="10" spans="1:8" ht="23.25" x14ac:dyDescent="0.25">
      <c r="A10" s="288">
        <v>1.6550925925925941E-2</v>
      </c>
      <c r="B10" s="7">
        <v>0.453125</v>
      </c>
      <c r="C10" s="7">
        <v>0.46967592592592594</v>
      </c>
      <c r="D10" s="3" t="s">
        <v>239</v>
      </c>
      <c r="E10" s="4" t="s">
        <v>9</v>
      </c>
      <c r="F10" s="5" t="s">
        <v>251</v>
      </c>
      <c r="G10" s="289" t="s">
        <v>23</v>
      </c>
      <c r="H10" s="237">
        <v>5.8796296296296791E-3</v>
      </c>
    </row>
    <row r="11" spans="1:8" ht="23.25" x14ac:dyDescent="0.25">
      <c r="A11" s="288">
        <v>1.7731481481481515E-2</v>
      </c>
      <c r="B11" s="7">
        <v>0.45201388888888888</v>
      </c>
      <c r="C11" s="7">
        <v>0.4697453703703704</v>
      </c>
      <c r="D11" s="3" t="s">
        <v>239</v>
      </c>
      <c r="E11" s="4" t="s">
        <v>9</v>
      </c>
      <c r="F11" s="5" t="s">
        <v>249</v>
      </c>
      <c r="G11" s="289" t="s">
        <v>23</v>
      </c>
      <c r="H11" s="237">
        <v>7.0601851851852526E-3</v>
      </c>
    </row>
    <row r="12" spans="1:8" ht="23.25" x14ac:dyDescent="0.25">
      <c r="A12" s="288">
        <v>1.807870370370368E-2</v>
      </c>
      <c r="B12" s="7">
        <v>0.45427083333333335</v>
      </c>
      <c r="C12" s="7">
        <v>0.47234953703703703</v>
      </c>
      <c r="D12" s="3" t="s">
        <v>239</v>
      </c>
      <c r="E12" s="4" t="s">
        <v>9</v>
      </c>
      <c r="F12" s="5" t="s">
        <v>261</v>
      </c>
      <c r="G12" s="289" t="s">
        <v>305</v>
      </c>
      <c r="H12" s="237">
        <v>7.4074074074074181E-3</v>
      </c>
    </row>
    <row r="13" spans="1:8" ht="26.25" x14ac:dyDescent="0.25">
      <c r="A13" s="305">
        <v>1.8194444444444458E-2</v>
      </c>
      <c r="B13" s="73">
        <v>0.4508449074074074</v>
      </c>
      <c r="C13" s="73">
        <v>0.46903935185185186</v>
      </c>
      <c r="D13" s="78" t="s">
        <v>276</v>
      </c>
      <c r="E13" s="70" t="s">
        <v>26</v>
      </c>
      <c r="F13" s="71" t="s">
        <v>241</v>
      </c>
      <c r="G13" s="306" t="s">
        <v>23</v>
      </c>
      <c r="H13" s="237">
        <v>7.5231481481481954E-3</v>
      </c>
    </row>
    <row r="14" spans="1:8" ht="23.25" x14ac:dyDescent="0.25">
      <c r="A14" s="300">
        <v>1.8391203703703674E-2</v>
      </c>
      <c r="B14" s="30">
        <v>0.44810185185185186</v>
      </c>
      <c r="C14" s="30">
        <v>0.46649305555555554</v>
      </c>
      <c r="D14" s="26" t="s">
        <v>239</v>
      </c>
      <c r="E14" s="27" t="s">
        <v>26</v>
      </c>
      <c r="F14" s="28" t="s">
        <v>247</v>
      </c>
      <c r="G14" s="301" t="s">
        <v>305</v>
      </c>
      <c r="H14" s="237">
        <v>7.7199074074074114E-3</v>
      </c>
    </row>
    <row r="15" spans="1:8" ht="23.25" x14ac:dyDescent="0.25">
      <c r="A15" s="300">
        <v>1.9201388888888893E-2</v>
      </c>
      <c r="B15" s="30">
        <v>0.44763888888888886</v>
      </c>
      <c r="C15" s="30">
        <v>0.46684027777777776</v>
      </c>
      <c r="D15" s="26" t="s">
        <v>239</v>
      </c>
      <c r="E15" s="27" t="s">
        <v>26</v>
      </c>
      <c r="F15" s="28" t="s">
        <v>246</v>
      </c>
      <c r="G15" s="301" t="s">
        <v>305</v>
      </c>
      <c r="H15" s="237">
        <v>8.5300925925926308E-3</v>
      </c>
    </row>
    <row r="16" spans="1:8" ht="23.25" x14ac:dyDescent="0.25">
      <c r="A16" s="300">
        <v>1.9537037037037019E-2</v>
      </c>
      <c r="B16" s="30">
        <v>0.45127314814814817</v>
      </c>
      <c r="C16" s="30">
        <v>0.47081018518518519</v>
      </c>
      <c r="D16" s="26" t="s">
        <v>239</v>
      </c>
      <c r="E16" s="27" t="s">
        <v>26</v>
      </c>
      <c r="F16" s="28" t="s">
        <v>245</v>
      </c>
      <c r="G16" s="301" t="s">
        <v>23</v>
      </c>
      <c r="H16" s="237">
        <v>8.8657407407407574E-3</v>
      </c>
    </row>
    <row r="17" spans="1:8" ht="23.25" x14ac:dyDescent="0.25">
      <c r="A17" s="300">
        <v>2.1261574074074086E-2</v>
      </c>
      <c r="B17" s="30">
        <v>0.4487962962962963</v>
      </c>
      <c r="C17" s="30">
        <v>0.47005787037037039</v>
      </c>
      <c r="D17" s="26" t="s">
        <v>239</v>
      </c>
      <c r="E17" s="27" t="s">
        <v>26</v>
      </c>
      <c r="F17" s="28" t="s">
        <v>244</v>
      </c>
      <c r="G17" s="301" t="s">
        <v>23</v>
      </c>
      <c r="H17" s="237">
        <v>1.0590277777777823E-2</v>
      </c>
    </row>
    <row r="18" spans="1:8" ht="23.25" x14ac:dyDescent="0.25">
      <c r="A18" s="300">
        <v>2.2233796296296293E-2</v>
      </c>
      <c r="B18" s="30">
        <v>0.45024305555555555</v>
      </c>
      <c r="C18" s="30">
        <v>0.47247685185185184</v>
      </c>
      <c r="D18" s="26" t="s">
        <v>239</v>
      </c>
      <c r="E18" s="27" t="s">
        <v>26</v>
      </c>
      <c r="F18" s="28" t="s">
        <v>240</v>
      </c>
      <c r="G18" s="301" t="s">
        <v>23</v>
      </c>
      <c r="H18" s="237">
        <v>1.1562500000000031E-2</v>
      </c>
    </row>
    <row r="19" spans="1:8" ht="23.25" x14ac:dyDescent="0.25">
      <c r="A19" s="300">
        <v>2.9108796296296313E-2</v>
      </c>
      <c r="B19" s="30">
        <v>0.45106481481481481</v>
      </c>
      <c r="C19" s="30">
        <v>0.48017361111111112</v>
      </c>
      <c r="D19" s="26" t="s">
        <v>239</v>
      </c>
      <c r="E19" s="27" t="s">
        <v>26</v>
      </c>
      <c r="F19" s="28" t="s">
        <v>242</v>
      </c>
      <c r="G19" s="301" t="s">
        <v>23</v>
      </c>
      <c r="H19" s="237">
        <v>1.8437500000000051E-2</v>
      </c>
    </row>
    <row r="20" spans="1:8" ht="23.25" x14ac:dyDescent="0.25">
      <c r="A20" s="300" t="s">
        <v>303</v>
      </c>
      <c r="B20" s="30"/>
      <c r="C20" s="30"/>
      <c r="D20" s="26" t="s">
        <v>239</v>
      </c>
      <c r="E20" s="27" t="s">
        <v>26</v>
      </c>
      <c r="F20" s="28" t="s">
        <v>243</v>
      </c>
      <c r="G20" s="301" t="s">
        <v>23</v>
      </c>
      <c r="H20" s="16"/>
    </row>
    <row r="21" spans="1:8" ht="23.25" x14ac:dyDescent="0.25">
      <c r="A21" s="288" t="s">
        <v>303</v>
      </c>
      <c r="B21" s="7"/>
      <c r="C21" s="7"/>
      <c r="D21" s="3" t="s">
        <v>239</v>
      </c>
      <c r="E21" s="4" t="s">
        <v>9</v>
      </c>
      <c r="F21" s="5" t="s">
        <v>248</v>
      </c>
      <c r="G21" s="289" t="s">
        <v>23</v>
      </c>
      <c r="H21" s="16"/>
    </row>
    <row r="22" spans="1:8" ht="23.25" x14ac:dyDescent="0.25">
      <c r="A22" s="288" t="s">
        <v>303</v>
      </c>
      <c r="B22" s="7"/>
      <c r="C22" s="7"/>
      <c r="D22" s="3" t="s">
        <v>239</v>
      </c>
      <c r="E22" s="4" t="s">
        <v>9</v>
      </c>
      <c r="F22" s="5" t="s">
        <v>252</v>
      </c>
      <c r="G22" s="289" t="s">
        <v>23</v>
      </c>
      <c r="H22" s="16"/>
    </row>
    <row r="23" spans="1:8" ht="24" thickBot="1" x14ac:dyDescent="0.3">
      <c r="A23" s="287" t="s">
        <v>303</v>
      </c>
      <c r="B23" s="161"/>
      <c r="C23" s="161"/>
      <c r="D23" s="324" t="s">
        <v>239</v>
      </c>
      <c r="E23" s="62" t="s">
        <v>9</v>
      </c>
      <c r="F23" s="63" t="s">
        <v>254</v>
      </c>
      <c r="G23" s="120" t="s">
        <v>23</v>
      </c>
      <c r="H23" s="16"/>
    </row>
  </sheetData>
  <sheetProtection algorithmName="SHA-512" hashValue="u7s/L9z5INUyz+ZIlZ+rzVEyEF5SvBc0HKr34Zx0cYePAHwnWRRASOht4SwGbihJrUgjSr4+mv8nUIKTxEUcWg==" saltValue="NJn8ozmqmD1+G0NduLX8z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8BD0-0FA6-417A-999A-2626BCBDB1E8}">
  <dimension ref="A1:I46"/>
  <sheetViews>
    <sheetView showGridLines="0" workbookViewId="0"/>
  </sheetViews>
  <sheetFormatPr defaultRowHeight="15" x14ac:dyDescent="0.25"/>
  <cols>
    <col min="1" max="3" width="16.7109375" customWidth="1"/>
    <col min="4" max="4" width="60.42578125" bestFit="1" customWidth="1"/>
    <col min="5" max="5" width="9" bestFit="1" customWidth="1"/>
    <col min="6" max="6" width="56.42578125" bestFit="1" customWidth="1"/>
    <col min="7" max="7" width="24.7109375" bestFit="1" customWidth="1"/>
  </cols>
  <sheetData>
    <row r="1" spans="1:9" ht="54.75" thickBot="1" x14ac:dyDescent="0.3">
      <c r="A1" s="266" t="s">
        <v>7</v>
      </c>
      <c r="B1" s="267" t="s">
        <v>5</v>
      </c>
      <c r="C1" s="267" t="s">
        <v>6</v>
      </c>
      <c r="D1" s="270" t="s">
        <v>1</v>
      </c>
      <c r="E1" s="270" t="s">
        <v>2</v>
      </c>
      <c r="F1" s="270" t="s">
        <v>3</v>
      </c>
      <c r="G1" s="271" t="s">
        <v>4</v>
      </c>
      <c r="H1" s="1"/>
      <c r="I1" s="1"/>
    </row>
    <row r="2" spans="1:9" ht="26.25" x14ac:dyDescent="0.25">
      <c r="A2" s="272">
        <v>1.0671296296296262E-2</v>
      </c>
      <c r="B2" s="128">
        <v>0.39775462962962965</v>
      </c>
      <c r="C2" s="145">
        <v>0.40842592592592591</v>
      </c>
      <c r="D2" s="147" t="s">
        <v>298</v>
      </c>
      <c r="E2" s="111" t="s">
        <v>9</v>
      </c>
      <c r="F2" s="112" t="s">
        <v>163</v>
      </c>
      <c r="G2" s="129" t="s">
        <v>11</v>
      </c>
      <c r="H2" s="235">
        <v>1.0671296296296262E-2</v>
      </c>
      <c r="I2" s="236"/>
    </row>
    <row r="3" spans="1:9" ht="27" thickBot="1" x14ac:dyDescent="0.3">
      <c r="A3" s="273">
        <v>1.0671296296296262E-2</v>
      </c>
      <c r="B3" s="130">
        <v>0.39775462962962965</v>
      </c>
      <c r="C3" s="146">
        <v>0.40842592592592591</v>
      </c>
      <c r="D3" s="148" t="s">
        <v>298</v>
      </c>
      <c r="E3" s="108" t="s">
        <v>9</v>
      </c>
      <c r="F3" s="109" t="s">
        <v>10</v>
      </c>
      <c r="G3" s="131" t="s">
        <v>11</v>
      </c>
      <c r="H3" s="237"/>
      <c r="I3" s="236"/>
    </row>
    <row r="4" spans="1:9" ht="26.25" x14ac:dyDescent="0.25">
      <c r="A4" s="298">
        <v>1.3136574074074092E-2</v>
      </c>
      <c r="B4" s="84">
        <v>0.31952546296296297</v>
      </c>
      <c r="C4" s="84">
        <v>0.33266203703703706</v>
      </c>
      <c r="D4" s="81" t="s">
        <v>294</v>
      </c>
      <c r="E4" s="82" t="s">
        <v>26</v>
      </c>
      <c r="F4" s="83" t="s">
        <v>29</v>
      </c>
      <c r="G4" s="299" t="s">
        <v>30</v>
      </c>
      <c r="H4" s="237">
        <f>A4-$H$2</f>
        <v>2.4652777777778301E-3</v>
      </c>
      <c r="I4" s="238">
        <f>$H$2/A4</f>
        <v>0.81233480176211081</v>
      </c>
    </row>
    <row r="5" spans="1:9" ht="27" thickBot="1" x14ac:dyDescent="0.3">
      <c r="A5" s="346">
        <v>1.0729166666666679E-2</v>
      </c>
      <c r="B5" s="347">
        <v>0.31261574074074072</v>
      </c>
      <c r="C5" s="347">
        <v>0.3233449074074074</v>
      </c>
      <c r="D5" s="348" t="s">
        <v>297</v>
      </c>
      <c r="E5" s="349" t="s">
        <v>9</v>
      </c>
      <c r="F5" s="350" t="s">
        <v>10</v>
      </c>
      <c r="G5" s="351" t="s">
        <v>11</v>
      </c>
      <c r="H5" s="237">
        <f t="shared" ref="H5:H6" si="0">A5-$H$2</f>
        <v>5.7870370370416424E-5</v>
      </c>
      <c r="I5" s="238">
        <f t="shared" ref="I5:I6" si="1">$H$2/A5</f>
        <v>0.99460625674217473</v>
      </c>
    </row>
    <row r="6" spans="1:9" ht="27" thickBot="1" x14ac:dyDescent="0.3">
      <c r="A6" s="352">
        <v>1.3842592592592573E-2</v>
      </c>
      <c r="B6" s="353">
        <v>0.34806712962962966</v>
      </c>
      <c r="C6" s="354">
        <v>0.36190972222222223</v>
      </c>
      <c r="D6" s="355" t="s">
        <v>264</v>
      </c>
      <c r="E6" s="356" t="s">
        <v>26</v>
      </c>
      <c r="F6" s="357" t="s">
        <v>82</v>
      </c>
      <c r="G6" s="358" t="s">
        <v>48</v>
      </c>
      <c r="H6" s="237">
        <f t="shared" si="0"/>
        <v>3.1712962962963109E-3</v>
      </c>
      <c r="I6" s="238">
        <f t="shared" si="1"/>
        <v>0.77090301003344341</v>
      </c>
    </row>
    <row r="7" spans="1:9" ht="27" thickBot="1" x14ac:dyDescent="0.3">
      <c r="A7" s="352">
        <v>1.3842592592592573E-2</v>
      </c>
      <c r="B7" s="353">
        <v>0.34806712962962966</v>
      </c>
      <c r="C7" s="354">
        <v>0.36190972222222223</v>
      </c>
      <c r="D7" s="359" t="s">
        <v>264</v>
      </c>
      <c r="E7" s="360" t="s">
        <v>26</v>
      </c>
      <c r="F7" s="361" t="s">
        <v>83</v>
      </c>
      <c r="G7" s="362" t="s">
        <v>48</v>
      </c>
      <c r="H7" s="237"/>
      <c r="I7" s="238"/>
    </row>
    <row r="8" spans="1:9" ht="26.25" x14ac:dyDescent="0.25">
      <c r="A8" s="369" t="s">
        <v>311</v>
      </c>
      <c r="B8" s="370"/>
      <c r="C8" s="371"/>
      <c r="D8" s="363" t="s">
        <v>309</v>
      </c>
      <c r="E8" s="364" t="s">
        <v>312</v>
      </c>
      <c r="F8" s="365" t="s">
        <v>310</v>
      </c>
      <c r="G8" s="366" t="s">
        <v>15</v>
      </c>
      <c r="H8" s="237"/>
      <c r="I8" s="238"/>
    </row>
    <row r="9" spans="1:9" ht="26.25" x14ac:dyDescent="0.25">
      <c r="A9" s="274">
        <v>1.1643518518518525E-2</v>
      </c>
      <c r="B9" s="127">
        <v>0.31670138888888888</v>
      </c>
      <c r="C9" s="127">
        <v>0.3283449074074074</v>
      </c>
      <c r="D9" s="92" t="s">
        <v>296</v>
      </c>
      <c r="E9" s="93" t="s">
        <v>9</v>
      </c>
      <c r="F9" s="94" t="s">
        <v>25</v>
      </c>
      <c r="G9" s="275" t="s">
        <v>11</v>
      </c>
      <c r="H9" s="237">
        <f>A9-$H$2</f>
        <v>9.7222222222226318E-4</v>
      </c>
      <c r="I9" s="238">
        <f>$H$2/A9</f>
        <v>0.91650099403578178</v>
      </c>
    </row>
    <row r="10" spans="1:9" ht="26.25" x14ac:dyDescent="0.25">
      <c r="A10" s="282">
        <v>1.1759259259259247E-2</v>
      </c>
      <c r="B10" s="89">
        <v>0.41515046296296299</v>
      </c>
      <c r="C10" s="89">
        <v>0.42690972222222223</v>
      </c>
      <c r="D10" s="85" t="s">
        <v>281</v>
      </c>
      <c r="E10" s="86" t="s">
        <v>9</v>
      </c>
      <c r="F10" s="87" t="s">
        <v>192</v>
      </c>
      <c r="G10" s="283" t="s">
        <v>15</v>
      </c>
      <c r="H10" s="237">
        <f t="shared" ref="H10:H12" si="2">A10-$H$2</f>
        <v>1.087962962962985E-3</v>
      </c>
      <c r="I10" s="238">
        <f t="shared" ref="I10:I12" si="3">$H$2/A10</f>
        <v>0.90748031496062798</v>
      </c>
    </row>
    <row r="11" spans="1:9" ht="27" thickBot="1" x14ac:dyDescent="0.3">
      <c r="A11" s="284">
        <v>1.1886574074074063E-2</v>
      </c>
      <c r="B11" s="158">
        <v>0.36222222222222222</v>
      </c>
      <c r="C11" s="158">
        <v>0.37410879629629629</v>
      </c>
      <c r="D11" s="104" t="s">
        <v>275</v>
      </c>
      <c r="E11" s="95" t="s">
        <v>9</v>
      </c>
      <c r="F11" s="96" t="s">
        <v>110</v>
      </c>
      <c r="G11" s="285" t="s">
        <v>18</v>
      </c>
      <c r="H11" s="237">
        <f t="shared" si="2"/>
        <v>1.2152777777778012E-3</v>
      </c>
      <c r="I11" s="238">
        <f t="shared" si="3"/>
        <v>0.89776046738071846</v>
      </c>
    </row>
    <row r="12" spans="1:9" ht="26.25" x14ac:dyDescent="0.25">
      <c r="A12" s="302">
        <v>1.1932870370370385E-2</v>
      </c>
      <c r="B12" s="121">
        <v>0.36702546296296296</v>
      </c>
      <c r="C12" s="170">
        <v>0.37895833333333334</v>
      </c>
      <c r="D12" s="173" t="s">
        <v>304</v>
      </c>
      <c r="E12" s="74" t="s">
        <v>9</v>
      </c>
      <c r="F12" s="75" t="s">
        <v>111</v>
      </c>
      <c r="G12" s="325" t="s">
        <v>11</v>
      </c>
      <c r="H12" s="237">
        <f t="shared" si="2"/>
        <v>1.2615740740741233E-3</v>
      </c>
      <c r="I12" s="238">
        <f t="shared" si="3"/>
        <v>0.89427740058195526</v>
      </c>
    </row>
    <row r="13" spans="1:9" ht="26.25" x14ac:dyDescent="0.25">
      <c r="A13" s="274">
        <v>1.2060185185185146E-2</v>
      </c>
      <c r="B13" s="126">
        <v>0.34027777777777779</v>
      </c>
      <c r="C13" s="126">
        <v>0.35233796296296294</v>
      </c>
      <c r="D13" s="92" t="s">
        <v>278</v>
      </c>
      <c r="E13" s="93" t="s">
        <v>9</v>
      </c>
      <c r="F13" s="94" t="s">
        <v>70</v>
      </c>
      <c r="G13" s="275" t="s">
        <v>41</v>
      </c>
      <c r="H13" s="237">
        <f t="shared" ref="H13:H46" si="4">A13-$H$2</f>
        <v>1.388888888888884E-3</v>
      </c>
      <c r="I13" s="238">
        <f t="shared" ref="I13:I46" si="5">$H$2/A13</f>
        <v>0.88483685220729369</v>
      </c>
    </row>
    <row r="14" spans="1:9" ht="26.25" x14ac:dyDescent="0.25">
      <c r="A14" s="274">
        <v>1.2175925925925923E-2</v>
      </c>
      <c r="B14" s="127">
        <v>0.40175925925925926</v>
      </c>
      <c r="C14" s="127">
        <v>0.41393518518518518</v>
      </c>
      <c r="D14" s="92" t="s">
        <v>273</v>
      </c>
      <c r="E14" s="93" t="s">
        <v>9</v>
      </c>
      <c r="F14" s="94" t="s">
        <v>172</v>
      </c>
      <c r="G14" s="275" t="s">
        <v>11</v>
      </c>
      <c r="H14" s="237">
        <f t="shared" si="4"/>
        <v>1.5046296296296613E-3</v>
      </c>
      <c r="I14" s="238">
        <f t="shared" si="5"/>
        <v>0.87642585551330532</v>
      </c>
    </row>
    <row r="15" spans="1:9" ht="26.25" x14ac:dyDescent="0.25">
      <c r="A15" s="282">
        <v>1.2708333333333377E-2</v>
      </c>
      <c r="B15" s="89">
        <v>0.45393518518518516</v>
      </c>
      <c r="C15" s="89">
        <v>0.46664351851851854</v>
      </c>
      <c r="D15" s="85" t="s">
        <v>277</v>
      </c>
      <c r="E15" s="86" t="s">
        <v>9</v>
      </c>
      <c r="F15" s="87" t="s">
        <v>255</v>
      </c>
      <c r="G15" s="294" t="s">
        <v>23</v>
      </c>
      <c r="H15" s="237">
        <f t="shared" si="4"/>
        <v>2.0370370370371149E-3</v>
      </c>
      <c r="I15" s="238">
        <f t="shared" si="5"/>
        <v>0.83970856102003089</v>
      </c>
    </row>
    <row r="16" spans="1:9" ht="26.25" x14ac:dyDescent="0.25">
      <c r="A16" s="282">
        <v>1.2905092592592593E-2</v>
      </c>
      <c r="B16" s="89">
        <v>0.35225694444444444</v>
      </c>
      <c r="C16" s="89">
        <v>0.36516203703703703</v>
      </c>
      <c r="D16" s="85" t="s">
        <v>292</v>
      </c>
      <c r="E16" s="86" t="s">
        <v>9</v>
      </c>
      <c r="F16" s="87" t="s">
        <v>93</v>
      </c>
      <c r="G16" s="294" t="s">
        <v>23</v>
      </c>
      <c r="H16" s="237">
        <f t="shared" si="4"/>
        <v>2.2337962962963309E-3</v>
      </c>
      <c r="I16" s="238">
        <f t="shared" si="5"/>
        <v>0.8269058295964099</v>
      </c>
    </row>
    <row r="17" spans="1:9" ht="26.25" x14ac:dyDescent="0.25">
      <c r="A17" s="282">
        <v>1.2928240740740726E-2</v>
      </c>
      <c r="B17" s="89">
        <v>0.35734953703703703</v>
      </c>
      <c r="C17" s="89">
        <v>0.37027777777777776</v>
      </c>
      <c r="D17" s="85" t="s">
        <v>285</v>
      </c>
      <c r="E17" s="86" t="s">
        <v>9</v>
      </c>
      <c r="F17" s="87" t="s">
        <v>96</v>
      </c>
      <c r="G17" s="294" t="s">
        <v>18</v>
      </c>
      <c r="H17" s="237">
        <f t="shared" si="4"/>
        <v>2.2569444444444642E-3</v>
      </c>
      <c r="I17" s="238">
        <f t="shared" si="5"/>
        <v>0.82542524619516389</v>
      </c>
    </row>
    <row r="18" spans="1:9" ht="27" thickBot="1" x14ac:dyDescent="0.3">
      <c r="A18" s="282">
        <v>1.3055555555555598E-2</v>
      </c>
      <c r="B18" s="90">
        <v>0.36157407407407405</v>
      </c>
      <c r="C18" s="90">
        <v>0.37462962962962965</v>
      </c>
      <c r="D18" s="85" t="s">
        <v>271</v>
      </c>
      <c r="E18" s="86" t="s">
        <v>9</v>
      </c>
      <c r="F18" s="87" t="s">
        <v>107</v>
      </c>
      <c r="G18" s="294" t="s">
        <v>23</v>
      </c>
      <c r="H18" s="237">
        <f t="shared" si="4"/>
        <v>2.3842592592593359E-3</v>
      </c>
      <c r="I18" s="238">
        <f t="shared" si="5"/>
        <v>0.81737588652481741</v>
      </c>
    </row>
    <row r="19" spans="1:9" ht="26.25" x14ac:dyDescent="0.25">
      <c r="A19" s="302">
        <v>1.3217592592592586E-2</v>
      </c>
      <c r="B19" s="121">
        <v>0.44480324074074074</v>
      </c>
      <c r="C19" s="170">
        <v>0.45802083333333332</v>
      </c>
      <c r="D19" s="173" t="s">
        <v>267</v>
      </c>
      <c r="E19" s="74" t="s">
        <v>9</v>
      </c>
      <c r="F19" s="75" t="s">
        <v>235</v>
      </c>
      <c r="G19" s="174" t="s">
        <v>168</v>
      </c>
      <c r="H19" s="237">
        <f t="shared" si="4"/>
        <v>2.5462962962963243E-3</v>
      </c>
      <c r="I19" s="238">
        <f t="shared" si="5"/>
        <v>0.80735551663747596</v>
      </c>
    </row>
    <row r="20" spans="1:9" ht="27" thickBot="1" x14ac:dyDescent="0.3">
      <c r="A20" s="303">
        <v>1.3217592592592586E-2</v>
      </c>
      <c r="B20" s="171">
        <v>0.44480324074074074</v>
      </c>
      <c r="C20" s="172">
        <v>0.45802083333333332</v>
      </c>
      <c r="D20" s="175" t="s">
        <v>267</v>
      </c>
      <c r="E20" s="76" t="s">
        <v>9</v>
      </c>
      <c r="F20" s="77" t="s">
        <v>236</v>
      </c>
      <c r="G20" s="176" t="s">
        <v>168</v>
      </c>
      <c r="H20" s="237">
        <f t="shared" si="4"/>
        <v>2.5462962962963243E-3</v>
      </c>
      <c r="I20" s="238">
        <f t="shared" si="5"/>
        <v>0.80735551663747596</v>
      </c>
    </row>
    <row r="21" spans="1:9" ht="26.25" x14ac:dyDescent="0.25">
      <c r="A21" s="305">
        <v>1.324074074074072E-2</v>
      </c>
      <c r="B21" s="73">
        <v>0.36947916666666669</v>
      </c>
      <c r="C21" s="73">
        <v>0.38271990740740741</v>
      </c>
      <c r="D21" s="78" t="s">
        <v>274</v>
      </c>
      <c r="E21" s="70" t="s">
        <v>26</v>
      </c>
      <c r="F21" s="71" t="s">
        <v>120</v>
      </c>
      <c r="G21" s="306" t="s">
        <v>11</v>
      </c>
      <c r="H21" s="237">
        <f t="shared" si="4"/>
        <v>2.5694444444444575E-3</v>
      </c>
      <c r="I21" s="238">
        <f t="shared" si="5"/>
        <v>0.8059440559440546</v>
      </c>
    </row>
    <row r="22" spans="1:9" ht="26.25" x14ac:dyDescent="0.25">
      <c r="A22" s="305">
        <v>1.3749999999999984E-2</v>
      </c>
      <c r="B22" s="73">
        <v>0.34185185185185185</v>
      </c>
      <c r="C22" s="73">
        <v>0.35560185185185184</v>
      </c>
      <c r="D22" s="78" t="s">
        <v>283</v>
      </c>
      <c r="E22" s="70" t="s">
        <v>26</v>
      </c>
      <c r="F22" s="71" t="s">
        <v>76</v>
      </c>
      <c r="G22" s="306" t="s">
        <v>46</v>
      </c>
      <c r="H22" s="237">
        <f t="shared" si="4"/>
        <v>3.0787037037037224E-3</v>
      </c>
      <c r="I22" s="238">
        <f t="shared" si="5"/>
        <v>0.7760942760942745</v>
      </c>
    </row>
    <row r="23" spans="1:9" ht="26.25" x14ac:dyDescent="0.25">
      <c r="A23" s="309">
        <v>1.381944444444444E-2</v>
      </c>
      <c r="B23" s="115">
        <v>0.39924768518518516</v>
      </c>
      <c r="C23" s="115">
        <v>0.4130671296296296</v>
      </c>
      <c r="D23" s="177" t="s">
        <v>280</v>
      </c>
      <c r="E23" s="178" t="s">
        <v>26</v>
      </c>
      <c r="F23" s="179" t="s">
        <v>165</v>
      </c>
      <c r="G23" s="310" t="s">
        <v>41</v>
      </c>
      <c r="H23" s="237">
        <f t="shared" si="4"/>
        <v>3.1481481481481777E-3</v>
      </c>
      <c r="I23" s="238">
        <f t="shared" si="5"/>
        <v>0.7721943048576192</v>
      </c>
    </row>
    <row r="24" spans="1:9" ht="26.25" x14ac:dyDescent="0.25">
      <c r="A24" s="305">
        <v>1.4062499999999978E-2</v>
      </c>
      <c r="B24" s="73">
        <v>0.42353009259259261</v>
      </c>
      <c r="C24" s="73">
        <v>0.43759259259259259</v>
      </c>
      <c r="D24" s="78" t="s">
        <v>272</v>
      </c>
      <c r="E24" s="70" t="s">
        <v>26</v>
      </c>
      <c r="F24" s="71" t="s">
        <v>206</v>
      </c>
      <c r="G24" s="306" t="s">
        <v>41</v>
      </c>
      <c r="H24" s="237">
        <f t="shared" si="4"/>
        <v>3.3912037037037157E-3</v>
      </c>
      <c r="I24" s="238">
        <f t="shared" si="5"/>
        <v>0.75884773662551319</v>
      </c>
    </row>
    <row r="25" spans="1:9" ht="26.25" x14ac:dyDescent="0.25">
      <c r="A25" s="305">
        <v>1.4074074074074072E-2</v>
      </c>
      <c r="B25" s="73">
        <v>0.39148148148148149</v>
      </c>
      <c r="C25" s="73">
        <v>0.40555555555555556</v>
      </c>
      <c r="D25" s="78" t="s">
        <v>282</v>
      </c>
      <c r="E25" s="70" t="s">
        <v>26</v>
      </c>
      <c r="F25" s="71" t="s">
        <v>154</v>
      </c>
      <c r="G25" s="306" t="s">
        <v>46</v>
      </c>
      <c r="H25" s="237">
        <f t="shared" si="4"/>
        <v>3.4027777777778101E-3</v>
      </c>
      <c r="I25" s="238">
        <f t="shared" si="5"/>
        <v>0.758223684210524</v>
      </c>
    </row>
    <row r="26" spans="1:9" ht="27" thickBot="1" x14ac:dyDescent="0.3">
      <c r="A26" s="284">
        <v>1.4224537037037077E-2</v>
      </c>
      <c r="B26" s="158">
        <v>0.38535879629629627</v>
      </c>
      <c r="C26" s="158">
        <v>0.39958333333333335</v>
      </c>
      <c r="D26" s="104" t="s">
        <v>268</v>
      </c>
      <c r="E26" s="95" t="s">
        <v>9</v>
      </c>
      <c r="F26" s="96" t="s">
        <v>147</v>
      </c>
      <c r="G26" s="285" t="s">
        <v>11</v>
      </c>
      <c r="H26" s="237">
        <f t="shared" si="4"/>
        <v>3.5532407407408151E-3</v>
      </c>
      <c r="I26" s="238">
        <f t="shared" si="5"/>
        <v>0.75020341741252594</v>
      </c>
    </row>
    <row r="27" spans="1:9" ht="26.25" x14ac:dyDescent="0.25">
      <c r="A27" s="311">
        <v>1.4236111111111116E-2</v>
      </c>
      <c r="B27" s="183">
        <v>0.44414351851851852</v>
      </c>
      <c r="C27" s="184">
        <v>0.45837962962962964</v>
      </c>
      <c r="D27" s="187" t="s">
        <v>266</v>
      </c>
      <c r="E27" s="41" t="s">
        <v>26</v>
      </c>
      <c r="F27" s="42" t="s">
        <v>232</v>
      </c>
      <c r="G27" s="188" t="s">
        <v>233</v>
      </c>
      <c r="H27" s="237">
        <f t="shared" si="4"/>
        <v>3.564814814814854E-3</v>
      </c>
      <c r="I27" s="238">
        <f t="shared" si="5"/>
        <v>0.74959349593495672</v>
      </c>
    </row>
    <row r="28" spans="1:9" ht="27" thickBot="1" x14ac:dyDescent="0.3">
      <c r="A28" s="314">
        <v>1.4236111111111116E-2</v>
      </c>
      <c r="B28" s="185">
        <v>0.44414351851851852</v>
      </c>
      <c r="C28" s="186">
        <v>0.45837962962962964</v>
      </c>
      <c r="D28" s="189" t="s">
        <v>266</v>
      </c>
      <c r="E28" s="43" t="s">
        <v>26</v>
      </c>
      <c r="F28" s="44" t="s">
        <v>234</v>
      </c>
      <c r="G28" s="190" t="s">
        <v>233</v>
      </c>
      <c r="H28" s="237">
        <f t="shared" si="4"/>
        <v>3.564814814814854E-3</v>
      </c>
      <c r="I28" s="238">
        <f t="shared" si="5"/>
        <v>0.74959349593495672</v>
      </c>
    </row>
    <row r="29" spans="1:9" ht="26.25" x14ac:dyDescent="0.25">
      <c r="A29" s="296">
        <v>1.4374999999999971E-2</v>
      </c>
      <c r="B29" s="69">
        <v>0.42179398148148151</v>
      </c>
      <c r="C29" s="69">
        <v>0.43616898148148148</v>
      </c>
      <c r="D29" s="79" t="s">
        <v>293</v>
      </c>
      <c r="E29" s="66" t="s">
        <v>9</v>
      </c>
      <c r="F29" s="67" t="s">
        <v>200</v>
      </c>
      <c r="G29" s="297" t="s">
        <v>23</v>
      </c>
      <c r="H29" s="237">
        <f t="shared" si="4"/>
        <v>3.703703703703709E-3</v>
      </c>
      <c r="I29" s="238">
        <f t="shared" si="5"/>
        <v>0.74235104669887186</v>
      </c>
    </row>
    <row r="30" spans="1:9" ht="26.25" x14ac:dyDescent="0.25">
      <c r="A30" s="305">
        <v>1.4467592592592615E-2</v>
      </c>
      <c r="B30" s="73">
        <v>0.39450231481481479</v>
      </c>
      <c r="C30" s="73">
        <v>0.40896990740740741</v>
      </c>
      <c r="D30" s="78" t="s">
        <v>279</v>
      </c>
      <c r="E30" s="70" t="s">
        <v>26</v>
      </c>
      <c r="F30" s="71" t="s">
        <v>157</v>
      </c>
      <c r="G30" s="306" t="s">
        <v>23</v>
      </c>
      <c r="H30" s="237">
        <f t="shared" si="4"/>
        <v>3.7962962962963531E-3</v>
      </c>
      <c r="I30" s="238">
        <f t="shared" si="5"/>
        <v>0.73759999999999648</v>
      </c>
    </row>
    <row r="31" spans="1:9" ht="26.25" x14ac:dyDescent="0.25">
      <c r="A31" s="282">
        <v>1.4861111111111103E-2</v>
      </c>
      <c r="B31" s="89">
        <v>0.32839120370370373</v>
      </c>
      <c r="C31" s="89">
        <v>0.34325231481481483</v>
      </c>
      <c r="D31" s="85" t="s">
        <v>287</v>
      </c>
      <c r="E31" s="86" t="s">
        <v>9</v>
      </c>
      <c r="F31" s="87" t="s">
        <v>51</v>
      </c>
      <c r="G31" s="294" t="s">
        <v>18</v>
      </c>
      <c r="H31" s="237">
        <f t="shared" si="4"/>
        <v>4.1898148148148406E-3</v>
      </c>
      <c r="I31" s="238">
        <f t="shared" si="5"/>
        <v>0.71806853582554331</v>
      </c>
    </row>
    <row r="32" spans="1:9" ht="26.25" x14ac:dyDescent="0.25">
      <c r="A32" s="305">
        <v>1.5057870370370374E-2</v>
      </c>
      <c r="B32" s="73">
        <v>0.39090277777777777</v>
      </c>
      <c r="C32" s="73">
        <v>0.40596064814814814</v>
      </c>
      <c r="D32" s="78" t="s">
        <v>270</v>
      </c>
      <c r="E32" s="70" t="s">
        <v>26</v>
      </c>
      <c r="F32" s="71" t="s">
        <v>155</v>
      </c>
      <c r="G32" s="306" t="s">
        <v>23</v>
      </c>
      <c r="H32" s="237">
        <f t="shared" si="4"/>
        <v>4.3865740740741122E-3</v>
      </c>
      <c r="I32" s="238">
        <f t="shared" si="5"/>
        <v>0.70868562644119659</v>
      </c>
    </row>
    <row r="33" spans="1:9" ht="26.25" x14ac:dyDescent="0.25">
      <c r="A33" s="315">
        <v>1.5173611111111152E-2</v>
      </c>
      <c r="B33" s="99">
        <v>0.31537037037037036</v>
      </c>
      <c r="C33" s="99">
        <v>0.33054398148148151</v>
      </c>
      <c r="D33" s="102" t="s">
        <v>295</v>
      </c>
      <c r="E33" s="106" t="s">
        <v>9</v>
      </c>
      <c r="F33" s="107" t="s">
        <v>21</v>
      </c>
      <c r="G33" s="316" t="s">
        <v>15</v>
      </c>
      <c r="H33" s="237">
        <f t="shared" si="4"/>
        <v>4.5023148148148895E-3</v>
      </c>
      <c r="I33" s="238">
        <f t="shared" si="5"/>
        <v>0.70327993897787533</v>
      </c>
    </row>
    <row r="34" spans="1:9" ht="26.25" x14ac:dyDescent="0.25">
      <c r="A34" s="305">
        <v>1.5208333333333324E-2</v>
      </c>
      <c r="B34" s="73">
        <v>0.32623842592592595</v>
      </c>
      <c r="C34" s="73">
        <v>0.34144675925925927</v>
      </c>
      <c r="D34" s="78" t="s">
        <v>286</v>
      </c>
      <c r="E34" s="70" t="s">
        <v>26</v>
      </c>
      <c r="F34" s="71" t="s">
        <v>43</v>
      </c>
      <c r="G34" s="306" t="s">
        <v>18</v>
      </c>
      <c r="H34" s="237">
        <f t="shared" si="4"/>
        <v>4.5370370370370616E-3</v>
      </c>
      <c r="I34" s="238">
        <f t="shared" si="5"/>
        <v>0.70167427701674101</v>
      </c>
    </row>
    <row r="35" spans="1:9" ht="26.25" x14ac:dyDescent="0.25">
      <c r="A35" s="282">
        <v>1.533564814814814E-2</v>
      </c>
      <c r="B35" s="90">
        <v>0.37618055555555557</v>
      </c>
      <c r="C35" s="90">
        <v>0.39151620370370371</v>
      </c>
      <c r="D35" s="85" t="s">
        <v>301</v>
      </c>
      <c r="E35" s="86" t="s">
        <v>9</v>
      </c>
      <c r="F35" s="87" t="s">
        <v>134</v>
      </c>
      <c r="G35" s="283" t="s">
        <v>15</v>
      </c>
      <c r="H35" s="237">
        <f t="shared" si="4"/>
        <v>4.6643518518518778E-3</v>
      </c>
      <c r="I35" s="238">
        <f t="shared" si="5"/>
        <v>0.69584905660377172</v>
      </c>
    </row>
    <row r="36" spans="1:9" ht="26.25" x14ac:dyDescent="0.25">
      <c r="A36" s="305">
        <v>1.5370370370370368E-2</v>
      </c>
      <c r="B36" s="73">
        <v>0.3722685185185185</v>
      </c>
      <c r="C36" s="73">
        <v>0.38763888888888887</v>
      </c>
      <c r="D36" s="78" t="s">
        <v>300</v>
      </c>
      <c r="E36" s="70" t="s">
        <v>26</v>
      </c>
      <c r="F36" s="71" t="s">
        <v>122</v>
      </c>
      <c r="G36" s="306" t="s">
        <v>41</v>
      </c>
      <c r="H36" s="237">
        <f t="shared" si="4"/>
        <v>4.6990740740741055E-3</v>
      </c>
      <c r="I36" s="238">
        <f t="shared" si="5"/>
        <v>0.6942771084337328</v>
      </c>
    </row>
    <row r="37" spans="1:9" ht="26.25" x14ac:dyDescent="0.25">
      <c r="A37" s="305">
        <v>1.5451388888888862E-2</v>
      </c>
      <c r="B37" s="73">
        <v>0.33149305555555558</v>
      </c>
      <c r="C37" s="73">
        <v>0.34694444444444444</v>
      </c>
      <c r="D37" s="78" t="s">
        <v>284</v>
      </c>
      <c r="E37" s="70" t="s">
        <v>26</v>
      </c>
      <c r="F37" s="71" t="s">
        <v>60</v>
      </c>
      <c r="G37" s="306" t="s">
        <v>48</v>
      </c>
      <c r="H37" s="237">
        <f t="shared" si="4"/>
        <v>4.7800925925925997E-3</v>
      </c>
      <c r="I37" s="238">
        <f t="shared" si="5"/>
        <v>0.69063670411984923</v>
      </c>
    </row>
    <row r="38" spans="1:9" ht="26.25" x14ac:dyDescent="0.25">
      <c r="A38" s="305">
        <v>1.6655092592592569E-2</v>
      </c>
      <c r="B38" s="73">
        <v>0.33471064814814816</v>
      </c>
      <c r="C38" s="73">
        <v>0.35136574074074073</v>
      </c>
      <c r="D38" s="78" t="s">
        <v>302</v>
      </c>
      <c r="E38" s="70" t="s">
        <v>26</v>
      </c>
      <c r="F38" s="71" t="s">
        <v>59</v>
      </c>
      <c r="G38" s="306" t="s">
        <v>46</v>
      </c>
      <c r="H38" s="237">
        <f t="shared" si="4"/>
        <v>5.9837962962963065E-3</v>
      </c>
      <c r="I38" s="238">
        <f t="shared" si="5"/>
        <v>0.64072272411396691</v>
      </c>
    </row>
    <row r="39" spans="1:9" ht="26.25" x14ac:dyDescent="0.25">
      <c r="A39" s="282">
        <v>1.6712962962962985E-2</v>
      </c>
      <c r="B39" s="89">
        <v>0.32030092592592591</v>
      </c>
      <c r="C39" s="89">
        <v>0.33701388888888889</v>
      </c>
      <c r="D39" s="85" t="s">
        <v>288</v>
      </c>
      <c r="E39" s="86" t="s">
        <v>9</v>
      </c>
      <c r="F39" s="87" t="s">
        <v>35</v>
      </c>
      <c r="G39" s="283" t="s">
        <v>15</v>
      </c>
      <c r="H39" s="237">
        <f t="shared" si="4"/>
        <v>6.0416666666667229E-3</v>
      </c>
      <c r="I39" s="238">
        <f t="shared" si="5"/>
        <v>0.63850415512465086</v>
      </c>
    </row>
    <row r="40" spans="1:9" ht="26.25" x14ac:dyDescent="0.25">
      <c r="A40" s="282">
        <v>1.6898148148148162E-2</v>
      </c>
      <c r="B40" s="89">
        <v>0.32371527777777775</v>
      </c>
      <c r="C40" s="89">
        <v>0.34061342592592592</v>
      </c>
      <c r="D40" s="85" t="s">
        <v>262</v>
      </c>
      <c r="E40" s="86" t="s">
        <v>9</v>
      </c>
      <c r="F40" s="87" t="s">
        <v>39</v>
      </c>
      <c r="G40" s="294" t="s">
        <v>11</v>
      </c>
      <c r="H40" s="237">
        <f t="shared" si="4"/>
        <v>6.2268518518519E-3</v>
      </c>
      <c r="I40" s="238">
        <f t="shared" si="5"/>
        <v>0.63150684931506595</v>
      </c>
    </row>
    <row r="41" spans="1:9" ht="26.25" x14ac:dyDescent="0.25">
      <c r="A41" s="305">
        <v>1.7280092592592611E-2</v>
      </c>
      <c r="B41" s="73">
        <v>0.4161111111111111</v>
      </c>
      <c r="C41" s="73">
        <v>0.43339120370370371</v>
      </c>
      <c r="D41" s="78" t="s">
        <v>269</v>
      </c>
      <c r="E41" s="70" t="s">
        <v>26</v>
      </c>
      <c r="F41" s="71" t="s">
        <v>191</v>
      </c>
      <c r="G41" s="306" t="s">
        <v>15</v>
      </c>
      <c r="H41" s="237">
        <f t="shared" si="4"/>
        <v>6.6087962962963487E-3</v>
      </c>
      <c r="I41" s="238">
        <f t="shared" si="5"/>
        <v>0.617548559946414</v>
      </c>
    </row>
    <row r="42" spans="1:9" ht="26.25" x14ac:dyDescent="0.25">
      <c r="A42" s="282">
        <v>1.7719907407407365E-2</v>
      </c>
      <c r="B42" s="89">
        <v>0.3527777777777778</v>
      </c>
      <c r="C42" s="89">
        <v>0.37049768518518517</v>
      </c>
      <c r="D42" s="85" t="s">
        <v>289</v>
      </c>
      <c r="E42" s="86" t="s">
        <v>9</v>
      </c>
      <c r="F42" s="87" t="s">
        <v>91</v>
      </c>
      <c r="G42" s="294" t="s">
        <v>18</v>
      </c>
      <c r="H42" s="237">
        <f t="shared" si="4"/>
        <v>7.0486111111111027E-3</v>
      </c>
      <c r="I42" s="238">
        <f t="shared" si="5"/>
        <v>0.60222077073807923</v>
      </c>
    </row>
    <row r="43" spans="1:9" ht="26.25" x14ac:dyDescent="0.25">
      <c r="A43" s="305">
        <v>1.8194444444444458E-2</v>
      </c>
      <c r="B43" s="73">
        <v>0.4508449074074074</v>
      </c>
      <c r="C43" s="73">
        <v>0.46903935185185186</v>
      </c>
      <c r="D43" s="78" t="s">
        <v>276</v>
      </c>
      <c r="E43" s="70" t="s">
        <v>26</v>
      </c>
      <c r="F43" s="71" t="s">
        <v>241</v>
      </c>
      <c r="G43" s="306" t="s">
        <v>23</v>
      </c>
      <c r="H43" s="237">
        <f t="shared" si="4"/>
        <v>7.5231481481481954E-3</v>
      </c>
      <c r="I43" s="238">
        <f t="shared" si="5"/>
        <v>0.58651399491093914</v>
      </c>
    </row>
    <row r="44" spans="1:9" ht="26.25" x14ac:dyDescent="0.25">
      <c r="A44" s="282">
        <v>2.0312500000000011E-2</v>
      </c>
      <c r="B44" s="89">
        <v>0.32098379629629631</v>
      </c>
      <c r="C44" s="89">
        <v>0.34129629629629632</v>
      </c>
      <c r="D44" s="85" t="s">
        <v>290</v>
      </c>
      <c r="E44" s="86" t="s">
        <v>9</v>
      </c>
      <c r="F44" s="87" t="s">
        <v>34</v>
      </c>
      <c r="G44" s="283" t="s">
        <v>15</v>
      </c>
      <c r="H44" s="237">
        <f t="shared" si="4"/>
        <v>9.641203703703749E-3</v>
      </c>
      <c r="I44" s="238">
        <f t="shared" si="5"/>
        <v>0.52535612535612342</v>
      </c>
    </row>
    <row r="45" spans="1:9" ht="26.25" x14ac:dyDescent="0.25">
      <c r="A45" s="305">
        <v>2.0636574074074099E-2</v>
      </c>
      <c r="B45" s="73">
        <v>0.32303240740740741</v>
      </c>
      <c r="C45" s="73">
        <v>0.34366898148148151</v>
      </c>
      <c r="D45" s="78" t="s">
        <v>263</v>
      </c>
      <c r="E45" s="70" t="s">
        <v>26</v>
      </c>
      <c r="F45" s="71" t="s">
        <v>37</v>
      </c>
      <c r="G45" s="306" t="s">
        <v>11</v>
      </c>
      <c r="H45" s="237">
        <f t="shared" si="4"/>
        <v>9.9652777777778367E-3</v>
      </c>
      <c r="I45" s="238">
        <f t="shared" si="5"/>
        <v>0.51710600112170269</v>
      </c>
    </row>
    <row r="46" spans="1:9" ht="26.25" x14ac:dyDescent="0.25">
      <c r="A46" s="282">
        <v>2.228009259259256E-2</v>
      </c>
      <c r="B46" s="89">
        <v>0.32250000000000001</v>
      </c>
      <c r="C46" s="89">
        <v>0.34478009259259257</v>
      </c>
      <c r="D46" s="85" t="s">
        <v>291</v>
      </c>
      <c r="E46" s="86" t="s">
        <v>9</v>
      </c>
      <c r="F46" s="87" t="s">
        <v>33</v>
      </c>
      <c r="G46" s="294" t="s">
        <v>18</v>
      </c>
      <c r="H46" s="237">
        <f t="shared" si="4"/>
        <v>1.1608796296296298E-2</v>
      </c>
      <c r="I46" s="238">
        <f t="shared" si="5"/>
        <v>0.47896103896103814</v>
      </c>
    </row>
  </sheetData>
  <sheetProtection algorithmName="SHA-512" hashValue="ftwzyc1TQuDnf0eA8bnwfvEvH9Z8lk33yIBp/ZSL8z+mSPsY1ns2Qof/RDWdKc7th7FiZzm7vGkZo9/hnGb2Ww==" saltValue="5coDUvY5i3BdRGJPFm9GJA==" spinCount="100000" sheet="1" objects="1" scenarios="1"/>
  <mergeCells count="1">
    <mergeCell ref="A8:C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0A8C-9EE6-4808-BD8E-26B95F08F0E3}">
  <dimension ref="A1:G33"/>
  <sheetViews>
    <sheetView showGridLines="0" workbookViewId="0">
      <selection activeCell="D17" sqref="D17"/>
    </sheetView>
  </sheetViews>
  <sheetFormatPr defaultRowHeight="15" x14ac:dyDescent="0.25"/>
  <cols>
    <col min="1" max="3" width="16.7109375" customWidth="1"/>
    <col min="4" max="4" width="58.7109375" bestFit="1" customWidth="1"/>
    <col min="5" max="5" width="9" bestFit="1" customWidth="1"/>
    <col min="6" max="6" width="54.140625" bestFit="1" customWidth="1"/>
    <col min="7" max="7" width="65.5703125" bestFit="1" customWidth="1"/>
  </cols>
  <sheetData>
    <row r="1" spans="1:7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3">
        <v>1.4224537037037077E-2</v>
      </c>
      <c r="B2" s="158">
        <v>0.38535879629629627</v>
      </c>
      <c r="C2" s="158">
        <v>0.39958333333333335</v>
      </c>
      <c r="D2" s="104" t="s">
        <v>268</v>
      </c>
      <c r="E2" s="95" t="s">
        <v>9</v>
      </c>
      <c r="F2" s="96" t="s">
        <v>147</v>
      </c>
      <c r="G2" s="117" t="s">
        <v>11</v>
      </c>
    </row>
    <row r="3" spans="1:7" ht="23.25" x14ac:dyDescent="0.25">
      <c r="A3" s="215">
        <v>1.4386574074074066E-2</v>
      </c>
      <c r="B3" s="7">
        <v>0.38903935185185184</v>
      </c>
      <c r="C3" s="7">
        <v>0.40342592592592591</v>
      </c>
      <c r="D3" s="3" t="s">
        <v>100</v>
      </c>
      <c r="E3" s="4" t="s">
        <v>9</v>
      </c>
      <c r="F3" s="5" t="s">
        <v>149</v>
      </c>
      <c r="G3" s="6" t="s">
        <v>23</v>
      </c>
    </row>
    <row r="4" spans="1:7" ht="23.25" x14ac:dyDescent="0.25">
      <c r="A4" s="215">
        <v>1.439814814814816E-2</v>
      </c>
      <c r="B4" s="7">
        <v>0.38645833333333335</v>
      </c>
      <c r="C4" s="7">
        <v>0.40085648148148151</v>
      </c>
      <c r="D4" s="3" t="s">
        <v>100</v>
      </c>
      <c r="E4" s="4" t="s">
        <v>9</v>
      </c>
      <c r="F4" s="5" t="s">
        <v>148</v>
      </c>
      <c r="G4" s="6" t="s">
        <v>11</v>
      </c>
    </row>
    <row r="5" spans="1:7" ht="23.25" x14ac:dyDescent="0.25">
      <c r="A5" s="215">
        <v>1.5011574074074108E-2</v>
      </c>
      <c r="B5" s="7">
        <v>0.38134259259259257</v>
      </c>
      <c r="C5" s="7">
        <v>0.39635416666666667</v>
      </c>
      <c r="D5" s="3" t="s">
        <v>100</v>
      </c>
      <c r="E5" s="4" t="s">
        <v>9</v>
      </c>
      <c r="F5" s="5" t="s">
        <v>139</v>
      </c>
      <c r="G5" s="32" t="s">
        <v>15</v>
      </c>
    </row>
    <row r="6" spans="1:7" ht="26.25" x14ac:dyDescent="0.25">
      <c r="A6" s="212">
        <v>1.533564814814814E-2</v>
      </c>
      <c r="B6" s="90">
        <v>0.37618055555555557</v>
      </c>
      <c r="C6" s="90">
        <v>0.39151620370370371</v>
      </c>
      <c r="D6" s="85" t="s">
        <v>301</v>
      </c>
      <c r="E6" s="86" t="s">
        <v>9</v>
      </c>
      <c r="F6" s="87" t="s">
        <v>134</v>
      </c>
      <c r="G6" s="91" t="s">
        <v>15</v>
      </c>
    </row>
    <row r="7" spans="1:7" ht="23.25" x14ac:dyDescent="0.25">
      <c r="A7" s="216">
        <v>1.5601851851851867E-2</v>
      </c>
      <c r="B7" s="25">
        <v>0.35768518518518516</v>
      </c>
      <c r="C7" s="25">
        <v>0.37328703703703703</v>
      </c>
      <c r="D7" s="20" t="s">
        <v>100</v>
      </c>
      <c r="E7" s="21" t="s">
        <v>9</v>
      </c>
      <c r="F7" s="22" t="s">
        <v>101</v>
      </c>
      <c r="G7" s="24" t="s">
        <v>41</v>
      </c>
    </row>
    <row r="8" spans="1:7" ht="23.25" x14ac:dyDescent="0.25">
      <c r="A8" s="215">
        <v>1.5729166666666683E-2</v>
      </c>
      <c r="B8" s="7">
        <v>0.42041666666666666</v>
      </c>
      <c r="C8" s="7">
        <v>0.43614583333333334</v>
      </c>
      <c r="D8" s="3" t="s">
        <v>100</v>
      </c>
      <c r="E8" s="4" t="s">
        <v>9</v>
      </c>
      <c r="F8" s="5" t="s">
        <v>198</v>
      </c>
      <c r="G8" s="32" t="s">
        <v>15</v>
      </c>
    </row>
    <row r="9" spans="1:7" ht="23.25" x14ac:dyDescent="0.25">
      <c r="A9" s="215">
        <v>1.5740740740740777E-2</v>
      </c>
      <c r="B9" s="7">
        <v>0.41465277777777776</v>
      </c>
      <c r="C9" s="7">
        <v>0.43039351851851854</v>
      </c>
      <c r="D9" s="3" t="s">
        <v>100</v>
      </c>
      <c r="E9" s="4" t="s">
        <v>9</v>
      </c>
      <c r="F9" s="5" t="s">
        <v>188</v>
      </c>
      <c r="G9" s="32" t="s">
        <v>15</v>
      </c>
    </row>
    <row r="10" spans="1:7" ht="23.25" x14ac:dyDescent="0.25">
      <c r="A10" s="215">
        <v>1.620370370370372E-2</v>
      </c>
      <c r="B10" s="7">
        <v>0.38400462962962961</v>
      </c>
      <c r="C10" s="7">
        <v>0.40020833333333333</v>
      </c>
      <c r="D10" s="3" t="s">
        <v>100</v>
      </c>
      <c r="E10" s="4" t="s">
        <v>9</v>
      </c>
      <c r="F10" s="5" t="s">
        <v>144</v>
      </c>
      <c r="G10" s="32" t="s">
        <v>15</v>
      </c>
    </row>
    <row r="11" spans="1:7" ht="26.25" x14ac:dyDescent="0.25">
      <c r="A11" s="221">
        <v>1.6655092592592569E-2</v>
      </c>
      <c r="B11" s="73">
        <v>0.33471064814814816</v>
      </c>
      <c r="C11" s="73">
        <v>0.35136574074074073</v>
      </c>
      <c r="D11" s="78" t="s">
        <v>302</v>
      </c>
      <c r="E11" s="70" t="s">
        <v>26</v>
      </c>
      <c r="F11" s="71" t="s">
        <v>59</v>
      </c>
      <c r="G11" s="72" t="s">
        <v>46</v>
      </c>
    </row>
    <row r="12" spans="1:7" ht="23.25" x14ac:dyDescent="0.25">
      <c r="A12" s="215">
        <v>1.6701388888888891E-2</v>
      </c>
      <c r="B12" s="7">
        <v>0.41938657407407409</v>
      </c>
      <c r="C12" s="7">
        <v>0.43608796296296298</v>
      </c>
      <c r="D12" s="3" t="s">
        <v>44</v>
      </c>
      <c r="E12" s="4" t="s">
        <v>9</v>
      </c>
      <c r="F12" s="5" t="s">
        <v>196</v>
      </c>
      <c r="G12" s="6" t="s">
        <v>197</v>
      </c>
    </row>
    <row r="13" spans="1:7" ht="23.25" x14ac:dyDescent="0.25">
      <c r="A13" s="215">
        <v>1.6712962962962985E-2</v>
      </c>
      <c r="B13" s="7">
        <v>0.37818287037037035</v>
      </c>
      <c r="C13" s="7">
        <v>0.39489583333333333</v>
      </c>
      <c r="D13" s="3" t="s">
        <v>100</v>
      </c>
      <c r="E13" s="4" t="s">
        <v>9</v>
      </c>
      <c r="F13" s="5" t="s">
        <v>140</v>
      </c>
      <c r="G13" s="32" t="s">
        <v>15</v>
      </c>
    </row>
    <row r="14" spans="1:7" ht="26.25" x14ac:dyDescent="0.25">
      <c r="A14" s="212">
        <v>1.6898148148148162E-2</v>
      </c>
      <c r="B14" s="89">
        <v>0.32371527777777775</v>
      </c>
      <c r="C14" s="89">
        <v>0.34061342592592592</v>
      </c>
      <c r="D14" s="85" t="s">
        <v>262</v>
      </c>
      <c r="E14" s="86" t="s">
        <v>9</v>
      </c>
      <c r="F14" s="87" t="s">
        <v>39</v>
      </c>
      <c r="G14" s="88" t="s">
        <v>11</v>
      </c>
    </row>
    <row r="15" spans="1:7" ht="23.25" x14ac:dyDescent="0.25">
      <c r="A15" s="215">
        <v>1.693287037037039E-2</v>
      </c>
      <c r="B15" s="7">
        <v>0.38179398148148147</v>
      </c>
      <c r="C15" s="7">
        <v>0.39872685185185186</v>
      </c>
      <c r="D15" s="3" t="s">
        <v>100</v>
      </c>
      <c r="E15" s="4" t="s">
        <v>9</v>
      </c>
      <c r="F15" s="5" t="s">
        <v>143</v>
      </c>
      <c r="G15" s="32" t="s">
        <v>15</v>
      </c>
    </row>
    <row r="16" spans="1:7" ht="23.25" x14ac:dyDescent="0.25">
      <c r="A16" s="215">
        <v>1.7002314814814845E-2</v>
      </c>
      <c r="B16" s="7">
        <v>0.38976851851851851</v>
      </c>
      <c r="C16" s="7">
        <v>0.40677083333333336</v>
      </c>
      <c r="D16" s="3" t="s">
        <v>44</v>
      </c>
      <c r="E16" s="4" t="s">
        <v>9</v>
      </c>
      <c r="F16" s="5" t="s">
        <v>151</v>
      </c>
      <c r="G16" s="6" t="s">
        <v>41</v>
      </c>
    </row>
    <row r="17" spans="1:7" ht="23.25" x14ac:dyDescent="0.25">
      <c r="A17" s="215">
        <v>1.7245370370370383E-2</v>
      </c>
      <c r="B17" s="7">
        <v>0.35943287037037036</v>
      </c>
      <c r="C17" s="7">
        <v>0.37667824074074074</v>
      </c>
      <c r="D17" s="3" t="s">
        <v>44</v>
      </c>
      <c r="E17" s="4" t="s">
        <v>9</v>
      </c>
      <c r="F17" s="5" t="s">
        <v>105</v>
      </c>
      <c r="G17" s="32" t="s">
        <v>15</v>
      </c>
    </row>
    <row r="18" spans="1:7" ht="23.25" x14ac:dyDescent="0.25">
      <c r="A18" s="218">
        <v>1.7256944444444422E-2</v>
      </c>
      <c r="B18" s="30">
        <v>0.32550925925925928</v>
      </c>
      <c r="C18" s="30">
        <v>0.3427662037037037</v>
      </c>
      <c r="D18" s="26" t="s">
        <v>44</v>
      </c>
      <c r="E18" s="27" t="s">
        <v>26</v>
      </c>
      <c r="F18" s="28" t="s">
        <v>45</v>
      </c>
      <c r="G18" s="29" t="s">
        <v>46</v>
      </c>
    </row>
    <row r="19" spans="1:7" ht="26.25" x14ac:dyDescent="0.25">
      <c r="A19" s="221">
        <v>1.7280092592592611E-2</v>
      </c>
      <c r="B19" s="73">
        <v>0.4161111111111111</v>
      </c>
      <c r="C19" s="73">
        <v>0.43339120370370371</v>
      </c>
      <c r="D19" s="78" t="s">
        <v>269</v>
      </c>
      <c r="E19" s="70" t="s">
        <v>26</v>
      </c>
      <c r="F19" s="71" t="s">
        <v>191</v>
      </c>
      <c r="G19" s="72" t="s">
        <v>15</v>
      </c>
    </row>
    <row r="20" spans="1:7" ht="23.25" x14ac:dyDescent="0.25">
      <c r="A20" s="215">
        <v>1.7534722222222243E-2</v>
      </c>
      <c r="B20" s="7">
        <v>0.38299768518518518</v>
      </c>
      <c r="C20" s="7">
        <v>0.40053240740740742</v>
      </c>
      <c r="D20" s="3" t="s">
        <v>100</v>
      </c>
      <c r="E20" s="4" t="s">
        <v>9</v>
      </c>
      <c r="F20" s="5" t="s">
        <v>150</v>
      </c>
      <c r="G20" s="32" t="s">
        <v>15</v>
      </c>
    </row>
    <row r="21" spans="1:7" ht="23.25" x14ac:dyDescent="0.25">
      <c r="A21" s="215">
        <v>1.7604166666666643E-2</v>
      </c>
      <c r="B21" s="7">
        <v>0.41555555555555557</v>
      </c>
      <c r="C21" s="7">
        <v>0.43315972222222221</v>
      </c>
      <c r="D21" s="3" t="s">
        <v>44</v>
      </c>
      <c r="E21" s="4" t="s">
        <v>9</v>
      </c>
      <c r="F21" s="5" t="s">
        <v>193</v>
      </c>
      <c r="G21" s="6" t="s">
        <v>46</v>
      </c>
    </row>
    <row r="22" spans="1:7" ht="23.25" x14ac:dyDescent="0.25">
      <c r="A22" s="215">
        <v>1.7696759259259232E-2</v>
      </c>
      <c r="B22" s="7">
        <v>0.32496527777777778</v>
      </c>
      <c r="C22" s="7">
        <v>0.34266203703703701</v>
      </c>
      <c r="D22" s="3" t="s">
        <v>36</v>
      </c>
      <c r="E22" s="4" t="s">
        <v>9</v>
      </c>
      <c r="F22" s="5" t="s">
        <v>40</v>
      </c>
      <c r="G22" s="6" t="s">
        <v>41</v>
      </c>
    </row>
    <row r="23" spans="1:7" ht="23.25" x14ac:dyDescent="0.25">
      <c r="A23" s="218">
        <v>1.8217592592592591E-2</v>
      </c>
      <c r="B23" s="30">
        <v>0.42076388888888888</v>
      </c>
      <c r="C23" s="30">
        <v>0.43898148148148147</v>
      </c>
      <c r="D23" s="26" t="s">
        <v>44</v>
      </c>
      <c r="E23" s="27" t="s">
        <v>26</v>
      </c>
      <c r="F23" s="28" t="s">
        <v>202</v>
      </c>
      <c r="G23" s="29" t="s">
        <v>41</v>
      </c>
    </row>
    <row r="24" spans="1:7" ht="23.25" x14ac:dyDescent="0.25">
      <c r="A24" s="218">
        <v>1.8483796296296262E-2</v>
      </c>
      <c r="B24" s="30">
        <v>0.40938657407407408</v>
      </c>
      <c r="C24" s="30">
        <v>0.42787037037037035</v>
      </c>
      <c r="D24" s="26" t="s">
        <v>100</v>
      </c>
      <c r="E24" s="27" t="s">
        <v>26</v>
      </c>
      <c r="F24" s="28" t="s">
        <v>187</v>
      </c>
      <c r="G24" s="29" t="s">
        <v>15</v>
      </c>
    </row>
    <row r="25" spans="1:7" ht="23.25" x14ac:dyDescent="0.25">
      <c r="A25" s="215">
        <v>1.86574074074074E-2</v>
      </c>
      <c r="B25" s="7">
        <v>0.38594907407407408</v>
      </c>
      <c r="C25" s="7">
        <v>0.40460648148148148</v>
      </c>
      <c r="D25" s="3" t="s">
        <v>100</v>
      </c>
      <c r="E25" s="4" t="s">
        <v>9</v>
      </c>
      <c r="F25" s="5" t="s">
        <v>142</v>
      </c>
      <c r="G25" s="32" t="s">
        <v>15</v>
      </c>
    </row>
    <row r="26" spans="1:7" ht="23.25" x14ac:dyDescent="0.25">
      <c r="A26" s="218">
        <v>1.9328703703703709E-2</v>
      </c>
      <c r="B26" s="30">
        <v>0.42826388888888889</v>
      </c>
      <c r="C26" s="30">
        <v>0.4475925925925926</v>
      </c>
      <c r="D26" s="26" t="s">
        <v>44</v>
      </c>
      <c r="E26" s="27" t="s">
        <v>26</v>
      </c>
      <c r="F26" s="28" t="s">
        <v>210</v>
      </c>
      <c r="G26" s="29" t="s">
        <v>18</v>
      </c>
    </row>
    <row r="27" spans="1:7" ht="23.25" x14ac:dyDescent="0.25">
      <c r="A27" s="215">
        <v>1.9560185185185208E-2</v>
      </c>
      <c r="B27" s="7">
        <v>0.38833333333333331</v>
      </c>
      <c r="C27" s="7">
        <v>0.40789351851851852</v>
      </c>
      <c r="D27" s="3" t="s">
        <v>100</v>
      </c>
      <c r="E27" s="4" t="s">
        <v>9</v>
      </c>
      <c r="F27" s="5" t="s">
        <v>146</v>
      </c>
      <c r="G27" s="6" t="s">
        <v>18</v>
      </c>
    </row>
    <row r="28" spans="1:7" ht="23.25" x14ac:dyDescent="0.25">
      <c r="A28" s="215">
        <v>1.9768518518518519E-2</v>
      </c>
      <c r="B28" s="7">
        <v>0.41782407407407407</v>
      </c>
      <c r="C28" s="7">
        <v>0.43759259259259259</v>
      </c>
      <c r="D28" s="3" t="s">
        <v>44</v>
      </c>
      <c r="E28" s="4" t="s">
        <v>9</v>
      </c>
      <c r="F28" s="5" t="s">
        <v>194</v>
      </c>
      <c r="G28" s="6" t="s">
        <v>18</v>
      </c>
    </row>
    <row r="29" spans="1:7" ht="23.25" x14ac:dyDescent="0.25">
      <c r="A29" s="218">
        <v>2.0428240740740788E-2</v>
      </c>
      <c r="B29" s="30">
        <v>0.41082175925925923</v>
      </c>
      <c r="C29" s="30">
        <v>0.43125000000000002</v>
      </c>
      <c r="D29" s="26" t="s">
        <v>100</v>
      </c>
      <c r="E29" s="27" t="s">
        <v>26</v>
      </c>
      <c r="F29" s="28" t="s">
        <v>186</v>
      </c>
      <c r="G29" s="29" t="s">
        <v>15</v>
      </c>
    </row>
    <row r="30" spans="1:7" ht="26.25" x14ac:dyDescent="0.25">
      <c r="A30" s="221">
        <v>2.0636574074074099E-2</v>
      </c>
      <c r="B30" s="73">
        <v>0.32303240740740741</v>
      </c>
      <c r="C30" s="73">
        <v>0.34366898148148151</v>
      </c>
      <c r="D30" s="78" t="s">
        <v>263</v>
      </c>
      <c r="E30" s="70" t="s">
        <v>26</v>
      </c>
      <c r="F30" s="71" t="s">
        <v>37</v>
      </c>
      <c r="G30" s="72" t="s">
        <v>11</v>
      </c>
    </row>
    <row r="31" spans="1:7" ht="23.25" x14ac:dyDescent="0.25">
      <c r="A31" s="215">
        <v>2.1238425925925897E-2</v>
      </c>
      <c r="B31" s="7">
        <v>0.38702546296296297</v>
      </c>
      <c r="C31" s="7">
        <v>0.40826388888888887</v>
      </c>
      <c r="D31" s="3" t="s">
        <v>100</v>
      </c>
      <c r="E31" s="4" t="s">
        <v>9</v>
      </c>
      <c r="F31" s="5" t="s">
        <v>145</v>
      </c>
      <c r="G31" s="32" t="s">
        <v>15</v>
      </c>
    </row>
    <row r="32" spans="1:7" ht="23.25" x14ac:dyDescent="0.25">
      <c r="A32" s="215" t="s">
        <v>303</v>
      </c>
      <c r="B32" s="7"/>
      <c r="C32" s="7"/>
      <c r="D32" s="3" t="s">
        <v>36</v>
      </c>
      <c r="E32" s="4" t="s">
        <v>9</v>
      </c>
      <c r="F32" s="5" t="s">
        <v>38</v>
      </c>
      <c r="G32" s="32" t="s">
        <v>15</v>
      </c>
    </row>
    <row r="33" spans="1:7" ht="23.25" x14ac:dyDescent="0.25">
      <c r="A33" s="215" t="s">
        <v>303</v>
      </c>
      <c r="B33" s="7"/>
      <c r="C33" s="7"/>
      <c r="D33" s="3" t="s">
        <v>44</v>
      </c>
      <c r="E33" s="4" t="s">
        <v>9</v>
      </c>
      <c r="F33" s="5" t="s">
        <v>189</v>
      </c>
      <c r="G33" s="32" t="s">
        <v>15</v>
      </c>
    </row>
  </sheetData>
  <sheetProtection algorithmName="SHA-512" hashValue="pcEejEqT/MDfqzDGm+XLpN8tviEgW/uh38/xjbo/ovQLhO3mT/yy7Panc6uue0bF2mHkMqG25FanagdB4wuJYw==" saltValue="h0R0UrzoSy5zMd24YibhL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F7C4-07F7-4DFC-8C70-ADC689E994DF}">
  <dimension ref="A1:G7"/>
  <sheetViews>
    <sheetView showGridLines="0" workbookViewId="0">
      <selection sqref="A1:XFD1"/>
    </sheetView>
  </sheetViews>
  <sheetFormatPr defaultRowHeight="15" x14ac:dyDescent="0.25"/>
  <cols>
    <col min="1" max="3" width="16.7109375" customWidth="1"/>
    <col min="4" max="4" width="57" bestFit="1" customWidth="1"/>
    <col min="5" max="5" width="9" bestFit="1" customWidth="1"/>
    <col min="6" max="6" width="50.85546875" bestFit="1" customWidth="1"/>
    <col min="7" max="7" width="13" customWidth="1"/>
  </cols>
  <sheetData>
    <row r="1" spans="1:7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21">
        <v>1.5370370370370368E-2</v>
      </c>
      <c r="B2" s="73">
        <v>0.3722685185185185</v>
      </c>
      <c r="C2" s="73">
        <v>0.38763888888888887</v>
      </c>
      <c r="D2" s="78" t="s">
        <v>300</v>
      </c>
      <c r="E2" s="70" t="s">
        <v>26</v>
      </c>
      <c r="F2" s="71" t="s">
        <v>122</v>
      </c>
      <c r="G2" s="72" t="s">
        <v>41</v>
      </c>
    </row>
    <row r="3" spans="1:7" ht="26.25" x14ac:dyDescent="0.25">
      <c r="A3" s="212">
        <v>1.6898148148148162E-2</v>
      </c>
      <c r="B3" s="89">
        <v>0.32371527777777775</v>
      </c>
      <c r="C3" s="89">
        <v>0.34061342592592592</v>
      </c>
      <c r="D3" s="85" t="s">
        <v>262</v>
      </c>
      <c r="E3" s="86" t="s">
        <v>9</v>
      </c>
      <c r="F3" s="87" t="s">
        <v>39</v>
      </c>
      <c r="G3" s="88" t="s">
        <v>11</v>
      </c>
    </row>
    <row r="4" spans="1:7" ht="23.25" x14ac:dyDescent="0.25">
      <c r="A4" s="215">
        <v>1.7696759259259232E-2</v>
      </c>
      <c r="B4" s="7">
        <v>0.32496527777777778</v>
      </c>
      <c r="C4" s="7">
        <v>0.34266203703703701</v>
      </c>
      <c r="D4" s="3" t="s">
        <v>36</v>
      </c>
      <c r="E4" s="4" t="s">
        <v>9</v>
      </c>
      <c r="F4" s="5" t="s">
        <v>40</v>
      </c>
      <c r="G4" s="6" t="s">
        <v>41</v>
      </c>
    </row>
    <row r="5" spans="1:7" ht="26.25" x14ac:dyDescent="0.25">
      <c r="A5" s="221">
        <v>2.0636574074074099E-2</v>
      </c>
      <c r="B5" s="73">
        <v>0.32303240740740741</v>
      </c>
      <c r="C5" s="73">
        <v>0.34366898148148151</v>
      </c>
      <c r="D5" s="78" t="s">
        <v>263</v>
      </c>
      <c r="E5" s="70" t="s">
        <v>26</v>
      </c>
      <c r="F5" s="71" t="s">
        <v>37</v>
      </c>
      <c r="G5" s="72" t="s">
        <v>11</v>
      </c>
    </row>
    <row r="6" spans="1:7" ht="23.25" x14ac:dyDescent="0.25">
      <c r="A6" s="215" t="s">
        <v>303</v>
      </c>
      <c r="B6" s="7"/>
      <c r="C6" s="7"/>
      <c r="D6" s="3" t="s">
        <v>36</v>
      </c>
      <c r="E6" s="4" t="s">
        <v>9</v>
      </c>
      <c r="F6" s="5" t="s">
        <v>38</v>
      </c>
      <c r="G6" s="32" t="s">
        <v>15</v>
      </c>
    </row>
    <row r="7" spans="1:7" ht="23.25" x14ac:dyDescent="0.25">
      <c r="A7" s="218" t="s">
        <v>303</v>
      </c>
      <c r="B7" s="30"/>
      <c r="C7" s="30"/>
      <c r="D7" s="26" t="s">
        <v>121</v>
      </c>
      <c r="E7" s="27" t="s">
        <v>26</v>
      </c>
      <c r="F7" s="28" t="s">
        <v>123</v>
      </c>
      <c r="G7" s="29" t="s">
        <v>30</v>
      </c>
    </row>
  </sheetData>
  <sheetProtection algorithmName="SHA-512" hashValue="4Ph6brCnvyQ4k6/VZE0gPjNBkkWpYRiKCYNEPpCiFQw3kScTKoK2eXzqEcmyS2M5t5iFXXptl4fwzKfL+rewXw==" saltValue="VauHLPfhqNJ5XJc85G2Tz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1FA4-F45E-4503-82C5-DF2EE291F420}">
  <dimension ref="A1:H18"/>
  <sheetViews>
    <sheetView showGridLines="0" workbookViewId="0">
      <selection activeCell="L14" sqref="L14"/>
    </sheetView>
  </sheetViews>
  <sheetFormatPr defaultRowHeight="15" x14ac:dyDescent="0.25"/>
  <cols>
    <col min="1" max="3" width="16.7109375" customWidth="1"/>
    <col min="4" max="4" width="58.42578125" bestFit="1" customWidth="1"/>
    <col min="5" max="5" width="9" bestFit="1" customWidth="1"/>
    <col min="6" max="6" width="64" bestFit="1" customWidth="1"/>
    <col min="7" max="7" width="13.28515625" customWidth="1"/>
    <col min="8" max="8" width="8.42578125" bestFit="1" customWidth="1"/>
  </cols>
  <sheetData>
    <row r="1" spans="1:8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8" ht="26.25" x14ac:dyDescent="0.25">
      <c r="A2" s="208">
        <v>1.2175925925925923E-2</v>
      </c>
      <c r="B2" s="127">
        <v>0.40175925925925926</v>
      </c>
      <c r="C2" s="127">
        <v>0.41393518518518518</v>
      </c>
      <c r="D2" s="92" t="s">
        <v>273</v>
      </c>
      <c r="E2" s="93" t="s">
        <v>9</v>
      </c>
      <c r="F2" s="94" t="s">
        <v>172</v>
      </c>
      <c r="G2" s="144" t="s">
        <v>11</v>
      </c>
      <c r="H2" s="232">
        <f>A2</f>
        <v>1.2175925925925923E-2</v>
      </c>
    </row>
    <row r="3" spans="1:8" ht="23.25" x14ac:dyDescent="0.25">
      <c r="A3" s="215">
        <v>1.2430555555555556E-2</v>
      </c>
      <c r="B3" s="7">
        <v>0.40817129629629628</v>
      </c>
      <c r="C3" s="7">
        <v>0.42060185185185184</v>
      </c>
      <c r="D3" s="3" t="s">
        <v>124</v>
      </c>
      <c r="E3" s="4" t="s">
        <v>9</v>
      </c>
      <c r="F3" s="5" t="s">
        <v>176</v>
      </c>
      <c r="G3" s="6" t="s">
        <v>30</v>
      </c>
      <c r="H3" s="233">
        <f>A3-$A$2</f>
        <v>2.5462962962963243E-4</v>
      </c>
    </row>
    <row r="4" spans="1:8" ht="23.25" x14ac:dyDescent="0.25">
      <c r="A4" s="216">
        <v>1.2638888888888922E-2</v>
      </c>
      <c r="B4" s="25">
        <v>0.40456018518518516</v>
      </c>
      <c r="C4" s="25">
        <v>0.41719907407407408</v>
      </c>
      <c r="D4" s="20" t="s">
        <v>124</v>
      </c>
      <c r="E4" s="21" t="s">
        <v>9</v>
      </c>
      <c r="F4" s="22" t="s">
        <v>174</v>
      </c>
      <c r="G4" s="24" t="s">
        <v>30</v>
      </c>
      <c r="H4" s="233">
        <f t="shared" ref="H4:H15" si="0">A4-$A$2</f>
        <v>4.6296296296299833E-4</v>
      </c>
    </row>
    <row r="5" spans="1:8" ht="23.25" x14ac:dyDescent="0.25">
      <c r="A5" s="215">
        <v>1.2916666666666632E-2</v>
      </c>
      <c r="B5" s="7">
        <v>0.40315972222222224</v>
      </c>
      <c r="C5" s="7">
        <v>0.41607638888888887</v>
      </c>
      <c r="D5" s="3" t="s">
        <v>124</v>
      </c>
      <c r="E5" s="4" t="s">
        <v>9</v>
      </c>
      <c r="F5" s="5" t="s">
        <v>177</v>
      </c>
      <c r="G5" s="32" t="s">
        <v>15</v>
      </c>
      <c r="H5" s="233">
        <f t="shared" si="0"/>
        <v>7.407407407407085E-4</v>
      </c>
    </row>
    <row r="6" spans="1:8" ht="23.25" x14ac:dyDescent="0.25">
      <c r="A6" s="215">
        <v>1.3206018518518492E-2</v>
      </c>
      <c r="B6" s="7">
        <v>0.40236111111111111</v>
      </c>
      <c r="C6" s="7">
        <v>0.41556712962962961</v>
      </c>
      <c r="D6" s="3" t="s">
        <v>124</v>
      </c>
      <c r="E6" s="4" t="s">
        <v>9</v>
      </c>
      <c r="F6" s="5" t="s">
        <v>173</v>
      </c>
      <c r="G6" s="32" t="s">
        <v>15</v>
      </c>
      <c r="H6" s="233">
        <f t="shared" si="0"/>
        <v>1.0300925925925686E-3</v>
      </c>
    </row>
    <row r="7" spans="1:8" ht="23.25" x14ac:dyDescent="0.25">
      <c r="A7" s="209">
        <v>1.3541666666666674E-2</v>
      </c>
      <c r="B7" s="13">
        <v>0.40384259259259259</v>
      </c>
      <c r="C7" s="13">
        <v>0.41738425925925926</v>
      </c>
      <c r="D7" s="9" t="s">
        <v>124</v>
      </c>
      <c r="E7" s="10" t="s">
        <v>9</v>
      </c>
      <c r="F7" s="11" t="s">
        <v>175</v>
      </c>
      <c r="G7" s="12" t="s">
        <v>11</v>
      </c>
      <c r="H7" s="233">
        <f t="shared" si="0"/>
        <v>1.3657407407407507E-3</v>
      </c>
    </row>
    <row r="8" spans="1:8" ht="23.25" x14ac:dyDescent="0.25">
      <c r="A8" s="215">
        <v>1.3703703703703718E-2</v>
      </c>
      <c r="B8" s="7">
        <v>0.42126157407407405</v>
      </c>
      <c r="C8" s="7">
        <v>0.43496527777777777</v>
      </c>
      <c r="D8" s="3" t="s">
        <v>124</v>
      </c>
      <c r="E8" s="4" t="s">
        <v>9</v>
      </c>
      <c r="F8" s="5" t="s">
        <v>199</v>
      </c>
      <c r="G8" s="6" t="s">
        <v>18</v>
      </c>
      <c r="H8" s="233">
        <f t="shared" si="0"/>
        <v>1.5277777777777946E-3</v>
      </c>
    </row>
    <row r="9" spans="1:8" ht="23.25" x14ac:dyDescent="0.25">
      <c r="A9" s="215">
        <v>1.3969907407407389E-2</v>
      </c>
      <c r="B9" s="7">
        <v>0.39814814814814814</v>
      </c>
      <c r="C9" s="7">
        <v>0.41211805555555553</v>
      </c>
      <c r="D9" s="3" t="s">
        <v>124</v>
      </c>
      <c r="E9" s="4" t="s">
        <v>9</v>
      </c>
      <c r="F9" s="5" t="s">
        <v>164</v>
      </c>
      <c r="G9" s="6" t="s">
        <v>41</v>
      </c>
      <c r="H9" s="233">
        <f t="shared" si="0"/>
        <v>1.7939814814814659E-3</v>
      </c>
    </row>
    <row r="10" spans="1:8" ht="26.25" x14ac:dyDescent="0.25">
      <c r="A10" s="221">
        <v>1.4062499999999978E-2</v>
      </c>
      <c r="B10" s="73">
        <v>0.42353009259259261</v>
      </c>
      <c r="C10" s="73">
        <v>0.43759259259259259</v>
      </c>
      <c r="D10" s="78" t="s">
        <v>272</v>
      </c>
      <c r="E10" s="70" t="s">
        <v>26</v>
      </c>
      <c r="F10" s="71" t="s">
        <v>206</v>
      </c>
      <c r="G10" s="72" t="s">
        <v>41</v>
      </c>
      <c r="H10" s="233">
        <f t="shared" si="0"/>
        <v>1.8865740740740544E-3</v>
      </c>
    </row>
    <row r="11" spans="1:8" ht="23.25" x14ac:dyDescent="0.25">
      <c r="A11" s="218">
        <v>1.4201388888888888E-2</v>
      </c>
      <c r="B11" s="30">
        <v>0.37405092592592593</v>
      </c>
      <c r="C11" s="30">
        <v>0.38825231481481481</v>
      </c>
      <c r="D11" s="26" t="s">
        <v>124</v>
      </c>
      <c r="E11" s="27" t="s">
        <v>26</v>
      </c>
      <c r="F11" s="28" t="s">
        <v>126</v>
      </c>
      <c r="G11" s="29" t="s">
        <v>18</v>
      </c>
      <c r="H11" s="233">
        <f t="shared" si="0"/>
        <v>2.025462962962965E-3</v>
      </c>
    </row>
    <row r="12" spans="1:8" ht="23.25" x14ac:dyDescent="0.25">
      <c r="A12" s="218">
        <v>1.4988425925925919E-2</v>
      </c>
      <c r="B12" s="30">
        <v>0.37133101851851852</v>
      </c>
      <c r="C12" s="30">
        <v>0.38631944444444444</v>
      </c>
      <c r="D12" s="26" t="s">
        <v>124</v>
      </c>
      <c r="E12" s="27" t="s">
        <v>26</v>
      </c>
      <c r="F12" s="28" t="s">
        <v>125</v>
      </c>
      <c r="G12" s="29" t="s">
        <v>15</v>
      </c>
      <c r="H12" s="233">
        <f t="shared" si="0"/>
        <v>2.8124999999999956E-3</v>
      </c>
    </row>
    <row r="13" spans="1:8" ht="23.25" x14ac:dyDescent="0.25">
      <c r="A13" s="215">
        <v>1.5208333333333379E-2</v>
      </c>
      <c r="B13" s="7">
        <v>0.40633101851851849</v>
      </c>
      <c r="C13" s="7">
        <v>0.42153935185185187</v>
      </c>
      <c r="D13" s="3" t="s">
        <v>124</v>
      </c>
      <c r="E13" s="4" t="s">
        <v>9</v>
      </c>
      <c r="F13" s="5" t="s">
        <v>179</v>
      </c>
      <c r="G13" s="32" t="s">
        <v>15</v>
      </c>
      <c r="H13" s="233">
        <f t="shared" si="0"/>
        <v>3.0324074074074558E-3</v>
      </c>
    </row>
    <row r="14" spans="1:8" ht="23.25" x14ac:dyDescent="0.25">
      <c r="A14" s="218">
        <v>1.5856481481481444E-2</v>
      </c>
      <c r="B14" s="30">
        <v>0.41024305555555557</v>
      </c>
      <c r="C14" s="30">
        <v>0.42609953703703701</v>
      </c>
      <c r="D14" s="26" t="s">
        <v>124</v>
      </c>
      <c r="E14" s="27" t="s">
        <v>26</v>
      </c>
      <c r="F14" s="28" t="s">
        <v>184</v>
      </c>
      <c r="G14" s="29" t="s">
        <v>18</v>
      </c>
      <c r="H14" s="233">
        <f t="shared" si="0"/>
        <v>3.6805555555555203E-3</v>
      </c>
    </row>
    <row r="15" spans="1:8" ht="23.25" x14ac:dyDescent="0.25">
      <c r="A15" s="218">
        <v>1.780092592592597E-2</v>
      </c>
      <c r="B15" s="30">
        <v>0.42964120370370368</v>
      </c>
      <c r="C15" s="30">
        <v>0.44744212962962965</v>
      </c>
      <c r="D15" s="26" t="s">
        <v>124</v>
      </c>
      <c r="E15" s="27" t="s">
        <v>26</v>
      </c>
      <c r="F15" s="28" t="s">
        <v>207</v>
      </c>
      <c r="G15" s="29" t="s">
        <v>18</v>
      </c>
      <c r="H15" s="233">
        <f t="shared" si="0"/>
        <v>5.6250000000000466E-3</v>
      </c>
    </row>
    <row r="16" spans="1:8" ht="23.25" x14ac:dyDescent="0.25">
      <c r="A16" s="215" t="s">
        <v>303</v>
      </c>
      <c r="B16" s="7"/>
      <c r="C16" s="7"/>
      <c r="D16" s="3" t="s">
        <v>124</v>
      </c>
      <c r="E16" s="4" t="s">
        <v>9</v>
      </c>
      <c r="F16" s="5" t="s">
        <v>171</v>
      </c>
      <c r="G16" s="6" t="s">
        <v>18</v>
      </c>
      <c r="H16" s="233"/>
    </row>
    <row r="17" spans="1:8" ht="23.25" x14ac:dyDescent="0.25">
      <c r="A17" s="215" t="s">
        <v>303</v>
      </c>
      <c r="B17" s="7"/>
      <c r="C17" s="7"/>
      <c r="D17" s="3" t="s">
        <v>124</v>
      </c>
      <c r="E17" s="4" t="s">
        <v>9</v>
      </c>
      <c r="F17" s="5" t="s">
        <v>178</v>
      </c>
      <c r="G17" s="6" t="s">
        <v>30</v>
      </c>
      <c r="H17" s="233"/>
    </row>
    <row r="18" spans="1:8" ht="23.25" x14ac:dyDescent="0.25">
      <c r="A18" s="218" t="s">
        <v>303</v>
      </c>
      <c r="B18" s="30"/>
      <c r="C18" s="30"/>
      <c r="D18" s="26" t="s">
        <v>124</v>
      </c>
      <c r="E18" s="27" t="s">
        <v>26</v>
      </c>
      <c r="F18" s="28" t="s">
        <v>185</v>
      </c>
      <c r="G18" s="29" t="s">
        <v>30</v>
      </c>
      <c r="H18" s="233"/>
    </row>
  </sheetData>
  <sheetProtection algorithmName="SHA-512" hashValue="PZfAWrLyKKnW9WChqW57x/nsqtipXnU22M0l11JIoECywDSR9MFcMT/EMWelFP0Pkwoo4MnkExu2AVM0Xi76IQ==" saltValue="U5x3OhpwXX64XsugYC40h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B126-6EEA-453D-8F51-37EFFC144436}">
  <dimension ref="A1:H11"/>
  <sheetViews>
    <sheetView showGridLines="0" workbookViewId="0">
      <selection activeCell="F26" sqref="F26"/>
    </sheetView>
  </sheetViews>
  <sheetFormatPr defaultRowHeight="15" x14ac:dyDescent="0.25"/>
  <cols>
    <col min="1" max="3" width="16.7109375" customWidth="1"/>
    <col min="4" max="4" width="37.85546875" bestFit="1" customWidth="1"/>
    <col min="5" max="5" width="9" bestFit="1" customWidth="1"/>
    <col min="6" max="6" width="57.42578125" bestFit="1" customWidth="1"/>
    <col min="7" max="7" width="9" bestFit="1" customWidth="1"/>
    <col min="8" max="8" width="7.140625" bestFit="1" customWidth="1"/>
  </cols>
  <sheetData>
    <row r="1" spans="1:8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8" ht="26.25" x14ac:dyDescent="0.25">
      <c r="A2" s="213">
        <v>1.1886574074074063E-2</v>
      </c>
      <c r="B2" s="158">
        <v>0.36222222222222222</v>
      </c>
      <c r="C2" s="158">
        <v>0.37410879629629629</v>
      </c>
      <c r="D2" s="104" t="s">
        <v>275</v>
      </c>
      <c r="E2" s="95" t="s">
        <v>9</v>
      </c>
      <c r="F2" s="96" t="s">
        <v>110</v>
      </c>
      <c r="G2" s="117" t="s">
        <v>18</v>
      </c>
      <c r="H2" s="232">
        <f>A2</f>
        <v>1.1886574074074063E-2</v>
      </c>
    </row>
    <row r="3" spans="1:8" ht="23.25" x14ac:dyDescent="0.25">
      <c r="A3" s="209">
        <v>1.2071759259259296E-2</v>
      </c>
      <c r="B3" s="13">
        <v>0.3661921296296296</v>
      </c>
      <c r="C3" s="13">
        <v>0.3782638888888889</v>
      </c>
      <c r="D3" s="9" t="s">
        <v>109</v>
      </c>
      <c r="E3" s="10" t="s">
        <v>9</v>
      </c>
      <c r="F3" s="11" t="s">
        <v>113</v>
      </c>
      <c r="G3" s="12" t="s">
        <v>11</v>
      </c>
      <c r="H3" s="233">
        <f>A3-$A$2</f>
        <v>1.8518518518523264E-4</v>
      </c>
    </row>
    <row r="4" spans="1:8" ht="23.25" x14ac:dyDescent="0.25">
      <c r="A4" s="215">
        <v>1.2743055555555549E-2</v>
      </c>
      <c r="B4" s="7">
        <v>0.3706712962962963</v>
      </c>
      <c r="C4" s="7">
        <v>0.38341435185185185</v>
      </c>
      <c r="D4" s="3" t="s">
        <v>109</v>
      </c>
      <c r="E4" s="4" t="s">
        <v>9</v>
      </c>
      <c r="F4" s="5" t="s">
        <v>115</v>
      </c>
      <c r="G4" s="6" t="s">
        <v>11</v>
      </c>
      <c r="H4" s="233">
        <f t="shared" ref="H4:H10" si="0">A4-$A$2</f>
        <v>8.5648148148148584E-4</v>
      </c>
    </row>
    <row r="5" spans="1:8" ht="23.25" x14ac:dyDescent="0.25">
      <c r="A5" s="216">
        <v>1.288194444444446E-2</v>
      </c>
      <c r="B5" s="25">
        <v>0.36859953703703702</v>
      </c>
      <c r="C5" s="25">
        <v>0.38148148148148148</v>
      </c>
      <c r="D5" s="20" t="s">
        <v>109</v>
      </c>
      <c r="E5" s="21" t="s">
        <v>9</v>
      </c>
      <c r="F5" s="22" t="s">
        <v>117</v>
      </c>
      <c r="G5" s="24" t="s">
        <v>11</v>
      </c>
      <c r="H5" s="233">
        <f t="shared" si="0"/>
        <v>9.9537037037039644E-4</v>
      </c>
    </row>
    <row r="6" spans="1:8" ht="23.25" x14ac:dyDescent="0.25">
      <c r="A6" s="215">
        <v>1.2986111111111087E-2</v>
      </c>
      <c r="B6" s="7">
        <v>0.36756944444444445</v>
      </c>
      <c r="C6" s="7">
        <v>0.38055555555555554</v>
      </c>
      <c r="D6" s="3" t="s">
        <v>109</v>
      </c>
      <c r="E6" s="4" t="s">
        <v>9</v>
      </c>
      <c r="F6" s="5" t="s">
        <v>114</v>
      </c>
      <c r="G6" s="32" t="s">
        <v>15</v>
      </c>
      <c r="H6" s="233">
        <f t="shared" si="0"/>
        <v>1.0995370370370239E-3</v>
      </c>
    </row>
    <row r="7" spans="1:8" ht="26.25" x14ac:dyDescent="0.25">
      <c r="A7" s="221">
        <v>1.324074074074072E-2</v>
      </c>
      <c r="B7" s="73">
        <v>0.36947916666666669</v>
      </c>
      <c r="C7" s="73">
        <v>0.38271990740740741</v>
      </c>
      <c r="D7" s="78" t="s">
        <v>274</v>
      </c>
      <c r="E7" s="70" t="s">
        <v>26</v>
      </c>
      <c r="F7" s="71" t="s">
        <v>120</v>
      </c>
      <c r="G7" s="72" t="s">
        <v>11</v>
      </c>
      <c r="H7" s="233">
        <f t="shared" si="0"/>
        <v>1.3541666666666563E-3</v>
      </c>
    </row>
    <row r="8" spans="1:8" ht="23.25" x14ac:dyDescent="0.25">
      <c r="A8" s="222">
        <v>1.3587962962962996E-2</v>
      </c>
      <c r="B8" s="52">
        <v>0.37283564814814812</v>
      </c>
      <c r="C8" s="52">
        <v>0.38642361111111112</v>
      </c>
      <c r="D8" s="48" t="s">
        <v>109</v>
      </c>
      <c r="E8" s="49" t="s">
        <v>26</v>
      </c>
      <c r="F8" s="50" t="s">
        <v>119</v>
      </c>
      <c r="G8" s="51" t="s">
        <v>18</v>
      </c>
      <c r="H8" s="233">
        <f t="shared" si="0"/>
        <v>1.7013888888889328E-3</v>
      </c>
    </row>
    <row r="9" spans="1:8" ht="23.25" x14ac:dyDescent="0.25">
      <c r="A9" s="215">
        <v>1.366898148148149E-2</v>
      </c>
      <c r="B9" s="7">
        <v>0.36552083333333335</v>
      </c>
      <c r="C9" s="7">
        <v>0.37918981481481484</v>
      </c>
      <c r="D9" s="3" t="s">
        <v>109</v>
      </c>
      <c r="E9" s="4" t="s">
        <v>9</v>
      </c>
      <c r="F9" s="5" t="s">
        <v>112</v>
      </c>
      <c r="G9" s="6" t="s">
        <v>30</v>
      </c>
      <c r="H9" s="233">
        <f t="shared" si="0"/>
        <v>1.782407407407427E-3</v>
      </c>
    </row>
    <row r="10" spans="1:8" ht="23.25" x14ac:dyDescent="0.25">
      <c r="A10" s="215">
        <v>1.4675925925925926E-2</v>
      </c>
      <c r="B10" s="7">
        <v>0.36488425925925927</v>
      </c>
      <c r="C10" s="7">
        <v>0.37956018518518519</v>
      </c>
      <c r="D10" s="3" t="s">
        <v>109</v>
      </c>
      <c r="E10" s="4" t="s">
        <v>9</v>
      </c>
      <c r="F10" s="5" t="s">
        <v>116</v>
      </c>
      <c r="G10" s="32" t="s">
        <v>15</v>
      </c>
      <c r="H10" s="233">
        <f t="shared" si="0"/>
        <v>2.7893518518518623E-3</v>
      </c>
    </row>
    <row r="11" spans="1:8" ht="23.25" x14ac:dyDescent="0.25">
      <c r="A11" s="215" t="s">
        <v>303</v>
      </c>
      <c r="B11" s="7"/>
      <c r="C11" s="7"/>
      <c r="D11" s="3" t="s">
        <v>109</v>
      </c>
      <c r="E11" s="4" t="s">
        <v>9</v>
      </c>
      <c r="F11" s="5" t="s">
        <v>118</v>
      </c>
      <c r="G11" s="32" t="s">
        <v>15</v>
      </c>
      <c r="H11" s="233"/>
    </row>
  </sheetData>
  <sheetProtection algorithmName="SHA-512" hashValue="h5uqIY3sRSfPj5BNmQEhvZ31L4S+5T4udEW2doMHH/4Fc0IZXyth+9MvJYb5w2vKN+IVvZZUDpCLkMufnL75SA==" saltValue="7BgjmcIaVIOklbwJxIcza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AA22-AB4A-4698-B247-19A402D736A8}">
  <dimension ref="A1:I6"/>
  <sheetViews>
    <sheetView showGridLines="0" workbookViewId="0">
      <selection activeCell="F19" sqref="F19"/>
    </sheetView>
  </sheetViews>
  <sheetFormatPr defaultRowHeight="15" x14ac:dyDescent="0.25"/>
  <cols>
    <col min="1" max="3" width="17.28515625" customWidth="1"/>
    <col min="4" max="4" width="50" bestFit="1" customWidth="1"/>
    <col min="5" max="5" width="9" bestFit="1" customWidth="1"/>
    <col min="6" max="6" width="64.42578125" bestFit="1" customWidth="1"/>
    <col min="7" max="7" width="14.5703125" customWidth="1"/>
  </cols>
  <sheetData>
    <row r="1" spans="1:9" ht="36.75" thickBot="1" x14ac:dyDescent="0.3">
      <c r="A1" s="266" t="s">
        <v>7</v>
      </c>
      <c r="B1" s="267" t="s">
        <v>5</v>
      </c>
      <c r="C1" s="267" t="s">
        <v>6</v>
      </c>
      <c r="D1" s="270" t="s">
        <v>1</v>
      </c>
      <c r="E1" s="270" t="s">
        <v>2</v>
      </c>
      <c r="F1" s="270" t="s">
        <v>3</v>
      </c>
      <c r="G1" s="271" t="s">
        <v>4</v>
      </c>
    </row>
    <row r="2" spans="1:9" ht="26.25" x14ac:dyDescent="0.25">
      <c r="A2" s="302">
        <v>1.1932870370370385E-2</v>
      </c>
      <c r="B2" s="121">
        <v>0.36702546296296296</v>
      </c>
      <c r="C2" s="170">
        <v>0.37895833333333334</v>
      </c>
      <c r="D2" s="173" t="s">
        <v>304</v>
      </c>
      <c r="E2" s="74" t="s">
        <v>9</v>
      </c>
      <c r="F2" s="75" t="s">
        <v>111</v>
      </c>
      <c r="G2" s="325" t="s">
        <v>11</v>
      </c>
    </row>
    <row r="3" spans="1:9" ht="24" thickBot="1" x14ac:dyDescent="0.3">
      <c r="A3" s="287">
        <v>1.1956018518518519E-2</v>
      </c>
      <c r="B3" s="161">
        <v>0.36371527777777779</v>
      </c>
      <c r="C3" s="162">
        <v>0.37567129629629631</v>
      </c>
      <c r="D3" s="105" t="s">
        <v>28</v>
      </c>
      <c r="E3" s="62" t="s">
        <v>9</v>
      </c>
      <c r="F3" s="63" t="s">
        <v>108</v>
      </c>
      <c r="G3" s="120" t="s">
        <v>11</v>
      </c>
    </row>
    <row r="4" spans="1:9" ht="26.25" x14ac:dyDescent="0.25">
      <c r="A4" s="298">
        <v>1.3136574074074092E-2</v>
      </c>
      <c r="B4" s="84">
        <v>0.31952546296296297</v>
      </c>
      <c r="C4" s="84">
        <v>0.33266203703703706</v>
      </c>
      <c r="D4" s="81" t="s">
        <v>314</v>
      </c>
      <c r="E4" s="82" t="s">
        <v>26</v>
      </c>
      <c r="F4" s="83" t="s">
        <v>29</v>
      </c>
      <c r="G4" s="299" t="s">
        <v>30</v>
      </c>
      <c r="H4" s="237"/>
      <c r="I4" s="238"/>
    </row>
    <row r="5" spans="1:9" ht="26.25" x14ac:dyDescent="0.25">
      <c r="A5" s="305">
        <v>1.3148148148148187E-2</v>
      </c>
      <c r="B5" s="73">
        <v>0.31865740740740739</v>
      </c>
      <c r="C5" s="73">
        <v>0.33180555555555558</v>
      </c>
      <c r="D5" s="78" t="s">
        <v>313</v>
      </c>
      <c r="E5" s="70" t="s">
        <v>26</v>
      </c>
      <c r="F5" s="71" t="s">
        <v>31</v>
      </c>
      <c r="G5" s="306" t="s">
        <v>11</v>
      </c>
    </row>
    <row r="6" spans="1:9" ht="23.25" x14ac:dyDescent="0.25">
      <c r="A6" s="300" t="s">
        <v>303</v>
      </c>
      <c r="B6" s="30"/>
      <c r="C6" s="30"/>
      <c r="D6" s="26" t="s">
        <v>28</v>
      </c>
      <c r="E6" s="27" t="s">
        <v>26</v>
      </c>
      <c r="F6" s="28" t="s">
        <v>32</v>
      </c>
      <c r="G6" s="301" t="s">
        <v>30</v>
      </c>
    </row>
  </sheetData>
  <sheetProtection algorithmName="SHA-512" hashValue="i3nDbfe34UlytS40pCa/8j2Ua28208zPCn/iPikZatf1GiouRZY20zLc8JbR2lHjsHsdk1oiZQ5zI1JqIIGihw==" saltValue="G8JuATGXZdVjtSx60xI7m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D475-B155-4386-A26C-E31004317F8C}">
  <dimension ref="A1:G5"/>
  <sheetViews>
    <sheetView showGridLines="0" workbookViewId="0">
      <selection activeCell="H1" sqref="H1"/>
    </sheetView>
  </sheetViews>
  <sheetFormatPr defaultRowHeight="15" x14ac:dyDescent="0.25"/>
  <cols>
    <col min="1" max="1" width="17" bestFit="1" customWidth="1"/>
    <col min="2" max="2" width="13.7109375" bestFit="1" customWidth="1"/>
    <col min="3" max="3" width="15" bestFit="1" customWidth="1"/>
    <col min="4" max="4" width="43.5703125" bestFit="1" customWidth="1"/>
    <col min="5" max="5" width="9" bestFit="1" customWidth="1"/>
    <col min="6" max="6" width="40.7109375" bestFit="1" customWidth="1"/>
    <col min="7" max="7" width="13" customWidth="1"/>
  </cols>
  <sheetData>
    <row r="1" spans="1:7" ht="46.5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2">
        <v>1.6712962962962985E-2</v>
      </c>
      <c r="B2" s="89">
        <v>0.32030092592592591</v>
      </c>
      <c r="C2" s="89">
        <v>0.33701388888888889</v>
      </c>
      <c r="D2" s="85" t="s">
        <v>288</v>
      </c>
      <c r="E2" s="86" t="s">
        <v>9</v>
      </c>
      <c r="F2" s="87" t="s">
        <v>35</v>
      </c>
      <c r="G2" s="91" t="s">
        <v>15</v>
      </c>
    </row>
    <row r="3" spans="1:7" ht="26.25" x14ac:dyDescent="0.25">
      <c r="A3" s="212">
        <v>1.7719907407407365E-2</v>
      </c>
      <c r="B3" s="89">
        <v>0.3527777777777778</v>
      </c>
      <c r="C3" s="89">
        <v>0.37049768518518517</v>
      </c>
      <c r="D3" s="85" t="s">
        <v>289</v>
      </c>
      <c r="E3" s="86" t="s">
        <v>9</v>
      </c>
      <c r="F3" s="87" t="s">
        <v>91</v>
      </c>
      <c r="G3" s="88" t="s">
        <v>18</v>
      </c>
    </row>
    <row r="4" spans="1:7" ht="26.25" x14ac:dyDescent="0.25">
      <c r="A4" s="212">
        <v>2.0312500000000011E-2</v>
      </c>
      <c r="B4" s="89">
        <v>0.32098379629629631</v>
      </c>
      <c r="C4" s="89">
        <v>0.34129629629629632</v>
      </c>
      <c r="D4" s="85" t="s">
        <v>290</v>
      </c>
      <c r="E4" s="86" t="s">
        <v>9</v>
      </c>
      <c r="F4" s="87" t="s">
        <v>34</v>
      </c>
      <c r="G4" s="91" t="s">
        <v>15</v>
      </c>
    </row>
    <row r="5" spans="1:7" ht="26.25" x14ac:dyDescent="0.25">
      <c r="A5" s="212">
        <v>2.228009259259256E-2</v>
      </c>
      <c r="B5" s="89">
        <v>0.32250000000000001</v>
      </c>
      <c r="C5" s="89">
        <v>0.34478009259259257</v>
      </c>
      <c r="D5" s="85" t="s">
        <v>291</v>
      </c>
      <c r="E5" s="86" t="s">
        <v>9</v>
      </c>
      <c r="F5" s="87" t="s">
        <v>33</v>
      </c>
      <c r="G5" s="88" t="s">
        <v>18</v>
      </c>
    </row>
  </sheetData>
  <sheetProtection algorithmName="SHA-512" hashValue="C+yYhUHGf4u5hHiVs5/WY+F9CIfJHJ8lcvthNhplmBZ/VSV4DUHXxyTlBFOS7z9Jj1S8xBs7hw8ln3kGSpxXWQ==" saltValue="w+PBtJvULFtrRevfElq3k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4DA53-0CB8-4F5F-8169-40A3490C59C8}">
  <dimension ref="A1:G11"/>
  <sheetViews>
    <sheetView showGridLines="0" workbookViewId="0">
      <selection sqref="A1:XFD1048576"/>
    </sheetView>
  </sheetViews>
  <sheetFormatPr defaultRowHeight="15" x14ac:dyDescent="0.25"/>
  <cols>
    <col min="1" max="3" width="16.5703125" customWidth="1"/>
    <col min="4" max="4" width="43.7109375" bestFit="1" customWidth="1"/>
    <col min="5" max="5" width="9" bestFit="1" customWidth="1"/>
    <col min="6" max="6" width="44.5703125" bestFit="1" customWidth="1"/>
    <col min="7" max="7" width="24.7109375" bestFit="1" customWidth="1"/>
  </cols>
  <sheetData>
    <row r="1" spans="1:7" ht="54" x14ac:dyDescent="0.25">
      <c r="A1" s="122" t="s">
        <v>7</v>
      </c>
      <c r="B1" s="123" t="s">
        <v>5</v>
      </c>
      <c r="C1" s="123" t="s">
        <v>6</v>
      </c>
      <c r="D1" s="124" t="s">
        <v>1</v>
      </c>
      <c r="E1" s="124" t="s">
        <v>2</v>
      </c>
      <c r="F1" s="124" t="s">
        <v>3</v>
      </c>
      <c r="G1" s="125" t="s">
        <v>4</v>
      </c>
    </row>
    <row r="2" spans="1:7" ht="26.25" x14ac:dyDescent="0.25">
      <c r="A2" s="212">
        <v>1.4861111111111103E-2</v>
      </c>
      <c r="B2" s="89">
        <v>0.32839120370370373</v>
      </c>
      <c r="C2" s="89">
        <v>0.34325231481481483</v>
      </c>
      <c r="D2" s="85" t="s">
        <v>287</v>
      </c>
      <c r="E2" s="86" t="s">
        <v>9</v>
      </c>
      <c r="F2" s="87" t="s">
        <v>51</v>
      </c>
      <c r="G2" s="88" t="s">
        <v>18</v>
      </c>
    </row>
    <row r="3" spans="1:7" ht="23.25" x14ac:dyDescent="0.25">
      <c r="A3" s="215">
        <v>1.504629629629628E-2</v>
      </c>
      <c r="B3" s="7">
        <v>0.32695601851851852</v>
      </c>
      <c r="C3" s="7">
        <v>0.3420023148148148</v>
      </c>
      <c r="D3" s="3" t="s">
        <v>42</v>
      </c>
      <c r="E3" s="4" t="s">
        <v>9</v>
      </c>
      <c r="F3" s="5" t="s">
        <v>50</v>
      </c>
      <c r="G3" s="32" t="s">
        <v>15</v>
      </c>
    </row>
    <row r="4" spans="1:7" ht="26.25" x14ac:dyDescent="0.25">
      <c r="A4" s="221">
        <v>1.5208333333333324E-2</v>
      </c>
      <c r="B4" s="73">
        <v>0.32623842592592595</v>
      </c>
      <c r="C4" s="73">
        <v>0.34144675925925927</v>
      </c>
      <c r="D4" s="78" t="s">
        <v>286</v>
      </c>
      <c r="E4" s="70" t="s">
        <v>26</v>
      </c>
      <c r="F4" s="71" t="s">
        <v>43</v>
      </c>
      <c r="G4" s="72" t="s">
        <v>18</v>
      </c>
    </row>
    <row r="5" spans="1:7" ht="23.25" x14ac:dyDescent="0.25">
      <c r="A5" s="222">
        <v>1.5300925925925912E-2</v>
      </c>
      <c r="B5" s="52">
        <v>0.32211805555555556</v>
      </c>
      <c r="C5" s="52">
        <v>0.33741898148148147</v>
      </c>
      <c r="D5" s="48" t="s">
        <v>42</v>
      </c>
      <c r="E5" s="49" t="s">
        <v>26</v>
      </c>
      <c r="F5" s="50" t="s">
        <v>49</v>
      </c>
      <c r="G5" s="51" t="s">
        <v>23</v>
      </c>
    </row>
    <row r="6" spans="1:7" ht="23.25" x14ac:dyDescent="0.25">
      <c r="A6" s="215">
        <v>1.6828703703703707E-2</v>
      </c>
      <c r="B6" s="7">
        <v>0.32969907407407406</v>
      </c>
      <c r="C6" s="7">
        <v>0.34652777777777777</v>
      </c>
      <c r="D6" s="3" t="s">
        <v>42</v>
      </c>
      <c r="E6" s="4" t="s">
        <v>9</v>
      </c>
      <c r="F6" s="5" t="s">
        <v>52</v>
      </c>
      <c r="G6" s="6" t="s">
        <v>18</v>
      </c>
    </row>
    <row r="7" spans="1:7" ht="23.25" x14ac:dyDescent="0.25">
      <c r="A7" s="215">
        <v>1.6921296296296295E-2</v>
      </c>
      <c r="B7" s="7">
        <v>0.32895833333333335</v>
      </c>
      <c r="C7" s="7">
        <v>0.34587962962962965</v>
      </c>
      <c r="D7" s="3" t="s">
        <v>42</v>
      </c>
      <c r="E7" s="4" t="s">
        <v>9</v>
      </c>
      <c r="F7" s="5" t="s">
        <v>53</v>
      </c>
      <c r="G7" s="6" t="s">
        <v>46</v>
      </c>
    </row>
    <row r="8" spans="1:7" ht="23.25" x14ac:dyDescent="0.25">
      <c r="A8" s="215">
        <v>1.7025462962962978E-2</v>
      </c>
      <c r="B8" s="7">
        <v>0.33030092592592591</v>
      </c>
      <c r="C8" s="7">
        <v>0.34732638888888889</v>
      </c>
      <c r="D8" s="3" t="s">
        <v>42</v>
      </c>
      <c r="E8" s="4" t="s">
        <v>9</v>
      </c>
      <c r="F8" s="5" t="s">
        <v>54</v>
      </c>
      <c r="G8" s="6" t="s">
        <v>46</v>
      </c>
    </row>
    <row r="9" spans="1:7" ht="23.25" x14ac:dyDescent="0.25">
      <c r="A9" s="218">
        <v>1.7835648148148142E-2</v>
      </c>
      <c r="B9" s="30">
        <v>0.39613425925925927</v>
      </c>
      <c r="C9" s="30">
        <v>0.41396990740740741</v>
      </c>
      <c r="D9" s="26" t="s">
        <v>42</v>
      </c>
      <c r="E9" s="27" t="s">
        <v>26</v>
      </c>
      <c r="F9" s="28" t="s">
        <v>166</v>
      </c>
      <c r="G9" s="29" t="s">
        <v>18</v>
      </c>
    </row>
    <row r="10" spans="1:7" ht="23.25" x14ac:dyDescent="0.25">
      <c r="A10" s="218">
        <v>2.0138888888888928E-2</v>
      </c>
      <c r="B10" s="30">
        <v>0.32760416666666664</v>
      </c>
      <c r="C10" s="30">
        <v>0.34774305555555557</v>
      </c>
      <c r="D10" s="26" t="s">
        <v>42</v>
      </c>
      <c r="E10" s="27" t="s">
        <v>26</v>
      </c>
      <c r="F10" s="28" t="s">
        <v>47</v>
      </c>
      <c r="G10" s="29" t="s">
        <v>48</v>
      </c>
    </row>
    <row r="11" spans="1:7" ht="23.25" x14ac:dyDescent="0.25">
      <c r="A11" s="215" t="s">
        <v>303</v>
      </c>
      <c r="B11" s="7"/>
      <c r="C11" s="7"/>
      <c r="D11" s="3" t="s">
        <v>42</v>
      </c>
      <c r="E11" s="4" t="s">
        <v>9</v>
      </c>
      <c r="F11" s="5" t="s">
        <v>55</v>
      </c>
      <c r="G11" s="6" t="s">
        <v>48</v>
      </c>
    </row>
  </sheetData>
  <sheetProtection algorithmName="SHA-512" hashValue="RDpfNSXKEahujfynKFLO7oehecCbk4DgTdFwtFSwVccJC/ZRcNNkklTum6CdHdaQcmrK/rVD8jeOuYurS3CixQ==" saltValue="XsJeoe4fLCZt8x6OSTxeyQ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REGATA 4K TEMPOS</vt:lpstr>
      <vt:lpstr>CAMPEÕES DE TODAS CATEGORIAS</vt:lpstr>
      <vt:lpstr>CANOE INICIANTE &amp; LIVRE</vt:lpstr>
      <vt:lpstr>1X INFANTIL</vt:lpstr>
      <vt:lpstr>INFANTO JUNIOR</vt:lpstr>
      <vt:lpstr>JUNIOR</vt:lpstr>
      <vt:lpstr>SUB 23</vt:lpstr>
      <vt:lpstr>MASTER H I J K</vt:lpstr>
      <vt:lpstr>MASTER G</vt:lpstr>
      <vt:lpstr>MASTER F</vt:lpstr>
      <vt:lpstr>MASTER E</vt:lpstr>
      <vt:lpstr>MASTER D</vt:lpstr>
      <vt:lpstr>MASTER C</vt:lpstr>
      <vt:lpstr>MASTER B</vt:lpstr>
      <vt:lpstr>MASTER A</vt:lpstr>
      <vt:lpstr>2- DOIS SEM TIMONEIRO</vt:lpstr>
      <vt:lpstr>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 BANDEIRANTE</dc:creator>
  <cp:lastModifiedBy>Acacio Roberto Lemos</cp:lastModifiedBy>
  <cp:lastPrinted>2025-04-01T23:15:32Z</cp:lastPrinted>
  <dcterms:created xsi:type="dcterms:W3CDTF">2025-03-29T14:52:56Z</dcterms:created>
  <dcterms:modified xsi:type="dcterms:W3CDTF">2025-04-01T23:15:58Z</dcterms:modified>
</cp:coreProperties>
</file>